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cecm.TSB\Desktop\"/>
    </mc:Choice>
  </mc:AlternateContent>
  <xr:revisionPtr revIDLastSave="0" documentId="13_ncr:1_{977C6B68-81FE-4BAA-AC31-86C35778421D}" xr6:coauthVersionLast="47" xr6:coauthVersionMax="47" xr10:uidLastSave="{00000000-0000-0000-0000-000000000000}"/>
  <bookViews>
    <workbookView xWindow="-120" yWindow="-120" windowWidth="29040" windowHeight="15720" tabRatio="682" xr2:uid="{05056721-6AF8-46B7-B702-6662BFC153F6}"/>
  </bookViews>
  <sheets>
    <sheet name="Genel" sheetId="1" r:id="rId1"/>
    <sheet name="Branş Bazlı Analiz" sheetId="2" r:id="rId2"/>
    <sheet name="Hayatdışı" sheetId="3" r:id="rId3"/>
    <sheet name="Hayat" sheetId="4" r:id="rId4"/>
    <sheet name="Kaza" sheetId="5" r:id="rId5"/>
    <sheet name="Hastalık-Sağlık" sheetId="6" r:id="rId6"/>
    <sheet name="Kara Araçları" sheetId="7" r:id="rId7"/>
    <sheet name="Kasko" sheetId="8" r:id="rId8"/>
    <sheet name="Raylı Araçlar" sheetId="9" r:id="rId9"/>
    <sheet name="Hava Araçları" sheetId="10" r:id="rId10"/>
    <sheet name="Su Araçları" sheetId="11" r:id="rId11"/>
    <sheet name="Nakliyat" sheetId="12" r:id="rId12"/>
    <sheet name="Yangın ve Doğal Afetler" sheetId="13" r:id="rId13"/>
    <sheet name="Genel Zararlar" sheetId="14" r:id="rId14"/>
    <sheet name="Kara Araçları Sorumluluk" sheetId="15" r:id="rId15"/>
    <sheet name="Trafik" sheetId="16" r:id="rId16"/>
    <sheet name="Hava Araçları Sorumluluk" sheetId="17" r:id="rId17"/>
    <sheet name="Su Araçları Sorumluluk" sheetId="18" r:id="rId18"/>
    <sheet name="Genel Sorumluluk" sheetId="19" r:id="rId19"/>
    <sheet name="Kredi" sheetId="20" r:id="rId20"/>
    <sheet name="Kefalet" sheetId="21" r:id="rId21"/>
    <sheet name="Finansal Kayıplar" sheetId="22" r:id="rId22"/>
    <sheet name="Hukuksal Koruma" sheetId="23" r:id="rId23"/>
    <sheet name="Destek" sheetId="24" r:id="rId24"/>
    <sheet name="Dev.Dest.Tarım Sigortaları" sheetId="25" r:id="rId25"/>
    <sheet name="Mühendislik Sigortaları" sheetId="26" r:id="rId26"/>
    <sheet name="H-Hayat Toplam" sheetId="27" r:id="rId27"/>
    <sheet name="H-Hastalık Sağlık" sheetId="28" r:id="rId28"/>
    <sheet name="Hayat Grubu Toplam" sheetId="29" r:id="rId29"/>
    <sheet name="Merkez" sheetId="30" r:id="rId30"/>
    <sheet name="Acente" sheetId="31" r:id="rId31"/>
    <sheet name="Banka" sheetId="32" r:id="rId32"/>
    <sheet name="Broker" sheetId="33" r:id="rId33"/>
    <sheet name="Diğer" sheetId="34" r:id="rId34"/>
  </sheets>
  <externalReferences>
    <externalReference r:id="rId35"/>
    <externalReference r:id="rId36"/>
    <externalReference r:id="rId37"/>
  </externalReferences>
  <definedNames>
    <definedName name="_AMO_UniqueIdentifier" hidden="1">"'d96a60d8-08b9-4587-ae71-196efdd5e809'"</definedName>
    <definedName name="_Fill" localSheetId="0" hidden="1">#REF!</definedName>
    <definedName name="_Fill" localSheetId="3" hidden="1">#REF!</definedName>
    <definedName name="_Fill" localSheetId="28" hidden="1">#REF!</definedName>
    <definedName name="_Fill" localSheetId="26" hidden="1">#REF!</definedName>
    <definedName name="_Fill" localSheetId="20" hidden="1">#REF!</definedName>
    <definedName name="_Fill" hidden="1">#REF!</definedName>
    <definedName name="_Order1" hidden="1">0</definedName>
    <definedName name="_Order2" hidden="1">0</definedName>
    <definedName name="_xlnm._FilterDatabase" localSheetId="30" hidden="1">Acente!$C$1:$C$77</definedName>
    <definedName name="_xlnm._FilterDatabase" localSheetId="31" hidden="1">Banka!$C$1:$C$77</definedName>
    <definedName name="_xlnm._FilterDatabase" localSheetId="1" hidden="1">'Branş Bazlı Analiz'!$C$1:$C$77</definedName>
    <definedName name="_xlnm._FilterDatabase" localSheetId="32" hidden="1">Broker!$C$1:$C$77</definedName>
    <definedName name="_xlnm._FilterDatabase" localSheetId="23" hidden="1">Destek!$C$1:$C$77</definedName>
    <definedName name="_xlnm._FilterDatabase" localSheetId="24" hidden="1">'Dev.Dest.Tarım Sigortaları'!$C$1:$C$77</definedName>
    <definedName name="_xlnm._FilterDatabase" localSheetId="33" hidden="1">Diğer!$C$1:$C$77</definedName>
    <definedName name="_xlnm._FilterDatabase" localSheetId="21" hidden="1">'Finansal Kayıplar'!$C$1:$C$77</definedName>
    <definedName name="_xlnm._FilterDatabase" localSheetId="0" hidden="1">Genel!#REF!</definedName>
    <definedName name="_xlnm._FilterDatabase" localSheetId="18" hidden="1">'Genel Sorumluluk'!$C$1:$C$77</definedName>
    <definedName name="_xlnm._FilterDatabase" localSheetId="13" hidden="1">'Genel Zararlar'!$C$1:$C$77</definedName>
    <definedName name="_xlnm._FilterDatabase" localSheetId="5" hidden="1">'Hastalık-Sağlık'!$C$1:$C$77</definedName>
    <definedName name="_xlnm._FilterDatabase" localSheetId="9" hidden="1">'Hava Araçları'!$C$1:$C$77</definedName>
    <definedName name="_xlnm._FilterDatabase" localSheetId="16" hidden="1">'Hava Araçları Sorumluluk'!$C$1:$C$77</definedName>
    <definedName name="_xlnm._FilterDatabase" localSheetId="3" hidden="1">Hayat!$C$1:$C$77</definedName>
    <definedName name="_xlnm._FilterDatabase" localSheetId="28" hidden="1">'Hayat Grubu Toplam'!$C$1:$C$77</definedName>
    <definedName name="_xlnm._FilterDatabase" localSheetId="2" hidden="1">Hayatdışı!$C$1:$C$77</definedName>
    <definedName name="_xlnm._FilterDatabase" localSheetId="27" hidden="1">'H-Hastalık Sağlık'!$C$1:$C$77</definedName>
    <definedName name="_xlnm._FilterDatabase" localSheetId="26" hidden="1">'H-Hayat Toplam'!$C$1:$C$77</definedName>
    <definedName name="_xlnm._FilterDatabase" localSheetId="22" hidden="1">'Hukuksal Koruma'!$C$1:$C$77</definedName>
    <definedName name="_xlnm._FilterDatabase" localSheetId="6" hidden="1">'Kara Araçları'!$C$1:$C$77</definedName>
    <definedName name="_xlnm._FilterDatabase" localSheetId="14" hidden="1">'Kara Araçları Sorumluluk'!$C$1:$C$77</definedName>
    <definedName name="_xlnm._FilterDatabase" localSheetId="7" hidden="1">Kasko!$C$1:$C$77</definedName>
    <definedName name="_xlnm._FilterDatabase" localSheetId="4" hidden="1">Kaza!$C$1:$C$77</definedName>
    <definedName name="_xlnm._FilterDatabase" localSheetId="20" hidden="1">Kefalet!$C$1:$C$77</definedName>
    <definedName name="_xlnm._FilterDatabase" localSheetId="19" hidden="1">Kredi!$C$1:$C$77</definedName>
    <definedName name="_xlnm._FilterDatabase" localSheetId="29" hidden="1">Merkez!$C$1:$C$77</definedName>
    <definedName name="_xlnm._FilterDatabase" localSheetId="25" hidden="1">'Mühendislik Sigortaları'!$C$1:$C$77</definedName>
    <definedName name="_xlnm._FilterDatabase" localSheetId="11" hidden="1">Nakliyat!$C$1:$C$77</definedName>
    <definedName name="_xlnm._FilterDatabase" localSheetId="8" hidden="1">'Raylı Araçlar'!$C$1:$C$77</definedName>
    <definedName name="_xlnm._FilterDatabase" localSheetId="10" hidden="1">'Su Araçları'!$C$1:$C$77</definedName>
    <definedName name="_xlnm._FilterDatabase" localSheetId="17" hidden="1">'Su Araçları Sorumluluk'!$C$1:$C$77</definedName>
    <definedName name="_xlnm._FilterDatabase" localSheetId="15" hidden="1">Trafik!$C$1:$C$77</definedName>
    <definedName name="_xlnm._FilterDatabase" localSheetId="12" hidden="1">'Yangın ve Doğal Afetler'!$C$1:$C$77</definedName>
    <definedName name="Araç_Tipi">'[1]Genel (5)'!$JH$3:$JH$18</definedName>
    <definedName name="Araç_Tipi_2">'[1]Genel (6)'!$JB$3:$JB$18</definedName>
    <definedName name="Araç_Tipi_3">'[1]Genel (7)'!$JH$3:$JH$8</definedName>
    <definedName name="Branşlar4">'[1]Branş Bazlı Analiz'!$CQ$3:$CQ$95</definedName>
    <definedName name="Branşlar5">'Branş Bazlı Analiz'!$CQ$3:$CQ$94</definedName>
    <definedName name="HTML_CodePage" hidden="1">9</definedName>
    <definedName name="HTML_Control" localSheetId="0" hidden="1">{"'Sheet1'!$A$2:$Q$16"}</definedName>
    <definedName name="HTML_Control" localSheetId="3" hidden="1">{"'Sheet1'!$A$2:$Q$16"}</definedName>
    <definedName name="HTML_Control" localSheetId="28" hidden="1">{"'Sheet1'!$A$2:$Q$16"}</definedName>
    <definedName name="HTML_Control" localSheetId="26" hidden="1">{"'Sheet1'!$A$2:$Q$16"}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NBRenewal">[2]PrimData!$D:$D</definedName>
    <definedName name="Prim">[2]PrimData!$N:$N</definedName>
    <definedName name="PrimAdetBransKodu">[2]PrimData!$L:$L</definedName>
    <definedName name="Report_Year">[3]Parametre!$G$1</definedName>
    <definedName name="SAPBEXrevision" hidden="1">1</definedName>
    <definedName name="SAPBEXsysID" hidden="1">"A41"</definedName>
    <definedName name="SAPBEXwbID" hidden="1">"450OLJP7MM703WTW5EBPVG6XG"</definedName>
    <definedName name="UretimTipi">[2]PrimData!$M:$M</definedName>
    <definedName name="Ürün_Tipi">'[1]Genel (5)'!$JL$3:$JL$7</definedName>
    <definedName name="Ürün_Tipi_2">[1]Özet!$JJ$3:$JJ$7</definedName>
    <definedName name="Z_B066FA3D_FBDA_11D7_B2FF_000102284AA0_.wvu.Cols" localSheetId="0" hidden="1">#REF!,#REF!</definedName>
    <definedName name="Z_B066FA3D_FBDA_11D7_B2FF_000102284AA0_.wvu.Cols" localSheetId="3" hidden="1">#REF!,#REF!</definedName>
    <definedName name="Z_B066FA3D_FBDA_11D7_B2FF_000102284AA0_.wvu.Cols" localSheetId="28" hidden="1">#REF!,#REF!</definedName>
    <definedName name="Z_B066FA3D_FBDA_11D7_B2FF_000102284AA0_.wvu.Cols" localSheetId="26" hidden="1">#REF!,#REF!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0" hidden="1">#REF!</definedName>
    <definedName name="Z_B066FA3D_FBDA_11D7_B2FF_000102284AA0_.wvu.FilterData" localSheetId="3" hidden="1">#REF!</definedName>
    <definedName name="Z_B066FA3D_FBDA_11D7_B2FF_000102284AA0_.wvu.FilterData" localSheetId="28" hidden="1">#REF!</definedName>
    <definedName name="Z_B066FA3D_FBDA_11D7_B2FF_000102284AA0_.wvu.FilterData" localSheetId="26" hidden="1">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0" hidden="1">#REF!</definedName>
    <definedName name="Z_B066FA3D_FBDA_11D7_B2FF_000102284AA0_.wvu.PrintArea" localSheetId="3" hidden="1">#REF!</definedName>
    <definedName name="Z_B066FA3D_FBDA_11D7_B2FF_000102284AA0_.wvu.PrintArea" localSheetId="28" hidden="1">#REF!</definedName>
    <definedName name="Z_B066FA3D_FBDA_11D7_B2FF_000102284AA0_.wvu.PrintArea" localSheetId="26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0" hidden="1">#REF!</definedName>
    <definedName name="Z_B066FA3D_FBDA_11D7_B2FF_000102284AA0_.wvu.Rows" localSheetId="3" hidden="1">#REF!</definedName>
    <definedName name="Z_B066FA3D_FBDA_11D7_B2FF_000102284AA0_.wvu.Rows" localSheetId="28" hidden="1">#REF!</definedName>
    <definedName name="Z_B066FA3D_FBDA_11D7_B2FF_000102284AA0_.wvu.Rows" localSheetId="26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2" l="1"/>
  <c r="J4" i="1"/>
  <c r="E68" i="29"/>
  <c r="E60" i="29"/>
  <c r="E52" i="29"/>
  <c r="E44" i="29"/>
  <c r="E36" i="29"/>
  <c r="E28" i="29"/>
  <c r="E20" i="29"/>
  <c r="E12" i="29"/>
  <c r="D73" i="28"/>
  <c r="G64" i="28"/>
  <c r="J55" i="28"/>
  <c r="M46" i="28"/>
  <c r="F35" i="28"/>
  <c r="I26" i="28"/>
  <c r="L17" i="28"/>
  <c r="D9" i="28"/>
  <c r="E53" i="27"/>
  <c r="E21" i="27"/>
  <c r="E64" i="26"/>
  <c r="E48" i="26"/>
  <c r="E32" i="26"/>
  <c r="E16" i="26"/>
  <c r="F71" i="25"/>
  <c r="F63" i="25"/>
  <c r="F55" i="25"/>
  <c r="F47" i="25"/>
  <c r="F39" i="25"/>
  <c r="F31" i="25"/>
  <c r="F23" i="25"/>
  <c r="F15" i="25"/>
  <c r="F7" i="25"/>
  <c r="D44" i="24"/>
  <c r="D12" i="24"/>
  <c r="D25" i="23"/>
  <c r="J70" i="22"/>
  <c r="F64" i="22"/>
  <c r="L57" i="22"/>
  <c r="H51" i="22"/>
  <c r="D45" i="22"/>
  <c r="J38" i="22"/>
  <c r="F32" i="22"/>
  <c r="L25" i="22"/>
  <c r="H19" i="22"/>
  <c r="D13" i="22"/>
  <c r="D74" i="21"/>
  <c r="D58" i="21"/>
  <c r="D42" i="21"/>
  <c r="D26" i="21"/>
  <c r="D10" i="21"/>
  <c r="G66" i="20"/>
  <c r="E56" i="20"/>
  <c r="I44" i="20"/>
  <c r="G34" i="20"/>
  <c r="D68" i="29"/>
  <c r="D60" i="29"/>
  <c r="D52" i="29"/>
  <c r="D44" i="29"/>
  <c r="D36" i="29"/>
  <c r="D28" i="29"/>
  <c r="D20" i="29"/>
  <c r="D12" i="29"/>
  <c r="L70" i="28"/>
  <c r="D62" i="28"/>
  <c r="G53" i="28"/>
  <c r="J44" i="28"/>
  <c r="M35" i="28"/>
  <c r="F24" i="28"/>
  <c r="I15" i="28"/>
  <c r="E74" i="27"/>
  <c r="E42" i="27"/>
  <c r="E10" i="27"/>
  <c r="E59" i="26"/>
  <c r="E43" i="26"/>
  <c r="E27" i="26"/>
  <c r="E11" i="26"/>
  <c r="E69" i="25"/>
  <c r="E61" i="25"/>
  <c r="E53" i="25"/>
  <c r="E45" i="25"/>
  <c r="E37" i="25"/>
  <c r="E29" i="25"/>
  <c r="E21" i="25"/>
  <c r="E13" i="25"/>
  <c r="E70" i="24"/>
  <c r="E38" i="24"/>
  <c r="D72" i="23"/>
  <c r="D8" i="23"/>
  <c r="G67" i="22"/>
  <c r="G59" i="22"/>
  <c r="G51" i="22"/>
  <c r="G43" i="22"/>
  <c r="G35" i="22"/>
  <c r="G27" i="22"/>
  <c r="G19" i="22"/>
  <c r="G11" i="22"/>
  <c r="F67" i="21"/>
  <c r="F51" i="21"/>
  <c r="F35" i="21"/>
  <c r="F19" i="21"/>
  <c r="D72" i="20"/>
  <c r="H60" i="20"/>
  <c r="F50" i="20"/>
  <c r="D40" i="20"/>
  <c r="I68" i="28"/>
  <c r="L59" i="28"/>
  <c r="D51" i="28"/>
  <c r="G42" i="28"/>
  <c r="J33" i="28"/>
  <c r="M24" i="28"/>
  <c r="F13" i="28"/>
  <c r="E71" i="27"/>
  <c r="E39" i="27"/>
  <c r="E7" i="27"/>
  <c r="D59" i="26"/>
  <c r="D43" i="26"/>
  <c r="D27" i="26"/>
  <c r="D11" i="26"/>
  <c r="D68" i="25"/>
  <c r="D60" i="25"/>
  <c r="D52" i="25"/>
  <c r="D44" i="25"/>
  <c r="D36" i="25"/>
  <c r="D28" i="25"/>
  <c r="D20" i="25"/>
  <c r="D12" i="25"/>
  <c r="D62" i="24"/>
  <c r="D30" i="24"/>
  <c r="E67" i="29"/>
  <c r="E74" i="29"/>
  <c r="E66" i="29"/>
  <c r="E58" i="29"/>
  <c r="E50" i="29"/>
  <c r="E42" i="29"/>
  <c r="E34" i="29"/>
  <c r="E26" i="29"/>
  <c r="E18" i="29"/>
  <c r="E10" i="29"/>
  <c r="J71" i="28"/>
  <c r="M62" i="28"/>
  <c r="F51" i="28"/>
  <c r="I42" i="28"/>
  <c r="L33" i="28"/>
  <c r="D25" i="28"/>
  <c r="G16" i="28"/>
  <c r="J7" i="28"/>
  <c r="E45" i="27"/>
  <c r="E13" i="27"/>
  <c r="D61" i="26"/>
  <c r="D45" i="26"/>
  <c r="D29" i="26"/>
  <c r="D13" i="26"/>
  <c r="F69" i="25"/>
  <c r="F61" i="25"/>
  <c r="F53" i="25"/>
  <c r="F45" i="25"/>
  <c r="F37" i="25"/>
  <c r="F29" i="25"/>
  <c r="F21" i="25"/>
  <c r="F13" i="25"/>
  <c r="D68" i="24"/>
  <c r="D36" i="24"/>
  <c r="D73" i="23"/>
  <c r="D9" i="23"/>
  <c r="D69" i="22"/>
  <c r="J62" i="22"/>
  <c r="F56" i="22"/>
  <c r="L49" i="22"/>
  <c r="H43" i="22"/>
  <c r="D37" i="22"/>
  <c r="J30" i="22"/>
  <c r="F24" i="22"/>
  <c r="L17" i="22"/>
  <c r="H11" i="22"/>
  <c r="E69" i="21"/>
  <c r="E53" i="21"/>
  <c r="E37" i="21"/>
  <c r="E21" i="21"/>
  <c r="G74" i="20"/>
  <c r="E64" i="20"/>
  <c r="I52" i="20"/>
  <c r="G42" i="20"/>
  <c r="D74" i="29"/>
  <c r="D66" i="29"/>
  <c r="D58" i="29"/>
  <c r="D50" i="29"/>
  <c r="D42" i="29"/>
  <c r="D34" i="29"/>
  <c r="D26" i="29"/>
  <c r="D18" i="29"/>
  <c r="D10" i="29"/>
  <c r="G69" i="28"/>
  <c r="J60" i="28"/>
  <c r="M51" i="28"/>
  <c r="F40" i="28"/>
  <c r="I31" i="28"/>
  <c r="L22" i="28"/>
  <c r="D14" i="28"/>
  <c r="E66" i="27"/>
  <c r="E34" i="27"/>
  <c r="D72" i="26"/>
  <c r="D56" i="26"/>
  <c r="D40" i="26"/>
  <c r="D24" i="26"/>
  <c r="D8" i="26"/>
  <c r="E67" i="25"/>
  <c r="E59" i="25"/>
  <c r="E51" i="25"/>
  <c r="E43" i="25"/>
  <c r="E35" i="25"/>
  <c r="E27" i="25"/>
  <c r="E19" i="25"/>
  <c r="E11" i="25"/>
  <c r="E62" i="24"/>
  <c r="E30" i="24"/>
  <c r="D56" i="23"/>
  <c r="K73" i="22"/>
  <c r="K65" i="22"/>
  <c r="K57" i="22"/>
  <c r="K49" i="22"/>
  <c r="K41" i="22"/>
  <c r="K33" i="22"/>
  <c r="K25" i="22"/>
  <c r="K17" i="22"/>
  <c r="K9" i="22"/>
  <c r="G62" i="21"/>
  <c r="G46" i="21"/>
  <c r="G30" i="21"/>
  <c r="G14" i="21"/>
  <c r="H68" i="20"/>
  <c r="F58" i="20"/>
  <c r="D48" i="20"/>
  <c r="H36" i="20"/>
  <c r="D67" i="28"/>
  <c r="G58" i="28"/>
  <c r="J49" i="28"/>
  <c r="M40" i="28"/>
  <c r="F29" i="28"/>
  <c r="I20" i="28"/>
  <c r="L11" i="28"/>
  <c r="E63" i="27"/>
  <c r="E31" i="27"/>
  <c r="E70" i="26"/>
  <c r="E54" i="26"/>
  <c r="E38" i="26"/>
  <c r="E73" i="29"/>
  <c r="E65" i="29"/>
  <c r="E57" i="29"/>
  <c r="E49" i="29"/>
  <c r="E41" i="29"/>
  <c r="E33" i="29"/>
  <c r="E25" i="29"/>
  <c r="E17" i="29"/>
  <c r="E9" i="29"/>
  <c r="M70" i="28"/>
  <c r="F59" i="28"/>
  <c r="I50" i="28"/>
  <c r="L41" i="28"/>
  <c r="D33" i="28"/>
  <c r="G24" i="28"/>
  <c r="J15" i="28"/>
  <c r="D72" i="27"/>
  <c r="D40" i="27"/>
  <c r="D8" i="27"/>
  <c r="F59" i="26"/>
  <c r="F43" i="26"/>
  <c r="F27" i="26"/>
  <c r="F11" i="26"/>
  <c r="F68" i="25"/>
  <c r="F60" i="25"/>
  <c r="F52" i="25"/>
  <c r="F44" i="25"/>
  <c r="F36" i="25"/>
  <c r="F28" i="25"/>
  <c r="F20" i="25"/>
  <c r="F12" i="25"/>
  <c r="E65" i="24"/>
  <c r="E33" i="24"/>
  <c r="D65" i="23"/>
  <c r="J74" i="22"/>
  <c r="F68" i="22"/>
  <c r="L61" i="22"/>
  <c r="H55" i="22"/>
  <c r="D49" i="22"/>
  <c r="J42" i="22"/>
  <c r="F36" i="22"/>
  <c r="L29" i="22"/>
  <c r="H23" i="22"/>
  <c r="D17" i="22"/>
  <c r="J10" i="22"/>
  <c r="G67" i="21"/>
  <c r="G51" i="21"/>
  <c r="G35" i="21"/>
  <c r="G19" i="21"/>
  <c r="E72" i="29"/>
  <c r="E64" i="29"/>
  <c r="E56" i="29"/>
  <c r="E48" i="29"/>
  <c r="E40" i="29"/>
  <c r="E32" i="29"/>
  <c r="E24" i="29"/>
  <c r="E16" i="29"/>
  <c r="E8" i="29"/>
  <c r="F67" i="28"/>
  <c r="I58" i="28"/>
  <c r="L49" i="28"/>
  <c r="D41" i="28"/>
  <c r="G32" i="28"/>
  <c r="J23" i="28"/>
  <c r="M14" i="28"/>
  <c r="E69" i="27"/>
  <c r="E37" i="27"/>
  <c r="E72" i="26"/>
  <c r="E56" i="26"/>
  <c r="E40" i="26"/>
  <c r="E24" i="26"/>
  <c r="E8" i="26"/>
  <c r="F67" i="25"/>
  <c r="F59" i="25"/>
  <c r="F51" i="25"/>
  <c r="F43" i="25"/>
  <c r="F35" i="25"/>
  <c r="F27" i="25"/>
  <c r="F19" i="25"/>
  <c r="F11" i="25"/>
  <c r="D60" i="24"/>
  <c r="D28" i="24"/>
  <c r="D57" i="23"/>
  <c r="L73" i="22"/>
  <c r="H67" i="22"/>
  <c r="D61" i="22"/>
  <c r="J54" i="22"/>
  <c r="F48" i="22"/>
  <c r="L41" i="22"/>
  <c r="H35" i="22"/>
  <c r="D29" i="22"/>
  <c r="J22" i="22"/>
  <c r="F16" i="22"/>
  <c r="L9" i="22"/>
  <c r="D66" i="21"/>
  <c r="D50" i="21"/>
  <c r="D34" i="21"/>
  <c r="D18" i="21"/>
  <c r="E72" i="20"/>
  <c r="I60" i="20"/>
  <c r="G50" i="20"/>
  <c r="E40" i="20"/>
  <c r="D72" i="29"/>
  <c r="D64" i="29"/>
  <c r="D56" i="29"/>
  <c r="D48" i="29"/>
  <c r="D40" i="29"/>
  <c r="D32" i="29"/>
  <c r="D24" i="29"/>
  <c r="D16" i="29"/>
  <c r="D8" i="29"/>
  <c r="M67" i="28"/>
  <c r="F56" i="28"/>
  <c r="I47" i="28"/>
  <c r="L38" i="28"/>
  <c r="D30" i="28"/>
  <c r="G21" i="28"/>
  <c r="J12" i="28"/>
  <c r="E58" i="27"/>
  <c r="E26" i="27"/>
  <c r="E67" i="26"/>
  <c r="E51" i="26"/>
  <c r="E35" i="26"/>
  <c r="E19" i="26"/>
  <c r="E73" i="25"/>
  <c r="E65" i="25"/>
  <c r="E57" i="25"/>
  <c r="E49" i="25"/>
  <c r="E41" i="25"/>
  <c r="E33" i="25"/>
  <c r="E25" i="25"/>
  <c r="E17" i="25"/>
  <c r="E9" i="25"/>
  <c r="E54" i="24"/>
  <c r="E22" i="24"/>
  <c r="D40" i="23"/>
  <c r="G71" i="22"/>
  <c r="G63" i="22"/>
  <c r="G55" i="22"/>
  <c r="G47" i="22"/>
  <c r="G39" i="22"/>
  <c r="G31" i="22"/>
  <c r="G23" i="22"/>
  <c r="G15" i="22"/>
  <c r="G7" i="22"/>
  <c r="F59" i="21"/>
  <c r="F43" i="21"/>
  <c r="F27" i="21"/>
  <c r="F11" i="21"/>
  <c r="F66" i="20"/>
  <c r="D56" i="20"/>
  <c r="H44" i="20"/>
  <c r="G74" i="28"/>
  <c r="J65" i="28"/>
  <c r="M56" i="28"/>
  <c r="F45" i="28"/>
  <c r="I36" i="28"/>
  <c r="L27" i="28"/>
  <c r="D19" i="28"/>
  <c r="G10" i="28"/>
  <c r="E55" i="27"/>
  <c r="E23" i="27"/>
  <c r="D67" i="26"/>
  <c r="D51" i="26"/>
  <c r="D35" i="26"/>
  <c r="D19" i="26"/>
  <c r="D72" i="25"/>
  <c r="D64" i="25"/>
  <c r="D56" i="25"/>
  <c r="D48" i="25"/>
  <c r="D40" i="25"/>
  <c r="D32" i="25"/>
  <c r="D24" i="25"/>
  <c r="D16" i="25"/>
  <c r="D8" i="25"/>
  <c r="D46" i="24"/>
  <c r="E71" i="29"/>
  <c r="E63" i="29"/>
  <c r="E55" i="29"/>
  <c r="E47" i="29"/>
  <c r="E39" i="29"/>
  <c r="E31" i="29"/>
  <c r="E23" i="29"/>
  <c r="E15" i="29"/>
  <c r="E7" i="29"/>
  <c r="I66" i="28"/>
  <c r="L57" i="28"/>
  <c r="D49" i="28"/>
  <c r="G40" i="28"/>
  <c r="J31" i="28"/>
  <c r="M22" i="28"/>
  <c r="F11" i="28"/>
  <c r="D64" i="27"/>
  <c r="D32" i="27"/>
  <c r="G70" i="26"/>
  <c r="G54" i="26"/>
  <c r="G38" i="26"/>
  <c r="G22" i="26"/>
  <c r="F74" i="25"/>
  <c r="F66" i="25"/>
  <c r="F58" i="25"/>
  <c r="F50" i="25"/>
  <c r="F42" i="25"/>
  <c r="F34" i="25"/>
  <c r="F26" i="25"/>
  <c r="F18" i="25"/>
  <c r="F10" i="25"/>
  <c r="E57" i="24"/>
  <c r="E25" i="24"/>
  <c r="D49" i="23"/>
  <c r="D73" i="22"/>
  <c r="J66" i="22"/>
  <c r="F60" i="22"/>
  <c r="L53" i="22"/>
  <c r="H47" i="22"/>
  <c r="D41" i="22"/>
  <c r="J34" i="22"/>
  <c r="F28" i="22"/>
  <c r="L21" i="22"/>
  <c r="H15" i="22"/>
  <c r="D9" i="22"/>
  <c r="F64" i="21"/>
  <c r="F48" i="21"/>
  <c r="F32" i="21"/>
  <c r="F16" i="21"/>
  <c r="D71" i="20"/>
  <c r="H59" i="20"/>
  <c r="F49" i="20"/>
  <c r="D39" i="20"/>
  <c r="D71" i="29"/>
  <c r="D63" i="29"/>
  <c r="D55" i="29"/>
  <c r="D47" i="29"/>
  <c r="D39" i="29"/>
  <c r="D31" i="29"/>
  <c r="D23" i="29"/>
  <c r="D15" i="29"/>
  <c r="D7" i="29"/>
  <c r="F64" i="28"/>
  <c r="I55" i="28"/>
  <c r="L46" i="28"/>
  <c r="D38" i="28"/>
  <c r="G29" i="28"/>
  <c r="J20" i="28"/>
  <c r="M11" i="28"/>
  <c r="D53" i="27"/>
  <c r="D21" i="27"/>
  <c r="G65" i="26"/>
  <c r="G49" i="26"/>
  <c r="G33" i="26"/>
  <c r="G17" i="26"/>
  <c r="E72" i="25"/>
  <c r="E64" i="25"/>
  <c r="E56" i="25"/>
  <c r="E48" i="25"/>
  <c r="E40" i="25"/>
  <c r="E32" i="25"/>
  <c r="E24" i="25"/>
  <c r="E16" i="25"/>
  <c r="E8" i="25"/>
  <c r="D49" i="24"/>
  <c r="D17" i="24"/>
  <c r="D32" i="23"/>
  <c r="I70" i="22"/>
  <c r="I62" i="22"/>
  <c r="I54" i="22"/>
  <c r="I46" i="22"/>
  <c r="I38" i="22"/>
  <c r="I30" i="22"/>
  <c r="I22" i="22"/>
  <c r="I14" i="22"/>
  <c r="E72" i="21"/>
  <c r="E56" i="21"/>
  <c r="E70" i="29"/>
  <c r="E62" i="29"/>
  <c r="E54" i="29"/>
  <c r="E46" i="29"/>
  <c r="E38" i="29"/>
  <c r="E30" i="29"/>
  <c r="E22" i="29"/>
  <c r="E14" i="29"/>
  <c r="I74" i="28"/>
  <c r="L65" i="28"/>
  <c r="D57" i="28"/>
  <c r="G48" i="28"/>
  <c r="J39" i="28"/>
  <c r="M30" i="28"/>
  <c r="F19" i="28"/>
  <c r="I10" i="28"/>
  <c r="E61" i="27"/>
  <c r="E29" i="27"/>
  <c r="D69" i="26"/>
  <c r="D53" i="26"/>
  <c r="D37" i="26"/>
  <c r="D21" i="26"/>
  <c r="F73" i="25"/>
  <c r="F65" i="25"/>
  <c r="F57" i="25"/>
  <c r="F49" i="25"/>
  <c r="F41" i="25"/>
  <c r="F33" i="25"/>
  <c r="F25" i="25"/>
  <c r="F17" i="25"/>
  <c r="F9" i="25"/>
  <c r="D52" i="24"/>
  <c r="D20" i="24"/>
  <c r="D41" i="23"/>
  <c r="F72" i="22"/>
  <c r="L65" i="22"/>
  <c r="H59" i="22"/>
  <c r="D53" i="22"/>
  <c r="J46" i="22"/>
  <c r="F40" i="22"/>
  <c r="L33" i="22"/>
  <c r="H27" i="22"/>
  <c r="D21" i="22"/>
  <c r="J14" i="22"/>
  <c r="F8" i="22"/>
  <c r="E61" i="21"/>
  <c r="E45" i="21"/>
  <c r="E29" i="21"/>
  <c r="E13" i="21"/>
  <c r="I68" i="20"/>
  <c r="G58" i="20"/>
  <c r="E48" i="20"/>
  <c r="I36" i="20"/>
  <c r="D70" i="29"/>
  <c r="D62" i="29"/>
  <c r="D54" i="29"/>
  <c r="D46" i="29"/>
  <c r="D38" i="29"/>
  <c r="D30" i="29"/>
  <c r="D22" i="29"/>
  <c r="D14" i="29"/>
  <c r="F72" i="28"/>
  <c r="I63" i="28"/>
  <c r="L54" i="28"/>
  <c r="D46" i="28"/>
  <c r="G37" i="28"/>
  <c r="J28" i="28"/>
  <c r="M19" i="28"/>
  <c r="F8" i="28"/>
  <c r="E50" i="27"/>
  <c r="E18" i="27"/>
  <c r="D64" i="26"/>
  <c r="D48" i="26"/>
  <c r="D32" i="26"/>
  <c r="D16" i="26"/>
  <c r="E71" i="25"/>
  <c r="E63" i="25"/>
  <c r="E55" i="25"/>
  <c r="E47" i="25"/>
  <c r="E39" i="25"/>
  <c r="E31" i="25"/>
  <c r="E23" i="25"/>
  <c r="E15" i="25"/>
  <c r="E7" i="25"/>
  <c r="E46" i="24"/>
  <c r="E14" i="24"/>
  <c r="D24" i="23"/>
  <c r="K69" i="22"/>
  <c r="K61" i="22"/>
  <c r="K53" i="22"/>
  <c r="K45" i="22"/>
  <c r="K37" i="22"/>
  <c r="K29" i="22"/>
  <c r="K21" i="22"/>
  <c r="K13" i="22"/>
  <c r="G70" i="21"/>
  <c r="G54" i="21"/>
  <c r="G38" i="21"/>
  <c r="G22" i="21"/>
  <c r="E69" i="29"/>
  <c r="E61" i="29"/>
  <c r="E29" i="29"/>
  <c r="D65" i="28"/>
  <c r="F27" i="28"/>
  <c r="D24" i="27"/>
  <c r="F19" i="26"/>
  <c r="F48" i="25"/>
  <c r="F16" i="25"/>
  <c r="D33" i="23"/>
  <c r="F52" i="22"/>
  <c r="J26" i="22"/>
  <c r="G59" i="21"/>
  <c r="F73" i="20"/>
  <c r="H43" i="20"/>
  <c r="D61" i="29"/>
  <c r="D41" i="29"/>
  <c r="D19" i="29"/>
  <c r="L62" i="28"/>
  <c r="I39" i="28"/>
  <c r="L14" i="28"/>
  <c r="D13" i="27"/>
  <c r="F38" i="26"/>
  <c r="E68" i="25"/>
  <c r="E46" i="25"/>
  <c r="E26" i="25"/>
  <c r="D65" i="24"/>
  <c r="D16" i="23"/>
  <c r="E56" i="22"/>
  <c r="I34" i="22"/>
  <c r="E12" i="22"/>
  <c r="D45" i="21"/>
  <c r="D13" i="21"/>
  <c r="I61" i="20"/>
  <c r="G43" i="20"/>
  <c r="L67" i="28"/>
  <c r="I52" i="28"/>
  <c r="F37" i="28"/>
  <c r="J25" i="28"/>
  <c r="J9" i="28"/>
  <c r="D34" i="27"/>
  <c r="E62" i="26"/>
  <c r="G36" i="26"/>
  <c r="E14" i="26"/>
  <c r="D67" i="25"/>
  <c r="D57" i="25"/>
  <c r="D46" i="25"/>
  <c r="D35" i="25"/>
  <c r="D25" i="25"/>
  <c r="D14" i="25"/>
  <c r="E59" i="24"/>
  <c r="E19" i="24"/>
  <c r="D31" i="23"/>
  <c r="F71" i="22"/>
  <c r="L64" i="22"/>
  <c r="H58" i="22"/>
  <c r="D52" i="22"/>
  <c r="J45" i="22"/>
  <c r="F39" i="22"/>
  <c r="L32" i="22"/>
  <c r="H26" i="22"/>
  <c r="D20" i="22"/>
  <c r="J13" i="22"/>
  <c r="F7" i="22"/>
  <c r="E59" i="21"/>
  <c r="E43" i="21"/>
  <c r="E27" i="21"/>
  <c r="E11" i="21"/>
  <c r="F67" i="20"/>
  <c r="D57" i="20"/>
  <c r="H45" i="20"/>
  <c r="J74" i="29"/>
  <c r="J66" i="29"/>
  <c r="J58" i="29"/>
  <c r="J50" i="29"/>
  <c r="J42" i="29"/>
  <c r="J34" i="29"/>
  <c r="J26" i="29"/>
  <c r="J18" i="29"/>
  <c r="J10" i="29"/>
  <c r="G71" i="28"/>
  <c r="J62" i="28"/>
  <c r="M53" i="28"/>
  <c r="F42" i="28"/>
  <c r="I33" i="28"/>
  <c r="L24" i="28"/>
  <c r="D16" i="28"/>
  <c r="G7" i="28"/>
  <c r="E44" i="27"/>
  <c r="E12" i="27"/>
  <c r="D62" i="26"/>
  <c r="D46" i="26"/>
  <c r="D30" i="26"/>
  <c r="D14" i="26"/>
  <c r="E56" i="24"/>
  <c r="E24" i="24"/>
  <c r="D46" i="23"/>
  <c r="E71" i="22"/>
  <c r="E63" i="22"/>
  <c r="E55" i="22"/>
  <c r="E47" i="22"/>
  <c r="E39" i="22"/>
  <c r="E31" i="22"/>
  <c r="E23" i="22"/>
  <c r="E15" i="22"/>
  <c r="E7" i="22"/>
  <c r="D59" i="21"/>
  <c r="D43" i="21"/>
  <c r="D27" i="21"/>
  <c r="D11" i="21"/>
  <c r="D66" i="20"/>
  <c r="H54" i="20"/>
  <c r="F44" i="20"/>
  <c r="I74" i="29"/>
  <c r="I66" i="29"/>
  <c r="I58" i="29"/>
  <c r="I50" i="29"/>
  <c r="I42" i="29"/>
  <c r="I34" i="29"/>
  <c r="I26" i="29"/>
  <c r="I18" i="29"/>
  <c r="I10" i="29"/>
  <c r="D69" i="28"/>
  <c r="G60" i="28"/>
  <c r="J51" i="28"/>
  <c r="M42" i="28"/>
  <c r="F31" i="28"/>
  <c r="I22" i="28"/>
  <c r="E59" i="29"/>
  <c r="E27" i="29"/>
  <c r="J63" i="28"/>
  <c r="L25" i="28"/>
  <c r="D16" i="27"/>
  <c r="G14" i="26"/>
  <c r="F46" i="25"/>
  <c r="F14" i="25"/>
  <c r="D17" i="23"/>
  <c r="J50" i="22"/>
  <c r="D25" i="22"/>
  <c r="F56" i="21"/>
  <c r="H67" i="20"/>
  <c r="F41" i="20"/>
  <c r="D59" i="29"/>
  <c r="D37" i="29"/>
  <c r="D17" i="29"/>
  <c r="G61" i="28"/>
  <c r="J36" i="28"/>
  <c r="G13" i="28"/>
  <c r="G73" i="26"/>
  <c r="F30" i="26"/>
  <c r="E66" i="25"/>
  <c r="E44" i="25"/>
  <c r="E22" i="25"/>
  <c r="D57" i="24"/>
  <c r="I74" i="22"/>
  <c r="E52" i="22"/>
  <c r="E32" i="22"/>
  <c r="I10" i="22"/>
  <c r="E40" i="21"/>
  <c r="E8" i="21"/>
  <c r="G59" i="20"/>
  <c r="F42" i="20"/>
  <c r="G66" i="28"/>
  <c r="L51" i="28"/>
  <c r="L35" i="28"/>
  <c r="F21" i="28"/>
  <c r="M8" i="28"/>
  <c r="D26" i="27"/>
  <c r="G60" i="26"/>
  <c r="F33" i="26"/>
  <c r="G12" i="26"/>
  <c r="D66" i="25"/>
  <c r="D55" i="25"/>
  <c r="D45" i="25"/>
  <c r="D34" i="25"/>
  <c r="D23" i="25"/>
  <c r="D13" i="25"/>
  <c r="D54" i="24"/>
  <c r="D14" i="24"/>
  <c r="D23" i="23"/>
  <c r="H70" i="22"/>
  <c r="D64" i="22"/>
  <c r="J57" i="22"/>
  <c r="F51" i="22"/>
  <c r="L44" i="22"/>
  <c r="H38" i="22"/>
  <c r="D32" i="22"/>
  <c r="J25" i="22"/>
  <c r="F19" i="22"/>
  <c r="L12" i="22"/>
  <c r="G73" i="21"/>
  <c r="G57" i="21"/>
  <c r="G41" i="21"/>
  <c r="G25" i="21"/>
  <c r="G9" i="21"/>
  <c r="E66" i="20"/>
  <c r="I54" i="20"/>
  <c r="G44" i="20"/>
  <c r="J73" i="29"/>
  <c r="J65" i="29"/>
  <c r="J57" i="29"/>
  <c r="J49" i="29"/>
  <c r="J41" i="29"/>
  <c r="J33" i="29"/>
  <c r="J25" i="29"/>
  <c r="J17" i="29"/>
  <c r="J9" i="29"/>
  <c r="J70" i="28"/>
  <c r="M61" i="28"/>
  <c r="F50" i="28"/>
  <c r="I41" i="28"/>
  <c r="L32" i="28"/>
  <c r="D24" i="28"/>
  <c r="G15" i="28"/>
  <c r="D71" i="27"/>
  <c r="D39" i="27"/>
  <c r="D7" i="27"/>
  <c r="F60" i="26"/>
  <c r="F44" i="26"/>
  <c r="F28" i="26"/>
  <c r="F12" i="26"/>
  <c r="D51" i="24"/>
  <c r="D19" i="24"/>
  <c r="D38" i="23"/>
  <c r="G70" i="22"/>
  <c r="G62" i="22"/>
  <c r="G54" i="22"/>
  <c r="G46" i="22"/>
  <c r="G38" i="22"/>
  <c r="G30" i="22"/>
  <c r="G22" i="22"/>
  <c r="G14" i="22"/>
  <c r="F73" i="21"/>
  <c r="F57" i="21"/>
  <c r="F41" i="21"/>
  <c r="F25" i="21"/>
  <c r="F9" i="21"/>
  <c r="I63" i="20"/>
  <c r="G53" i="20"/>
  <c r="E43" i="20"/>
  <c r="I73" i="29"/>
  <c r="I65" i="29"/>
  <c r="I57" i="29"/>
  <c r="I49" i="29"/>
  <c r="I41" i="29"/>
  <c r="I33" i="29"/>
  <c r="I25" i="29"/>
  <c r="I17" i="29"/>
  <c r="I9" i="29"/>
  <c r="G68" i="28"/>
  <c r="J59" i="28"/>
  <c r="E53" i="29"/>
  <c r="E21" i="29"/>
  <c r="G56" i="28"/>
  <c r="I18" i="28"/>
  <c r="F67" i="26"/>
  <c r="F72" i="25"/>
  <c r="F40" i="25"/>
  <c r="F8" i="25"/>
  <c r="H71" i="22"/>
  <c r="L45" i="22"/>
  <c r="F20" i="22"/>
  <c r="G43" i="21"/>
  <c r="F65" i="20"/>
  <c r="H35" i="20"/>
  <c r="D57" i="29"/>
  <c r="D35" i="29"/>
  <c r="D13" i="29"/>
  <c r="M59" i="28"/>
  <c r="F32" i="28"/>
  <c r="I7" i="28"/>
  <c r="F70" i="26"/>
  <c r="G25" i="26"/>
  <c r="E62" i="25"/>
  <c r="E42" i="25"/>
  <c r="E20" i="25"/>
  <c r="D41" i="24"/>
  <c r="E72" i="22"/>
  <c r="I50" i="22"/>
  <c r="E28" i="22"/>
  <c r="E8" i="22"/>
  <c r="D37" i="21"/>
  <c r="F74" i="20"/>
  <c r="E57" i="20"/>
  <c r="E41" i="20"/>
  <c r="M64" i="28"/>
  <c r="G50" i="28"/>
  <c r="D35" i="28"/>
  <c r="L19" i="28"/>
  <c r="D74" i="27"/>
  <c r="D18" i="27"/>
  <c r="F57" i="26"/>
  <c r="E30" i="26"/>
  <c r="F9" i="26"/>
  <c r="D65" i="25"/>
  <c r="D54" i="25"/>
  <c r="D43" i="25"/>
  <c r="D33" i="25"/>
  <c r="D22" i="25"/>
  <c r="D11" i="25"/>
  <c r="E51" i="24"/>
  <c r="E11" i="24"/>
  <c r="D15" i="23"/>
  <c r="J69" i="22"/>
  <c r="F63" i="22"/>
  <c r="L56" i="22"/>
  <c r="H50" i="22"/>
  <c r="D44" i="22"/>
  <c r="J37" i="22"/>
  <c r="F31" i="22"/>
  <c r="L24" i="22"/>
  <c r="H18" i="22"/>
  <c r="D12" i="22"/>
  <c r="D72" i="21"/>
  <c r="D56" i="21"/>
  <c r="D40" i="21"/>
  <c r="D24" i="21"/>
  <c r="D8" i="21"/>
  <c r="D65" i="20"/>
  <c r="H53" i="20"/>
  <c r="F43" i="20"/>
  <c r="J72" i="29"/>
  <c r="J64" i="29"/>
  <c r="J56" i="29"/>
  <c r="J48" i="29"/>
  <c r="J40" i="29"/>
  <c r="J32" i="29"/>
  <c r="J24" i="29"/>
  <c r="J16" i="29"/>
  <c r="J8" i="29"/>
  <c r="M69" i="28"/>
  <c r="F58" i="28"/>
  <c r="I49" i="28"/>
  <c r="L40" i="28"/>
  <c r="D32" i="28"/>
  <c r="G23" i="28"/>
  <c r="J14" i="28"/>
  <c r="E68" i="27"/>
  <c r="E36" i="27"/>
  <c r="E73" i="26"/>
  <c r="E57" i="26"/>
  <c r="E41" i="26"/>
  <c r="E25" i="26"/>
  <c r="E9" i="26"/>
  <c r="E51" i="29"/>
  <c r="E19" i="29"/>
  <c r="M54" i="28"/>
  <c r="D17" i="28"/>
  <c r="G62" i="26"/>
  <c r="F70" i="25"/>
  <c r="F38" i="25"/>
  <c r="E73" i="24"/>
  <c r="L69" i="22"/>
  <c r="F44" i="22"/>
  <c r="J18" i="22"/>
  <c r="F40" i="21"/>
  <c r="D63" i="20"/>
  <c r="F33" i="20"/>
  <c r="D53" i="29"/>
  <c r="D33" i="29"/>
  <c r="D11" i="29"/>
  <c r="D54" i="28"/>
  <c r="L30" i="28"/>
  <c r="D69" i="27"/>
  <c r="F62" i="26"/>
  <c r="F22" i="26"/>
  <c r="E60" i="25"/>
  <c r="E38" i="25"/>
  <c r="E18" i="25"/>
  <c r="D33" i="24"/>
  <c r="E68" i="22"/>
  <c r="E48" i="22"/>
  <c r="I26" i="22"/>
  <c r="D69" i="21"/>
  <c r="E32" i="21"/>
  <c r="E73" i="20"/>
  <c r="I53" i="20"/>
  <c r="I37" i="20"/>
  <c r="F61" i="28"/>
  <c r="M48" i="28"/>
  <c r="G34" i="28"/>
  <c r="G18" i="28"/>
  <c r="D66" i="27"/>
  <c r="E15" i="27"/>
  <c r="G52" i="26"/>
  <c r="G28" i="26"/>
  <c r="D74" i="25"/>
  <c r="D63" i="25"/>
  <c r="D53" i="25"/>
  <c r="D42" i="25"/>
  <c r="D31" i="25"/>
  <c r="D21" i="25"/>
  <c r="D10" i="25"/>
  <c r="E43" i="24"/>
  <c r="D71" i="23"/>
  <c r="D7" i="23"/>
  <c r="L68" i="22"/>
  <c r="H62" i="22"/>
  <c r="D56" i="22"/>
  <c r="J49" i="22"/>
  <c r="F43" i="22"/>
  <c r="L36" i="22"/>
  <c r="H30" i="22"/>
  <c r="D24" i="22"/>
  <c r="J17" i="22"/>
  <c r="F11" i="22"/>
  <c r="F70" i="21"/>
  <c r="F54" i="21"/>
  <c r="F38" i="21"/>
  <c r="F22" i="21"/>
  <c r="E74" i="20"/>
  <c r="I62" i="20"/>
  <c r="G52" i="20"/>
  <c r="E42" i="20"/>
  <c r="J71" i="29"/>
  <c r="J63" i="29"/>
  <c r="J55" i="29"/>
  <c r="J47" i="29"/>
  <c r="J39" i="29"/>
  <c r="J31" i="29"/>
  <c r="J23" i="29"/>
  <c r="J15" i="29"/>
  <c r="J7" i="29"/>
  <c r="F66" i="28"/>
  <c r="I57" i="28"/>
  <c r="L48" i="28"/>
  <c r="D40" i="28"/>
  <c r="G31" i="28"/>
  <c r="J22" i="28"/>
  <c r="M13" i="28"/>
  <c r="D63" i="27"/>
  <c r="D31" i="27"/>
  <c r="G71" i="26"/>
  <c r="G55" i="26"/>
  <c r="G39" i="26"/>
  <c r="G23" i="26"/>
  <c r="G7" i="26"/>
  <c r="D43" i="24"/>
  <c r="D11" i="24"/>
  <c r="D22" i="23"/>
  <c r="K68" i="22"/>
  <c r="K60" i="22"/>
  <c r="K52" i="22"/>
  <c r="K44" i="22"/>
  <c r="K36" i="22"/>
  <c r="K28" i="22"/>
  <c r="K20" i="22"/>
  <c r="K12" i="22"/>
  <c r="G68" i="21"/>
  <c r="G52" i="21"/>
  <c r="G36" i="21"/>
  <c r="G20" i="21"/>
  <c r="I71" i="20"/>
  <c r="G61" i="20"/>
  <c r="E51" i="20"/>
  <c r="I39" i="20"/>
  <c r="I71" i="29"/>
  <c r="I63" i="29"/>
  <c r="I55" i="29"/>
  <c r="I47" i="29"/>
  <c r="I39" i="29"/>
  <c r="I31" i="29"/>
  <c r="I23" i="29"/>
  <c r="I15" i="29"/>
  <c r="I7" i="29"/>
  <c r="M66" i="28"/>
  <c r="F55" i="28"/>
  <c r="I46" i="28"/>
  <c r="L37" i="28"/>
  <c r="D29" i="28"/>
  <c r="G20" i="28"/>
  <c r="E45" i="29"/>
  <c r="E13" i="29"/>
  <c r="J47" i="28"/>
  <c r="L9" i="28"/>
  <c r="F51" i="26"/>
  <c r="F64" i="25"/>
  <c r="F32" i="25"/>
  <c r="E49" i="24"/>
  <c r="D65" i="22"/>
  <c r="H39" i="22"/>
  <c r="L13" i="22"/>
  <c r="G27" i="21"/>
  <c r="F57" i="20"/>
  <c r="D73" i="29"/>
  <c r="D51" i="29"/>
  <c r="D29" i="29"/>
  <c r="D9" i="29"/>
  <c r="J52" i="28"/>
  <c r="M27" i="28"/>
  <c r="D61" i="27"/>
  <c r="G57" i="26"/>
  <c r="F14" i="26"/>
  <c r="E58" i="25"/>
  <c r="E36" i="25"/>
  <c r="E14" i="25"/>
  <c r="D25" i="24"/>
  <c r="I66" i="22"/>
  <c r="E44" i="22"/>
  <c r="E24" i="22"/>
  <c r="E64" i="21"/>
  <c r="D29" i="21"/>
  <c r="I69" i="20"/>
  <c r="H52" i="20"/>
  <c r="G35" i="20"/>
  <c r="I60" i="28"/>
  <c r="I44" i="28"/>
  <c r="M32" i="28"/>
  <c r="J17" i="28"/>
  <c r="D58" i="27"/>
  <c r="D10" i="27"/>
  <c r="F49" i="26"/>
  <c r="F25" i="26"/>
  <c r="D73" i="25"/>
  <c r="D62" i="25"/>
  <c r="D51" i="25"/>
  <c r="D41" i="25"/>
  <c r="D30" i="25"/>
  <c r="D19" i="25"/>
  <c r="D9" i="25"/>
  <c r="D38" i="24"/>
  <c r="D63" i="23"/>
  <c r="H74" i="22"/>
  <c r="D68" i="22"/>
  <c r="J61" i="22"/>
  <c r="F55" i="22"/>
  <c r="L48" i="22"/>
  <c r="H42" i="22"/>
  <c r="D36" i="22"/>
  <c r="J29" i="22"/>
  <c r="F23" i="22"/>
  <c r="L16" i="22"/>
  <c r="H10" i="22"/>
  <c r="E67" i="21"/>
  <c r="E51" i="21"/>
  <c r="E35" i="21"/>
  <c r="E19" i="21"/>
  <c r="D73" i="20"/>
  <c r="H61" i="20"/>
  <c r="F51" i="20"/>
  <c r="D41" i="20"/>
  <c r="J70" i="29"/>
  <c r="J62" i="29"/>
  <c r="J54" i="29"/>
  <c r="J46" i="29"/>
  <c r="E43" i="29"/>
  <c r="E11" i="29"/>
  <c r="F43" i="28"/>
  <c r="G8" i="28"/>
  <c r="G46" i="26"/>
  <c r="F62" i="25"/>
  <c r="F30" i="25"/>
  <c r="E41" i="24"/>
  <c r="H63" i="22"/>
  <c r="L37" i="22"/>
  <c r="F12" i="22"/>
  <c r="F24" i="21"/>
  <c r="D55" i="20"/>
  <c r="D69" i="29"/>
  <c r="D49" i="29"/>
  <c r="D27" i="29"/>
  <c r="I71" i="28"/>
  <c r="F48" i="28"/>
  <c r="I23" i="28"/>
  <c r="D45" i="27"/>
  <c r="F54" i="26"/>
  <c r="G9" i="26"/>
  <c r="E54" i="25"/>
  <c r="E34" i="25"/>
  <c r="E12" i="25"/>
  <c r="D9" i="24"/>
  <c r="E64" i="22"/>
  <c r="I42" i="22"/>
  <c r="E20" i="22"/>
  <c r="D61" i="21"/>
  <c r="E24" i="21"/>
  <c r="G67" i="20"/>
  <c r="G51" i="20"/>
  <c r="J73" i="28"/>
  <c r="D59" i="28"/>
  <c r="L43" i="28"/>
  <c r="I28" i="28"/>
  <c r="M16" i="28"/>
  <c r="D50" i="27"/>
  <c r="F73" i="26"/>
  <c r="E46" i="26"/>
  <c r="E22" i="26"/>
  <c r="D71" i="25"/>
  <c r="D61" i="25"/>
  <c r="D50" i="25"/>
  <c r="D39" i="25"/>
  <c r="D29" i="25"/>
  <c r="D18" i="25"/>
  <c r="D7" i="25"/>
  <c r="E35" i="24"/>
  <c r="D55" i="23"/>
  <c r="J73" i="22"/>
  <c r="F67" i="22"/>
  <c r="L60" i="22"/>
  <c r="H54" i="22"/>
  <c r="D48" i="22"/>
  <c r="J41" i="22"/>
  <c r="F35" i="22"/>
  <c r="L28" i="22"/>
  <c r="H22" i="22"/>
  <c r="D16" i="22"/>
  <c r="J9" i="22"/>
  <c r="G65" i="21"/>
  <c r="G49" i="21"/>
  <c r="G33" i="21"/>
  <c r="G17" i="21"/>
  <c r="I70" i="20"/>
  <c r="G60" i="20"/>
  <c r="E50" i="20"/>
  <c r="I38" i="20"/>
  <c r="J69" i="29"/>
  <c r="J61" i="29"/>
  <c r="J53" i="29"/>
  <c r="J45" i="29"/>
  <c r="J37" i="29"/>
  <c r="J29" i="29"/>
  <c r="J21" i="29"/>
  <c r="J13" i="29"/>
  <c r="I73" i="28"/>
  <c r="L64" i="28"/>
  <c r="D56" i="28"/>
  <c r="G47" i="28"/>
  <c r="J38" i="28"/>
  <c r="M29" i="28"/>
  <c r="F18" i="28"/>
  <c r="I9" i="28"/>
  <c r="D55" i="27"/>
  <c r="D23" i="27"/>
  <c r="F68" i="26"/>
  <c r="F52" i="26"/>
  <c r="F36" i="26"/>
  <c r="F20" i="26"/>
  <c r="D67" i="24"/>
  <c r="D35" i="24"/>
  <c r="D70" i="23"/>
  <c r="G74" i="22"/>
  <c r="G66" i="22"/>
  <c r="G58" i="22"/>
  <c r="G50" i="22"/>
  <c r="G42" i="22"/>
  <c r="G34" i="22"/>
  <c r="G26" i="22"/>
  <c r="G18" i="22"/>
  <c r="G10" i="22"/>
  <c r="F65" i="21"/>
  <c r="F49" i="21"/>
  <c r="F33" i="21"/>
  <c r="F17" i="21"/>
  <c r="G69" i="20"/>
  <c r="E59" i="20"/>
  <c r="I47" i="20"/>
  <c r="G37" i="20"/>
  <c r="I69" i="29"/>
  <c r="I61" i="29"/>
  <c r="I53" i="29"/>
  <c r="I45" i="29"/>
  <c r="I37" i="29"/>
  <c r="I29" i="29"/>
  <c r="I21" i="29"/>
  <c r="I13" i="29"/>
  <c r="F71" i="28"/>
  <c r="I62" i="28"/>
  <c r="L53" i="28"/>
  <c r="D45" i="28"/>
  <c r="G36" i="28"/>
  <c r="J27" i="28"/>
  <c r="E37" i="29"/>
  <c r="L73" i="28"/>
  <c r="M38" i="28"/>
  <c r="D56" i="27"/>
  <c r="F35" i="26"/>
  <c r="F56" i="25"/>
  <c r="F24" i="25"/>
  <c r="E17" i="24"/>
  <c r="J58" i="22"/>
  <c r="D33" i="22"/>
  <c r="H7" i="22"/>
  <c r="G11" i="21"/>
  <c r="H51" i="20"/>
  <c r="D67" i="29"/>
  <c r="D45" i="29"/>
  <c r="D25" i="29"/>
  <c r="D70" i="28"/>
  <c r="G45" i="28"/>
  <c r="D22" i="28"/>
  <c r="D37" i="27"/>
  <c r="F46" i="26"/>
  <c r="E74" i="25"/>
  <c r="E52" i="25"/>
  <c r="E30" i="25"/>
  <c r="E10" i="25"/>
  <c r="D64" i="23"/>
  <c r="E60" i="22"/>
  <c r="E40" i="22"/>
  <c r="I18" i="22"/>
  <c r="D53" i="21"/>
  <c r="D21" i="21"/>
  <c r="E65" i="20"/>
  <c r="E49" i="20"/>
  <c r="M72" i="28"/>
  <c r="J57" i="28"/>
  <c r="D43" i="28"/>
  <c r="D27" i="28"/>
  <c r="I12" i="28"/>
  <c r="E47" i="27"/>
  <c r="G68" i="26"/>
  <c r="G44" i="26"/>
  <c r="G20" i="26"/>
  <c r="D70" i="25"/>
  <c r="D59" i="25"/>
  <c r="D49" i="25"/>
  <c r="D38" i="25"/>
  <c r="D27" i="25"/>
  <c r="D17" i="25"/>
  <c r="D70" i="24"/>
  <c r="E27" i="24"/>
  <c r="D47" i="23"/>
  <c r="L72" i="22"/>
  <c r="H66" i="22"/>
  <c r="D60" i="22"/>
  <c r="J53" i="22"/>
  <c r="F47" i="22"/>
  <c r="L40" i="22"/>
  <c r="H34" i="22"/>
  <c r="D28" i="22"/>
  <c r="J21" i="22"/>
  <c r="F15" i="22"/>
  <c r="L8" i="22"/>
  <c r="D64" i="21"/>
  <c r="D48" i="21"/>
  <c r="D32" i="21"/>
  <c r="D16" i="21"/>
  <c r="H69" i="20"/>
  <c r="F59" i="20"/>
  <c r="D49" i="20"/>
  <c r="H37" i="20"/>
  <c r="J68" i="29"/>
  <c r="J60" i="29"/>
  <c r="J52" i="29"/>
  <c r="J44" i="29"/>
  <c r="J36" i="29"/>
  <c r="J28" i="29"/>
  <c r="J20" i="29"/>
  <c r="J12" i="29"/>
  <c r="L72" i="28"/>
  <c r="D64" i="28"/>
  <c r="G55" i="28"/>
  <c r="J46" i="28"/>
  <c r="M37" i="28"/>
  <c r="F26" i="28"/>
  <c r="I17" i="28"/>
  <c r="L8" i="28"/>
  <c r="E52" i="27"/>
  <c r="E20" i="27"/>
  <c r="E65" i="26"/>
  <c r="E49" i="26"/>
  <c r="E33" i="26"/>
  <c r="E17" i="26"/>
  <c r="E64" i="24"/>
  <c r="E32" i="24"/>
  <c r="D62" i="23"/>
  <c r="I73" i="22"/>
  <c r="I65" i="22"/>
  <c r="I57" i="22"/>
  <c r="I49" i="22"/>
  <c r="I41" i="22"/>
  <c r="I33" i="22"/>
  <c r="I25" i="22"/>
  <c r="I17" i="22"/>
  <c r="I9" i="22"/>
  <c r="E62" i="21"/>
  <c r="E46" i="21"/>
  <c r="E30" i="21"/>
  <c r="E14" i="21"/>
  <c r="F68" i="20"/>
  <c r="D58" i="20"/>
  <c r="H46" i="20"/>
  <c r="F36" i="20"/>
  <c r="I68" i="29"/>
  <c r="E35" i="29"/>
  <c r="D57" i="22"/>
  <c r="J68" i="28"/>
  <c r="D73" i="24"/>
  <c r="I45" i="20"/>
  <c r="F41" i="26"/>
  <c r="E67" i="24"/>
  <c r="D40" i="22"/>
  <c r="F30" i="21"/>
  <c r="J51" i="29"/>
  <c r="J14" i="29"/>
  <c r="D48" i="28"/>
  <c r="F10" i="28"/>
  <c r="D54" i="26"/>
  <c r="E48" i="24"/>
  <c r="K72" i="22"/>
  <c r="E51" i="22"/>
  <c r="I29" i="22"/>
  <c r="K8" i="22"/>
  <c r="D35" i="21"/>
  <c r="H62" i="20"/>
  <c r="E35" i="20"/>
  <c r="I56" i="29"/>
  <c r="I40" i="29"/>
  <c r="I24" i="29"/>
  <c r="I8" i="29"/>
  <c r="M58" i="28"/>
  <c r="J43" i="28"/>
  <c r="G28" i="28"/>
  <c r="I14" i="28"/>
  <c r="D68" i="27"/>
  <c r="D36" i="27"/>
  <c r="G74" i="26"/>
  <c r="G58" i="26"/>
  <c r="G42" i="26"/>
  <c r="G26" i="26"/>
  <c r="G10" i="26"/>
  <c r="J69" i="25"/>
  <c r="J61" i="25"/>
  <c r="J53" i="25"/>
  <c r="J45" i="25"/>
  <c r="J37" i="25"/>
  <c r="J29" i="25"/>
  <c r="J21" i="25"/>
  <c r="J13" i="25"/>
  <c r="E69" i="24"/>
  <c r="E37" i="24"/>
  <c r="D69" i="23"/>
  <c r="F74" i="22"/>
  <c r="L67" i="22"/>
  <c r="H61" i="22"/>
  <c r="D55" i="22"/>
  <c r="J48" i="22"/>
  <c r="F42" i="22"/>
  <c r="L35" i="22"/>
  <c r="H29" i="22"/>
  <c r="D23" i="22"/>
  <c r="J16" i="22"/>
  <c r="F10" i="22"/>
  <c r="F68" i="21"/>
  <c r="F52" i="21"/>
  <c r="F36" i="21"/>
  <c r="F20" i="21"/>
  <c r="H71" i="20"/>
  <c r="F61" i="20"/>
  <c r="H69" i="29"/>
  <c r="H61" i="29"/>
  <c r="H53" i="29"/>
  <c r="H45" i="29"/>
  <c r="H37" i="29"/>
  <c r="H29" i="29"/>
  <c r="H21" i="29"/>
  <c r="H13" i="29"/>
  <c r="D74" i="28"/>
  <c r="G65" i="28"/>
  <c r="J56" i="28"/>
  <c r="M47" i="28"/>
  <c r="F36" i="28"/>
  <c r="I27" i="28"/>
  <c r="L18" i="28"/>
  <c r="D10" i="28"/>
  <c r="D57" i="27"/>
  <c r="D25" i="27"/>
  <c r="D68" i="26"/>
  <c r="D52" i="26"/>
  <c r="D36" i="26"/>
  <c r="D20" i="26"/>
  <c r="I73" i="25"/>
  <c r="I65" i="25"/>
  <c r="I57" i="25"/>
  <c r="I49" i="25"/>
  <c r="I41" i="25"/>
  <c r="I33" i="25"/>
  <c r="I25" i="25"/>
  <c r="I17" i="25"/>
  <c r="I9" i="25"/>
  <c r="D53" i="24"/>
  <c r="D21" i="24"/>
  <c r="D36" i="23"/>
  <c r="E70" i="22"/>
  <c r="E62" i="22"/>
  <c r="E54" i="22"/>
  <c r="E46" i="22"/>
  <c r="E38" i="22"/>
  <c r="E30" i="22"/>
  <c r="E22" i="22"/>
  <c r="E14" i="22"/>
  <c r="G74" i="21"/>
  <c r="G58" i="21"/>
  <c r="G42" i="21"/>
  <c r="G26" i="21"/>
  <c r="G10" i="21"/>
  <c r="D68" i="20"/>
  <c r="H56" i="20"/>
  <c r="F46" i="20"/>
  <c r="D36" i="20"/>
  <c r="F70" i="29"/>
  <c r="F62" i="29"/>
  <c r="G72" i="28"/>
  <c r="H31" i="22"/>
  <c r="M43" i="28"/>
  <c r="D48" i="23"/>
  <c r="F69" i="28"/>
  <c r="F17" i="26"/>
  <c r="D22" i="24"/>
  <c r="J33" i="22"/>
  <c r="F14" i="21"/>
  <c r="J43" i="29"/>
  <c r="J11" i="29"/>
  <c r="M45" i="28"/>
  <c r="D8" i="28"/>
  <c r="G47" i="26"/>
  <c r="E40" i="24"/>
  <c r="I69" i="22"/>
  <c r="K48" i="22"/>
  <c r="E27" i="22"/>
  <c r="E70" i="21"/>
  <c r="G28" i="21"/>
  <c r="F60" i="20"/>
  <c r="I72" i="29"/>
  <c r="I54" i="29"/>
  <c r="I38" i="29"/>
  <c r="I22" i="29"/>
  <c r="M74" i="28"/>
  <c r="I54" i="28"/>
  <c r="F39" i="28"/>
  <c r="M26" i="28"/>
  <c r="L13" i="28"/>
  <c r="E65" i="27"/>
  <c r="E33" i="27"/>
  <c r="D73" i="26"/>
  <c r="D57" i="26"/>
  <c r="D41" i="26"/>
  <c r="D25" i="26"/>
  <c r="D9" i="26"/>
  <c r="J68" i="25"/>
  <c r="J60" i="25"/>
  <c r="J52" i="25"/>
  <c r="J44" i="25"/>
  <c r="J36" i="25"/>
  <c r="J28" i="25"/>
  <c r="J20" i="25"/>
  <c r="J12" i="25"/>
  <c r="D64" i="24"/>
  <c r="D32" i="24"/>
  <c r="D61" i="23"/>
  <c r="H73" i="22"/>
  <c r="D67" i="22"/>
  <c r="J60" i="22"/>
  <c r="F54" i="22"/>
  <c r="L47" i="22"/>
  <c r="H41" i="22"/>
  <c r="D35" i="22"/>
  <c r="J28" i="22"/>
  <c r="F22" i="22"/>
  <c r="L15" i="22"/>
  <c r="H9" i="22"/>
  <c r="E65" i="21"/>
  <c r="E49" i="21"/>
  <c r="E33" i="21"/>
  <c r="E17" i="21"/>
  <c r="G70" i="20"/>
  <c r="E60" i="20"/>
  <c r="H68" i="29"/>
  <c r="H60" i="29"/>
  <c r="H52" i="29"/>
  <c r="H44" i="29"/>
  <c r="H36" i="29"/>
  <c r="H28" i="29"/>
  <c r="H20" i="29"/>
  <c r="H12" i="29"/>
  <c r="G73" i="28"/>
  <c r="J64" i="28"/>
  <c r="M55" i="28"/>
  <c r="F44" i="28"/>
  <c r="I35" i="28"/>
  <c r="L26" i="28"/>
  <c r="D18" i="28"/>
  <c r="G9" i="28"/>
  <c r="E54" i="27"/>
  <c r="E22" i="27"/>
  <c r="F66" i="26"/>
  <c r="F50" i="26"/>
  <c r="F34" i="26"/>
  <c r="F18" i="26"/>
  <c r="I72" i="25"/>
  <c r="I64" i="25"/>
  <c r="I56" i="25"/>
  <c r="I48" i="25"/>
  <c r="I40" i="25"/>
  <c r="I32" i="25"/>
  <c r="I24" i="25"/>
  <c r="I16" i="25"/>
  <c r="I8" i="25"/>
  <c r="E50" i="24"/>
  <c r="E18" i="24"/>
  <c r="D28" i="23"/>
  <c r="G69" i="22"/>
  <c r="G61" i="22"/>
  <c r="G53" i="22"/>
  <c r="G45" i="22"/>
  <c r="G37" i="22"/>
  <c r="G29" i="22"/>
  <c r="G21" i="22"/>
  <c r="G13" i="22"/>
  <c r="D73" i="21"/>
  <c r="D57" i="21"/>
  <c r="D41" i="21"/>
  <c r="D25" i="21"/>
  <c r="D9" i="21"/>
  <c r="I65" i="20"/>
  <c r="G55" i="20"/>
  <c r="E45" i="20"/>
  <c r="I33" i="20"/>
  <c r="I34" i="28"/>
  <c r="F72" i="21"/>
  <c r="F16" i="28"/>
  <c r="I58" i="22"/>
  <c r="F53" i="28"/>
  <c r="D69" i="25"/>
  <c r="D39" i="23"/>
  <c r="F27" i="22"/>
  <c r="G68" i="20"/>
  <c r="J38" i="29"/>
  <c r="F74" i="28"/>
  <c r="G39" i="28"/>
  <c r="E60" i="27"/>
  <c r="D38" i="26"/>
  <c r="D27" i="24"/>
  <c r="E67" i="22"/>
  <c r="I45" i="22"/>
  <c r="K24" i="22"/>
  <c r="D67" i="21"/>
  <c r="E22" i="21"/>
  <c r="I55" i="20"/>
  <c r="I70" i="29"/>
  <c r="I52" i="29"/>
  <c r="I36" i="29"/>
  <c r="I20" i="29"/>
  <c r="I70" i="28"/>
  <c r="D53" i="28"/>
  <c r="I38" i="28"/>
  <c r="F23" i="28"/>
  <c r="D13" i="28"/>
  <c r="D60" i="27"/>
  <c r="D28" i="27"/>
  <c r="F71" i="26"/>
  <c r="F55" i="26"/>
  <c r="F39" i="26"/>
  <c r="F23" i="26"/>
  <c r="F7" i="26"/>
  <c r="J67" i="25"/>
  <c r="J59" i="25"/>
  <c r="J51" i="25"/>
  <c r="J43" i="25"/>
  <c r="J35" i="25"/>
  <c r="J27" i="25"/>
  <c r="J19" i="25"/>
  <c r="J11" i="25"/>
  <c r="E61" i="24"/>
  <c r="E29" i="24"/>
  <c r="D53" i="23"/>
  <c r="J72" i="22"/>
  <c r="F66" i="22"/>
  <c r="L59" i="22"/>
  <c r="H53" i="22"/>
  <c r="D47" i="22"/>
  <c r="J40" i="22"/>
  <c r="F34" i="22"/>
  <c r="L27" i="22"/>
  <c r="H21" i="22"/>
  <c r="D15" i="22"/>
  <c r="J8" i="22"/>
  <c r="G63" i="21"/>
  <c r="G47" i="21"/>
  <c r="G31" i="21"/>
  <c r="G15" i="21"/>
  <c r="F69" i="20"/>
  <c r="D59" i="20"/>
  <c r="H67" i="29"/>
  <c r="H59" i="29"/>
  <c r="H51" i="29"/>
  <c r="H43" i="29"/>
  <c r="H35" i="29"/>
  <c r="H27" i="29"/>
  <c r="H19" i="29"/>
  <c r="H11" i="29"/>
  <c r="J72" i="28"/>
  <c r="M63" i="28"/>
  <c r="F52" i="28"/>
  <c r="I43" i="28"/>
  <c r="L34" i="28"/>
  <c r="D26" i="28"/>
  <c r="G17" i="28"/>
  <c r="J8" i="28"/>
  <c r="D49" i="27"/>
  <c r="D17" i="27"/>
  <c r="E63" i="26"/>
  <c r="E47" i="26"/>
  <c r="E31" i="26"/>
  <c r="E15" i="26"/>
  <c r="I71" i="25"/>
  <c r="I63" i="25"/>
  <c r="I55" i="25"/>
  <c r="I47" i="25"/>
  <c r="I39" i="25"/>
  <c r="I31" i="25"/>
  <c r="I23" i="25"/>
  <c r="I15" i="25"/>
  <c r="I7" i="25"/>
  <c r="D45" i="24"/>
  <c r="D13" i="24"/>
  <c r="D20" i="23"/>
  <c r="I68" i="22"/>
  <c r="I60" i="22"/>
  <c r="I52" i="22"/>
  <c r="I44" i="22"/>
  <c r="I36" i="22"/>
  <c r="I28" i="22"/>
  <c r="I20" i="22"/>
  <c r="I12" i="22"/>
  <c r="F71" i="21"/>
  <c r="F55" i="21"/>
  <c r="F39" i="21"/>
  <c r="F23" i="21"/>
  <c r="F7" i="21"/>
  <c r="H64" i="20"/>
  <c r="F54" i="20"/>
  <c r="D44" i="20"/>
  <c r="H32" i="20"/>
  <c r="F68" i="29"/>
  <c r="F60" i="29"/>
  <c r="F52" i="29"/>
  <c r="F44" i="29"/>
  <c r="F36" i="29"/>
  <c r="F28" i="29"/>
  <c r="F20" i="29"/>
  <c r="F12" i="29"/>
  <c r="F70" i="28"/>
  <c r="I61" i="28"/>
  <c r="L52" i="28"/>
  <c r="G30" i="26"/>
  <c r="D47" i="20"/>
  <c r="G41" i="26"/>
  <c r="E16" i="22"/>
  <c r="G26" i="28"/>
  <c r="D47" i="25"/>
  <c r="J65" i="22"/>
  <c r="H14" i="22"/>
  <c r="I46" i="20"/>
  <c r="J30" i="29"/>
  <c r="I65" i="28"/>
  <c r="J30" i="28"/>
  <c r="E28" i="27"/>
  <c r="D22" i="26"/>
  <c r="E8" i="24"/>
  <c r="I61" i="22"/>
  <c r="K40" i="22"/>
  <c r="E19" i="22"/>
  <c r="E54" i="21"/>
  <c r="G12" i="21"/>
  <c r="D50" i="20"/>
  <c r="I64" i="29"/>
  <c r="I48" i="29"/>
  <c r="I32" i="29"/>
  <c r="I16" i="29"/>
  <c r="J67" i="28"/>
  <c r="M50" i="28"/>
  <c r="J35" i="28"/>
  <c r="D21" i="28"/>
  <c r="J11" i="28"/>
  <c r="D52" i="27"/>
  <c r="D20" i="27"/>
  <c r="G66" i="26"/>
  <c r="G50" i="26"/>
  <c r="G34" i="26"/>
  <c r="G18" i="26"/>
  <c r="J73" i="25"/>
  <c r="J65" i="25"/>
  <c r="J57" i="25"/>
  <c r="J49" i="25"/>
  <c r="J41" i="25"/>
  <c r="J33" i="25"/>
  <c r="J25" i="25"/>
  <c r="J17" i="25"/>
  <c r="J9" i="25"/>
  <c r="E53" i="24"/>
  <c r="E21" i="24"/>
  <c r="D37" i="23"/>
  <c r="D71" i="22"/>
  <c r="J64" i="22"/>
  <c r="F58" i="22"/>
  <c r="L51" i="22"/>
  <c r="H45" i="22"/>
  <c r="D39" i="22"/>
  <c r="J32" i="22"/>
  <c r="F26" i="22"/>
  <c r="L19" i="22"/>
  <c r="H13" i="22"/>
  <c r="D7" i="22"/>
  <c r="F60" i="21"/>
  <c r="F44" i="21"/>
  <c r="F28" i="21"/>
  <c r="F12" i="21"/>
  <c r="D67" i="20"/>
  <c r="H73" i="29"/>
  <c r="H65" i="29"/>
  <c r="H57" i="29"/>
  <c r="H49" i="29"/>
  <c r="H41" i="29"/>
  <c r="H33" i="29"/>
  <c r="H25" i="29"/>
  <c r="H17" i="29"/>
  <c r="H9" i="29"/>
  <c r="F68" i="28"/>
  <c r="I59" i="28"/>
  <c r="L50" i="28"/>
  <c r="D42" i="28"/>
  <c r="G33" i="28"/>
  <c r="J24" i="28"/>
  <c r="M15" i="28"/>
  <c r="D73" i="27"/>
  <c r="D41" i="27"/>
  <c r="D9" i="27"/>
  <c r="D60" i="26"/>
  <c r="D44" i="26"/>
  <c r="D28" i="26"/>
  <c r="D12" i="26"/>
  <c r="I69" i="25"/>
  <c r="I61" i="25"/>
  <c r="I53" i="25"/>
  <c r="I45" i="25"/>
  <c r="I37" i="25"/>
  <c r="I29" i="25"/>
  <c r="I21" i="25"/>
  <c r="I13" i="25"/>
  <c r="D69" i="24"/>
  <c r="D37" i="24"/>
  <c r="D68" i="23"/>
  <c r="E74" i="22"/>
  <c r="E66" i="22"/>
  <c r="E58" i="22"/>
  <c r="E50" i="22"/>
  <c r="E42" i="22"/>
  <c r="E34" i="22"/>
  <c r="E26" i="22"/>
  <c r="E18" i="22"/>
  <c r="E10" i="22"/>
  <c r="G66" i="21"/>
  <c r="G50" i="21"/>
  <c r="G34" i="21"/>
  <c r="G18" i="21"/>
  <c r="H72" i="20"/>
  <c r="F54" i="25"/>
  <c r="D65" i="29"/>
  <c r="E70" i="25"/>
  <c r="E48" i="21"/>
  <c r="D11" i="28"/>
  <c r="D37" i="25"/>
  <c r="F59" i="22"/>
  <c r="D8" i="22"/>
  <c r="G36" i="20"/>
  <c r="J27" i="29"/>
  <c r="G63" i="28"/>
  <c r="I25" i="28"/>
  <c r="D15" i="27"/>
  <c r="G15" i="26"/>
  <c r="D54" i="23"/>
  <c r="E59" i="22"/>
  <c r="I37" i="22"/>
  <c r="K16" i="22"/>
  <c r="D51" i="21"/>
  <c r="D74" i="20"/>
  <c r="G45" i="20"/>
  <c r="I62" i="29"/>
  <c r="I46" i="29"/>
  <c r="I30" i="29"/>
  <c r="I14" i="29"/>
  <c r="F63" i="28"/>
  <c r="F47" i="28"/>
  <c r="M34" i="28"/>
  <c r="J19" i="28"/>
  <c r="M10" i="28"/>
  <c r="E49" i="27"/>
  <c r="E17" i="27"/>
  <c r="D65" i="26"/>
  <c r="D49" i="26"/>
  <c r="D33" i="26"/>
  <c r="D17" i="26"/>
  <c r="J72" i="25"/>
  <c r="J64" i="25"/>
  <c r="J56" i="25"/>
  <c r="J48" i="25"/>
  <c r="J40" i="25"/>
  <c r="J32" i="25"/>
  <c r="J24" i="25"/>
  <c r="J16" i="25"/>
  <c r="J8" i="25"/>
  <c r="D48" i="24"/>
  <c r="D16" i="24"/>
  <c r="D29" i="23"/>
  <c r="F70" i="22"/>
  <c r="L63" i="22"/>
  <c r="H57" i="22"/>
  <c r="D51" i="22"/>
  <c r="J44" i="22"/>
  <c r="F38" i="22"/>
  <c r="L31" i="22"/>
  <c r="H25" i="22"/>
  <c r="D19" i="22"/>
  <c r="J12" i="22"/>
  <c r="E73" i="21"/>
  <c r="E57" i="21"/>
  <c r="E41" i="21"/>
  <c r="E25" i="21"/>
  <c r="E9" i="21"/>
  <c r="I64" i="20"/>
  <c r="H72" i="29"/>
  <c r="H64" i="29"/>
  <c r="H56" i="29"/>
  <c r="H48" i="29"/>
  <c r="H40" i="29"/>
  <c r="H32" i="29"/>
  <c r="H24" i="29"/>
  <c r="H16" i="29"/>
  <c r="H8" i="29"/>
  <c r="I67" i="28"/>
  <c r="L58" i="28"/>
  <c r="D50" i="28"/>
  <c r="G41" i="28"/>
  <c r="J32" i="28"/>
  <c r="M23" i="28"/>
  <c r="F12" i="28"/>
  <c r="E70" i="27"/>
  <c r="E38" i="27"/>
  <c r="F74" i="26"/>
  <c r="F58" i="26"/>
  <c r="F42" i="26"/>
  <c r="F26" i="26"/>
  <c r="F10" i="26"/>
  <c r="I68" i="25"/>
  <c r="I60" i="25"/>
  <c r="I52" i="25"/>
  <c r="I44" i="25"/>
  <c r="I36" i="25"/>
  <c r="I28" i="25"/>
  <c r="I20" i="25"/>
  <c r="I12" i="25"/>
  <c r="E66" i="24"/>
  <c r="E34" i="24"/>
  <c r="D60" i="23"/>
  <c r="G73" i="22"/>
  <c r="G65" i="22"/>
  <c r="G57" i="22"/>
  <c r="G49" i="22"/>
  <c r="G41" i="22"/>
  <c r="G33" i="22"/>
  <c r="G25" i="22"/>
  <c r="G17" i="22"/>
  <c r="G9" i="22"/>
  <c r="D65" i="21"/>
  <c r="D49" i="21"/>
  <c r="D33" i="21"/>
  <c r="D17" i="21"/>
  <c r="G71" i="20"/>
  <c r="E61" i="20"/>
  <c r="I49" i="20"/>
  <c r="G39" i="20"/>
  <c r="F73" i="29"/>
  <c r="D48" i="27"/>
  <c r="E28" i="25"/>
  <c r="D26" i="25"/>
  <c r="E58" i="20"/>
  <c r="J54" i="28"/>
  <c r="E72" i="24"/>
  <c r="E43" i="22"/>
  <c r="E38" i="21"/>
  <c r="I60" i="29"/>
  <c r="I19" i="29"/>
  <c r="G44" i="28"/>
  <c r="F7" i="28"/>
  <c r="E68" i="26"/>
  <c r="E28" i="26"/>
  <c r="J63" i="25"/>
  <c r="J42" i="25"/>
  <c r="J22" i="25"/>
  <c r="E45" i="24"/>
  <c r="L71" i="22"/>
  <c r="L55" i="22"/>
  <c r="H37" i="22"/>
  <c r="J20" i="22"/>
  <c r="D70" i="21"/>
  <c r="G23" i="21"/>
  <c r="H74" i="29"/>
  <c r="H54" i="29"/>
  <c r="H31" i="29"/>
  <c r="H10" i="29"/>
  <c r="G57" i="28"/>
  <c r="M31" i="28"/>
  <c r="M7" i="28"/>
  <c r="G69" i="26"/>
  <c r="E23" i="26"/>
  <c r="I62" i="25"/>
  <c r="I42" i="25"/>
  <c r="I19" i="25"/>
  <c r="E42" i="24"/>
  <c r="K71" i="22"/>
  <c r="I48" i="22"/>
  <c r="K27" i="22"/>
  <c r="K7" i="22"/>
  <c r="F31" i="21"/>
  <c r="G63" i="20"/>
  <c r="I41" i="20"/>
  <c r="F69" i="29"/>
  <c r="F58" i="29"/>
  <c r="F49" i="29"/>
  <c r="F40" i="29"/>
  <c r="F31" i="29"/>
  <c r="F22" i="29"/>
  <c r="F13" i="29"/>
  <c r="I69" i="28"/>
  <c r="D60" i="28"/>
  <c r="J50" i="28"/>
  <c r="M41" i="28"/>
  <c r="F30" i="28"/>
  <c r="I21" i="28"/>
  <c r="L12" i="28"/>
  <c r="D59" i="27"/>
  <c r="D27" i="27"/>
  <c r="E69" i="26"/>
  <c r="E53" i="26"/>
  <c r="E37" i="26"/>
  <c r="E21" i="26"/>
  <c r="G74" i="25"/>
  <c r="G66" i="25"/>
  <c r="G58" i="25"/>
  <c r="G50" i="25"/>
  <c r="G42" i="25"/>
  <c r="G34" i="25"/>
  <c r="G26" i="25"/>
  <c r="G18" i="25"/>
  <c r="G10" i="25"/>
  <c r="D55" i="24"/>
  <c r="D23" i="24"/>
  <c r="D50" i="23"/>
  <c r="G72" i="22"/>
  <c r="G64" i="22"/>
  <c r="G56" i="22"/>
  <c r="G48" i="22"/>
  <c r="G40" i="22"/>
  <c r="G32" i="22"/>
  <c r="G24" i="22"/>
  <c r="G16" i="22"/>
  <c r="G8" i="22"/>
  <c r="D63" i="21"/>
  <c r="D47" i="21"/>
  <c r="D31" i="21"/>
  <c r="D15" i="21"/>
  <c r="E71" i="20"/>
  <c r="I59" i="20"/>
  <c r="G49" i="20"/>
  <c r="E39" i="20"/>
  <c r="I27" i="20"/>
  <c r="G39" i="29"/>
  <c r="D47" i="28"/>
  <c r="E34" i="26"/>
  <c r="H34" i="25"/>
  <c r="L62" i="22"/>
  <c r="J11" i="22"/>
  <c r="E44" i="20"/>
  <c r="F26" i="20"/>
  <c r="I15" i="20"/>
  <c r="E74" i="19"/>
  <c r="H69" i="19"/>
  <c r="D65" i="19"/>
  <c r="G60" i="19"/>
  <c r="J55" i="19"/>
  <c r="F51" i="19"/>
  <c r="I46" i="19"/>
  <c r="E42" i="19"/>
  <c r="H37" i="19"/>
  <c r="D33" i="19"/>
  <c r="G28" i="19"/>
  <c r="J23" i="19"/>
  <c r="F19" i="19"/>
  <c r="I14" i="19"/>
  <c r="E10" i="19"/>
  <c r="D48" i="18"/>
  <c r="D51" i="17"/>
  <c r="D66" i="16"/>
  <c r="D34" i="16"/>
  <c r="F73" i="15"/>
  <c r="F57" i="15"/>
  <c r="F41" i="15"/>
  <c r="F25" i="15"/>
  <c r="F9" i="15"/>
  <c r="F22" i="25"/>
  <c r="E36" i="22"/>
  <c r="D15" i="25"/>
  <c r="J67" i="29"/>
  <c r="F34" i="28"/>
  <c r="D59" i="24"/>
  <c r="E35" i="22"/>
  <c r="D19" i="21"/>
  <c r="I59" i="29"/>
  <c r="I12" i="29"/>
  <c r="D37" i="28"/>
  <c r="E73" i="27"/>
  <c r="F63" i="26"/>
  <c r="E20" i="26"/>
  <c r="J62" i="25"/>
  <c r="J39" i="25"/>
  <c r="J18" i="25"/>
  <c r="D40" i="24"/>
  <c r="H69" i="22"/>
  <c r="J52" i="22"/>
  <c r="J36" i="22"/>
  <c r="F18" i="22"/>
  <c r="D62" i="21"/>
  <c r="D22" i="21"/>
  <c r="H71" i="29"/>
  <c r="H50" i="29"/>
  <c r="H30" i="29"/>
  <c r="H7" i="29"/>
  <c r="I51" i="28"/>
  <c r="F28" i="28"/>
  <c r="D65" i="27"/>
  <c r="G61" i="26"/>
  <c r="G21" i="26"/>
  <c r="I59" i="25"/>
  <c r="I38" i="25"/>
  <c r="I18" i="25"/>
  <c r="D29" i="24"/>
  <c r="K67" i="22"/>
  <c r="K47" i="22"/>
  <c r="I24" i="22"/>
  <c r="E68" i="21"/>
  <c r="E28" i="21"/>
  <c r="F62" i="20"/>
  <c r="H40" i="20"/>
  <c r="F67" i="29"/>
  <c r="F57" i="29"/>
  <c r="F48" i="29"/>
  <c r="F39" i="29"/>
  <c r="F30" i="29"/>
  <c r="F21" i="29"/>
  <c r="F11" i="29"/>
  <c r="L68" i="28"/>
  <c r="G59" i="28"/>
  <c r="M49" i="28"/>
  <c r="F38" i="28"/>
  <c r="I29" i="28"/>
  <c r="L20" i="28"/>
  <c r="D12" i="28"/>
  <c r="E56" i="27"/>
  <c r="E24" i="27"/>
  <c r="G67" i="26"/>
  <c r="G51" i="26"/>
  <c r="G35" i="26"/>
  <c r="G19" i="26"/>
  <c r="G73" i="25"/>
  <c r="G65" i="25"/>
  <c r="G57" i="25"/>
  <c r="G49" i="25"/>
  <c r="G41" i="25"/>
  <c r="G33" i="25"/>
  <c r="G25" i="25"/>
  <c r="G17" i="25"/>
  <c r="G9" i="25"/>
  <c r="E52" i="24"/>
  <c r="E20" i="24"/>
  <c r="D42" i="23"/>
  <c r="I71" i="22"/>
  <c r="I63" i="22"/>
  <c r="I55" i="22"/>
  <c r="I47" i="22"/>
  <c r="I39" i="22"/>
  <c r="I31" i="22"/>
  <c r="I23" i="22"/>
  <c r="I15" i="22"/>
  <c r="I7" i="22"/>
  <c r="F61" i="21"/>
  <c r="F45" i="21"/>
  <c r="F29" i="21"/>
  <c r="F13" i="21"/>
  <c r="D70" i="20"/>
  <c r="H58" i="20"/>
  <c r="F48" i="20"/>
  <c r="D38" i="20"/>
  <c r="H26" i="20"/>
  <c r="G31" i="29"/>
  <c r="F41" i="28"/>
  <c r="F21" i="26"/>
  <c r="H26" i="25"/>
  <c r="H56" i="22"/>
  <c r="D52" i="21"/>
  <c r="H39" i="20"/>
  <c r="D25" i="20"/>
  <c r="H14" i="20"/>
  <c r="L73" i="19"/>
  <c r="O68" i="19"/>
  <c r="K64" i="19"/>
  <c r="N59" i="19"/>
  <c r="Q54" i="19"/>
  <c r="M50" i="19"/>
  <c r="P45" i="19"/>
  <c r="L41" i="19"/>
  <c r="O36" i="19"/>
  <c r="K32" i="19"/>
  <c r="N27" i="19"/>
  <c r="Q22" i="19"/>
  <c r="M18" i="19"/>
  <c r="P13" i="19"/>
  <c r="L9" i="19"/>
  <c r="D40" i="18"/>
  <c r="D43" i="17"/>
  <c r="E63" i="16"/>
  <c r="E31" i="16"/>
  <c r="E70" i="15"/>
  <c r="E54" i="15"/>
  <c r="E38" i="15"/>
  <c r="E22" i="15"/>
  <c r="T74" i="14"/>
  <c r="E9" i="24"/>
  <c r="E16" i="21"/>
  <c r="D72" i="22"/>
  <c r="J59" i="29"/>
  <c r="M21" i="28"/>
  <c r="E16" i="24"/>
  <c r="K32" i="22"/>
  <c r="H70" i="20"/>
  <c r="I51" i="29"/>
  <c r="I11" i="29"/>
  <c r="I30" i="28"/>
  <c r="E57" i="27"/>
  <c r="E60" i="26"/>
  <c r="F15" i="26"/>
  <c r="J58" i="25"/>
  <c r="J38" i="25"/>
  <c r="J15" i="25"/>
  <c r="D24" i="24"/>
  <c r="J68" i="22"/>
  <c r="F50" i="22"/>
  <c r="H33" i="22"/>
  <c r="H17" i="22"/>
  <c r="G55" i="21"/>
  <c r="D14" i="21"/>
  <c r="H70" i="29"/>
  <c r="H47" i="29"/>
  <c r="H26" i="29"/>
  <c r="L74" i="28"/>
  <c r="G49" i="28"/>
  <c r="G25" i="28"/>
  <c r="E62" i="27"/>
  <c r="E55" i="26"/>
  <c r="G13" i="26"/>
  <c r="I58" i="25"/>
  <c r="I35" i="25"/>
  <c r="I14" i="25"/>
  <c r="E26" i="24"/>
  <c r="I64" i="22"/>
  <c r="K43" i="22"/>
  <c r="K23" i="22"/>
  <c r="F63" i="21"/>
  <c r="E20" i="21"/>
  <c r="D60" i="20"/>
  <c r="F38" i="20"/>
  <c r="F66" i="29"/>
  <c r="F56" i="29"/>
  <c r="F47" i="29"/>
  <c r="F38" i="29"/>
  <c r="F29" i="29"/>
  <c r="F19" i="29"/>
  <c r="F10" i="29"/>
  <c r="D68" i="28"/>
  <c r="J58" i="28"/>
  <c r="F46" i="28"/>
  <c r="I37" i="28"/>
  <c r="L28" i="28"/>
  <c r="D20" i="28"/>
  <c r="G11" i="28"/>
  <c r="D51" i="27"/>
  <c r="D19" i="27"/>
  <c r="D66" i="26"/>
  <c r="D50" i="26"/>
  <c r="D34" i="26"/>
  <c r="D18" i="26"/>
  <c r="G72" i="25"/>
  <c r="G64" i="25"/>
  <c r="G56" i="25"/>
  <c r="G48" i="25"/>
  <c r="G40" i="25"/>
  <c r="G32" i="25"/>
  <c r="G24" i="25"/>
  <c r="G16" i="25"/>
  <c r="G8" i="25"/>
  <c r="D47" i="24"/>
  <c r="D15" i="24"/>
  <c r="D34" i="23"/>
  <c r="K70" i="22"/>
  <c r="K62" i="22"/>
  <c r="K54" i="22"/>
  <c r="K46" i="22"/>
  <c r="K38" i="22"/>
  <c r="K30" i="22"/>
  <c r="K22" i="22"/>
  <c r="K14" i="22"/>
  <c r="E74" i="21"/>
  <c r="E58" i="21"/>
  <c r="E42" i="21"/>
  <c r="E26" i="21"/>
  <c r="E10" i="21"/>
  <c r="I67" i="20"/>
  <c r="G57" i="20"/>
  <c r="E47" i="20"/>
  <c r="I35" i="20"/>
  <c r="G25" i="20"/>
  <c r="G23" i="29"/>
  <c r="J29" i="28"/>
  <c r="G8" i="26"/>
  <c r="H18" i="25"/>
  <c r="D50" i="22"/>
  <c r="E39" i="21"/>
  <c r="F35" i="20"/>
  <c r="I23" i="20"/>
  <c r="G13" i="20"/>
  <c r="D73" i="19"/>
  <c r="G68" i="19"/>
  <c r="J63" i="19"/>
  <c r="F59" i="19"/>
  <c r="I54" i="19"/>
  <c r="E50" i="19"/>
  <c r="H45" i="19"/>
  <c r="D41" i="19"/>
  <c r="G36" i="19"/>
  <c r="J31" i="19"/>
  <c r="F27" i="19"/>
  <c r="I22" i="19"/>
  <c r="E18" i="19"/>
  <c r="H13" i="19"/>
  <c r="D9" i="19"/>
  <c r="D32" i="18"/>
  <c r="D35" i="17"/>
  <c r="D58" i="16"/>
  <c r="D26" i="16"/>
  <c r="G68" i="15"/>
  <c r="G52" i="15"/>
  <c r="G36" i="15"/>
  <c r="G20" i="15"/>
  <c r="L74" i="14"/>
  <c r="F8" i="21"/>
  <c r="D64" i="20"/>
  <c r="L52" i="22"/>
  <c r="J35" i="29"/>
  <c r="L16" i="28"/>
  <c r="D30" i="23"/>
  <c r="I21" i="22"/>
  <c r="E67" i="20"/>
  <c r="I44" i="29"/>
  <c r="L69" i="28"/>
  <c r="L29" i="28"/>
  <c r="D44" i="27"/>
  <c r="E52" i="26"/>
  <c r="E12" i="26"/>
  <c r="J55" i="25"/>
  <c r="J34" i="25"/>
  <c r="J14" i="25"/>
  <c r="E13" i="24"/>
  <c r="H65" i="22"/>
  <c r="H49" i="22"/>
  <c r="D31" i="22"/>
  <c r="F14" i="22"/>
  <c r="D54" i="21"/>
  <c r="G7" i="21"/>
  <c r="H66" i="29"/>
  <c r="H46" i="29"/>
  <c r="H23" i="29"/>
  <c r="M71" i="28"/>
  <c r="J48" i="28"/>
  <c r="F20" i="28"/>
  <c r="E46" i="27"/>
  <c r="G53" i="26"/>
  <c r="E7" i="26"/>
  <c r="I54" i="25"/>
  <c r="I34" i="25"/>
  <c r="I11" i="25"/>
  <c r="E10" i="24"/>
  <c r="K63" i="22"/>
  <c r="I40" i="22"/>
  <c r="K19" i="22"/>
  <c r="E60" i="21"/>
  <c r="F15" i="21"/>
  <c r="I57" i="20"/>
  <c r="E37" i="20"/>
  <c r="F65" i="29"/>
  <c r="F55" i="29"/>
  <c r="F46" i="29"/>
  <c r="F37" i="29"/>
  <c r="F27" i="29"/>
  <c r="F18" i="29"/>
  <c r="F9" i="29"/>
  <c r="G67" i="28"/>
  <c r="M57" i="28"/>
  <c r="I45" i="28"/>
  <c r="L36" i="28"/>
  <c r="D28" i="28"/>
  <c r="G19" i="28"/>
  <c r="J10" i="28"/>
  <c r="E48" i="27"/>
  <c r="E16" i="27"/>
  <c r="F64" i="26"/>
  <c r="F48" i="26"/>
  <c r="F32" i="26"/>
  <c r="F16" i="26"/>
  <c r="G71" i="25"/>
  <c r="G63" i="25"/>
  <c r="G55" i="25"/>
  <c r="G47" i="25"/>
  <c r="G39" i="25"/>
  <c r="G31" i="25"/>
  <c r="G23" i="25"/>
  <c r="G15" i="25"/>
  <c r="G7" i="25"/>
  <c r="E44" i="24"/>
  <c r="E12" i="24"/>
  <c r="D26" i="23"/>
  <c r="E69" i="22"/>
  <c r="E61" i="22"/>
  <c r="E53" i="22"/>
  <c r="E45" i="22"/>
  <c r="E37" i="22"/>
  <c r="E29" i="22"/>
  <c r="E21" i="22"/>
  <c r="E13" i="22"/>
  <c r="G72" i="21"/>
  <c r="G56" i="21"/>
  <c r="G40" i="21"/>
  <c r="G24" i="21"/>
  <c r="G8" i="21"/>
  <c r="H66" i="20"/>
  <c r="F56" i="20"/>
  <c r="D46" i="20"/>
  <c r="H34" i="20"/>
  <c r="F24" i="20"/>
  <c r="G15" i="29"/>
  <c r="L23" i="28"/>
  <c r="H74" i="25"/>
  <c r="H10" i="25"/>
  <c r="J43" i="22"/>
  <c r="F26" i="21"/>
  <c r="E33" i="20"/>
  <c r="H22" i="20"/>
  <c r="F12" i="20"/>
  <c r="K72" i="19"/>
  <c r="N67" i="19"/>
  <c r="Q62" i="19"/>
  <c r="M58" i="19"/>
  <c r="P53" i="19"/>
  <c r="L49" i="19"/>
  <c r="O44" i="19"/>
  <c r="K40" i="19"/>
  <c r="N35" i="19"/>
  <c r="Q30" i="19"/>
  <c r="M26" i="19"/>
  <c r="P21" i="19"/>
  <c r="L17" i="19"/>
  <c r="O12" i="19"/>
  <c r="K8" i="19"/>
  <c r="D24" i="18"/>
  <c r="D27" i="17"/>
  <c r="E55" i="16"/>
  <c r="E23" i="16"/>
  <c r="D67" i="15"/>
  <c r="D51" i="15"/>
  <c r="D35" i="15"/>
  <c r="D19" i="15"/>
  <c r="D74" i="14"/>
  <c r="D43" i="29"/>
  <c r="J41" i="28"/>
  <c r="H46" i="22"/>
  <c r="J22" i="29"/>
  <c r="D47" i="27"/>
  <c r="D14" i="23"/>
  <c r="I13" i="22"/>
  <c r="F52" i="20"/>
  <c r="I43" i="29"/>
  <c r="L61" i="28"/>
  <c r="L21" i="28"/>
  <c r="E41" i="27"/>
  <c r="F47" i="26"/>
  <c r="J74" i="25"/>
  <c r="J54" i="25"/>
  <c r="J31" i="25"/>
  <c r="J10" i="25"/>
  <c r="D8" i="24"/>
  <c r="D63" i="22"/>
  <c r="F46" i="22"/>
  <c r="F30" i="22"/>
  <c r="L11" i="22"/>
  <c r="D46" i="21"/>
  <c r="I72" i="20"/>
  <c r="H63" i="29"/>
  <c r="H42" i="29"/>
  <c r="H22" i="29"/>
  <c r="L66" i="28"/>
  <c r="L42" i="28"/>
  <c r="I19" i="28"/>
  <c r="D33" i="27"/>
  <c r="G45" i="26"/>
  <c r="I74" i="25"/>
  <c r="I51" i="25"/>
  <c r="I30" i="25"/>
  <c r="I10" i="25"/>
  <c r="D52" i="23"/>
  <c r="K59" i="22"/>
  <c r="K39" i="22"/>
  <c r="I16" i="22"/>
  <c r="E52" i="21"/>
  <c r="E12" i="21"/>
  <c r="E53" i="20"/>
  <c r="G31" i="20"/>
  <c r="F64" i="29"/>
  <c r="F54" i="29"/>
  <c r="F45" i="29"/>
  <c r="F35" i="29"/>
  <c r="F26" i="29"/>
  <c r="F17" i="29"/>
  <c r="F8" i="29"/>
  <c r="J66" i="28"/>
  <c r="F54" i="28"/>
  <c r="L44" i="28"/>
  <c r="D36" i="28"/>
  <c r="G27" i="28"/>
  <c r="J18" i="28"/>
  <c r="M9" i="28"/>
  <c r="D43" i="27"/>
  <c r="D11" i="27"/>
  <c r="E61" i="26"/>
  <c r="E45" i="26"/>
  <c r="E29" i="26"/>
  <c r="E13" i="26"/>
  <c r="G70" i="25"/>
  <c r="G62" i="25"/>
  <c r="G54" i="25"/>
  <c r="G46" i="25"/>
  <c r="G38" i="25"/>
  <c r="G30" i="25"/>
  <c r="G22" i="25"/>
  <c r="G14" i="25"/>
  <c r="D71" i="24"/>
  <c r="D39" i="24"/>
  <c r="D7" i="24"/>
  <c r="D18" i="23"/>
  <c r="G68" i="22"/>
  <c r="G60" i="22"/>
  <c r="G52" i="22"/>
  <c r="G44" i="22"/>
  <c r="G36" i="22"/>
  <c r="G28" i="22"/>
  <c r="G20" i="22"/>
  <c r="G12" i="22"/>
  <c r="D71" i="21"/>
  <c r="D55" i="21"/>
  <c r="D39" i="21"/>
  <c r="D23" i="21"/>
  <c r="D7" i="21"/>
  <c r="G65" i="20"/>
  <c r="E55" i="20"/>
  <c r="I43" i="20"/>
  <c r="G33" i="20"/>
  <c r="G71" i="29"/>
  <c r="G7" i="29"/>
  <c r="E35" i="27"/>
  <c r="H66" i="25"/>
  <c r="E47" i="24"/>
  <c r="F37" i="22"/>
  <c r="G13" i="21"/>
  <c r="I31" i="20"/>
  <c r="G21" i="20"/>
  <c r="E11" i="20"/>
  <c r="J71" i="19"/>
  <c r="F67" i="19"/>
  <c r="I62" i="19"/>
  <c r="E58" i="19"/>
  <c r="H53" i="19"/>
  <c r="D49" i="19"/>
  <c r="G44" i="19"/>
  <c r="J39" i="19"/>
  <c r="F35" i="19"/>
  <c r="I30" i="19"/>
  <c r="E26" i="19"/>
  <c r="H21" i="19"/>
  <c r="D17" i="19"/>
  <c r="G12" i="19"/>
  <c r="J7" i="19"/>
  <c r="D16" i="18"/>
  <c r="D19" i="17"/>
  <c r="D50" i="16"/>
  <c r="D18" i="16"/>
  <c r="F65" i="15"/>
  <c r="F49" i="15"/>
  <c r="F33" i="15"/>
  <c r="F17" i="15"/>
  <c r="N73" i="14"/>
  <c r="D21" i="29"/>
  <c r="F46" i="21"/>
  <c r="K56" i="22"/>
  <c r="I35" i="29"/>
  <c r="G12" i="28"/>
  <c r="J70" i="25"/>
  <c r="J7" i="25"/>
  <c r="J56" i="22"/>
  <c r="L7" i="22"/>
  <c r="H62" i="29"/>
  <c r="H14" i="29"/>
  <c r="I11" i="28"/>
  <c r="I70" i="25"/>
  <c r="I22" i="25"/>
  <c r="K55" i="22"/>
  <c r="F47" i="21"/>
  <c r="G47" i="20"/>
  <c r="F51" i="29"/>
  <c r="F25" i="29"/>
  <c r="M73" i="28"/>
  <c r="G43" i="28"/>
  <c r="M17" i="28"/>
  <c r="E32" i="27"/>
  <c r="D42" i="26"/>
  <c r="G69" i="25"/>
  <c r="G51" i="25"/>
  <c r="G28" i="25"/>
  <c r="E68" i="24"/>
  <c r="D58" i="23"/>
  <c r="K58" i="22"/>
  <c r="I35" i="22"/>
  <c r="E17" i="22"/>
  <c r="E50" i="21"/>
  <c r="H74" i="20"/>
  <c r="D29" i="27"/>
  <c r="J19" i="29"/>
  <c r="I53" i="22"/>
  <c r="I28" i="29"/>
  <c r="E25" i="27"/>
  <c r="J66" i="25"/>
  <c r="D72" i="24"/>
  <c r="L43" i="22"/>
  <c r="G71" i="21"/>
  <c r="H58" i="29"/>
  <c r="D66" i="28"/>
  <c r="L10" i="28"/>
  <c r="I67" i="25"/>
  <c r="E74" i="24"/>
  <c r="K51" i="22"/>
  <c r="E44" i="21"/>
  <c r="F74" i="29"/>
  <c r="F50" i="29"/>
  <c r="F24" i="29"/>
  <c r="M65" i="28"/>
  <c r="J42" i="28"/>
  <c r="F14" i="28"/>
  <c r="E8" i="27"/>
  <c r="F40" i="26"/>
  <c r="G68" i="25"/>
  <c r="G45" i="25"/>
  <c r="G27" i="25"/>
  <c r="D63" i="24"/>
  <c r="D10" i="23"/>
  <c r="E57" i="22"/>
  <c r="K34" i="22"/>
  <c r="I11" i="22"/>
  <c r="G48" i="21"/>
  <c r="G73" i="20"/>
  <c r="H42" i="20"/>
  <c r="G47" i="29"/>
  <c r="H50" i="25"/>
  <c r="I58" i="20"/>
  <c r="D18" i="20"/>
  <c r="E66" i="19"/>
  <c r="O52" i="19"/>
  <c r="M42" i="19"/>
  <c r="H29" i="19"/>
  <c r="K16" i="19"/>
  <c r="D56" i="18"/>
  <c r="D42" i="16"/>
  <c r="E46" i="15"/>
  <c r="D11" i="15"/>
  <c r="D70" i="14"/>
  <c r="L66" i="14"/>
  <c r="T62" i="14"/>
  <c r="J59" i="14"/>
  <c r="R55" i="14"/>
  <c r="H52" i="14"/>
  <c r="P48" i="14"/>
  <c r="F45" i="14"/>
  <c r="N41" i="14"/>
  <c r="D38" i="14"/>
  <c r="L34" i="14"/>
  <c r="T30" i="14"/>
  <c r="J27" i="14"/>
  <c r="R23" i="14"/>
  <c r="H20" i="14"/>
  <c r="P16" i="14"/>
  <c r="F13" i="14"/>
  <c r="N9" i="14"/>
  <c r="J73" i="13"/>
  <c r="F68" i="13"/>
  <c r="N62" i="13"/>
  <c r="J57" i="13"/>
  <c r="F52" i="13"/>
  <c r="N46" i="13"/>
  <c r="J41" i="13"/>
  <c r="F36" i="13"/>
  <c r="N30" i="13"/>
  <c r="J25" i="13"/>
  <c r="F20" i="13"/>
  <c r="N14" i="13"/>
  <c r="J9" i="13"/>
  <c r="D56" i="12"/>
  <c r="D24" i="12"/>
  <c r="D45" i="10"/>
  <c r="D48" i="9"/>
  <c r="D51" i="8"/>
  <c r="D66" i="7"/>
  <c r="D34" i="7"/>
  <c r="I74" i="6"/>
  <c r="G14" i="29"/>
  <c r="D54" i="27"/>
  <c r="H65" i="25"/>
  <c r="D66" i="24"/>
  <c r="L42" i="22"/>
  <c r="G37" i="21"/>
  <c r="D33" i="20"/>
  <c r="F21" i="20"/>
  <c r="D11" i="20"/>
  <c r="I71" i="19"/>
  <c r="E67" i="19"/>
  <c r="H62" i="19"/>
  <c r="D58" i="19"/>
  <c r="G53" i="19"/>
  <c r="J48" i="19"/>
  <c r="F44" i="19"/>
  <c r="I39" i="19"/>
  <c r="E35" i="19"/>
  <c r="H30" i="19"/>
  <c r="D26" i="19"/>
  <c r="G21" i="19"/>
  <c r="J16" i="19"/>
  <c r="F12" i="19"/>
  <c r="I7" i="19"/>
  <c r="D15" i="18"/>
  <c r="D26" i="17"/>
  <c r="E52" i="16"/>
  <c r="E20" i="16"/>
  <c r="E65" i="15"/>
  <c r="E49" i="15"/>
  <c r="E33" i="15"/>
  <c r="E17" i="15"/>
  <c r="K74" i="14"/>
  <c r="K70" i="14"/>
  <c r="K66" i="14"/>
  <c r="K62" i="14"/>
  <c r="K58" i="14"/>
  <c r="K54" i="14"/>
  <c r="K50" i="14"/>
  <c r="K46" i="14"/>
  <c r="E50" i="25"/>
  <c r="D72" i="28"/>
  <c r="E11" i="22"/>
  <c r="I27" i="29"/>
  <c r="D12" i="27"/>
  <c r="J50" i="25"/>
  <c r="D56" i="24"/>
  <c r="D43" i="22"/>
  <c r="G39" i="21"/>
  <c r="H55" i="29"/>
  <c r="F60" i="28"/>
  <c r="E30" i="27"/>
  <c r="I66" i="25"/>
  <c r="D61" i="24"/>
  <c r="K35" i="22"/>
  <c r="E36" i="21"/>
  <c r="F72" i="29"/>
  <c r="F43" i="29"/>
  <c r="F23" i="29"/>
  <c r="F62" i="28"/>
  <c r="G35" i="28"/>
  <c r="I13" i="28"/>
  <c r="D74" i="26"/>
  <c r="G27" i="26"/>
  <c r="G67" i="25"/>
  <c r="G44" i="25"/>
  <c r="G21" i="25"/>
  <c r="E60" i="24"/>
  <c r="K74" i="22"/>
  <c r="I51" i="22"/>
  <c r="E33" i="22"/>
  <c r="K10" i="22"/>
  <c r="F37" i="21"/>
  <c r="F72" i="20"/>
  <c r="G41" i="20"/>
  <c r="G70" i="28"/>
  <c r="H42" i="25"/>
  <c r="F53" i="20"/>
  <c r="D10" i="20"/>
  <c r="L65" i="19"/>
  <c r="G52" i="19"/>
  <c r="Q38" i="19"/>
  <c r="O28" i="19"/>
  <c r="J15" i="19"/>
  <c r="D8" i="18"/>
  <c r="E39" i="16"/>
  <c r="G44" i="15"/>
  <c r="F73" i="14"/>
  <c r="N69" i="14"/>
  <c r="D66" i="14"/>
  <c r="L62" i="14"/>
  <c r="T58" i="14"/>
  <c r="J55" i="14"/>
  <c r="R51" i="14"/>
  <c r="H48" i="14"/>
  <c r="P44" i="14"/>
  <c r="F41" i="14"/>
  <c r="N37" i="14"/>
  <c r="D34" i="14"/>
  <c r="L30" i="14"/>
  <c r="T26" i="14"/>
  <c r="J23" i="14"/>
  <c r="R19" i="14"/>
  <c r="H16" i="14"/>
  <c r="P12" i="14"/>
  <c r="F9" i="14"/>
  <c r="N72" i="13"/>
  <c r="J67" i="13"/>
  <c r="F62" i="13"/>
  <c r="N56" i="13"/>
  <c r="J51" i="13"/>
  <c r="F46" i="13"/>
  <c r="N40" i="13"/>
  <c r="J35" i="13"/>
  <c r="F30" i="13"/>
  <c r="N24" i="13"/>
  <c r="J19" i="13"/>
  <c r="F14" i="13"/>
  <c r="N8" i="13"/>
  <c r="E53" i="12"/>
  <c r="E21" i="12"/>
  <c r="D37" i="10"/>
  <c r="D40" i="9"/>
  <c r="D43" i="8"/>
  <c r="E63" i="7"/>
  <c r="E31" i="7"/>
  <c r="G70" i="29"/>
  <c r="J69" i="28"/>
  <c r="E11" i="27"/>
  <c r="H57" i="25"/>
  <c r="E23" i="24"/>
  <c r="H36" i="22"/>
  <c r="D12" i="21"/>
  <c r="H31" i="20"/>
  <c r="E20" i="20"/>
  <c r="I8" i="20"/>
  <c r="P70" i="19"/>
  <c r="L66" i="19"/>
  <c r="O61" i="19"/>
  <c r="K57" i="19"/>
  <c r="N52" i="19"/>
  <c r="Q47" i="19"/>
  <c r="M43" i="19"/>
  <c r="P38" i="19"/>
  <c r="L34" i="19"/>
  <c r="O29" i="19"/>
  <c r="K25" i="19"/>
  <c r="N20" i="19"/>
  <c r="Q15" i="19"/>
  <c r="M11" i="19"/>
  <c r="D71" i="18"/>
  <c r="D7" i="18"/>
  <c r="D18" i="17"/>
  <c r="D47" i="16"/>
  <c r="D15" i="16"/>
  <c r="G63" i="15"/>
  <c r="G47" i="15"/>
  <c r="G31" i="15"/>
  <c r="G15" i="15"/>
  <c r="M73" i="14"/>
  <c r="M69" i="14"/>
  <c r="M65" i="14"/>
  <c r="M61" i="14"/>
  <c r="M57" i="14"/>
  <c r="M53" i="14"/>
  <c r="M49" i="14"/>
  <c r="M45" i="14"/>
  <c r="D42" i="27"/>
  <c r="L56" i="28"/>
  <c r="G60" i="21"/>
  <c r="D61" i="28"/>
  <c r="E9" i="27"/>
  <c r="J47" i="25"/>
  <c r="D45" i="23"/>
  <c r="L39" i="22"/>
  <c r="D38" i="21"/>
  <c r="H39" i="29"/>
  <c r="D58" i="28"/>
  <c r="E14" i="27"/>
  <c r="I50" i="25"/>
  <c r="E58" i="24"/>
  <c r="I32" i="22"/>
  <c r="I73" i="20"/>
  <c r="F71" i="29"/>
  <c r="F42" i="29"/>
  <c r="F16" i="29"/>
  <c r="L60" i="28"/>
  <c r="J34" i="28"/>
  <c r="E72" i="27"/>
  <c r="F72" i="26"/>
  <c r="D26" i="26"/>
  <c r="G61" i="25"/>
  <c r="G43" i="25"/>
  <c r="G20" i="25"/>
  <c r="E36" i="24"/>
  <c r="E73" i="22"/>
  <c r="K50" i="22"/>
  <c r="I27" i="22"/>
  <c r="E9" i="22"/>
  <c r="E34" i="21"/>
  <c r="F65" i="26"/>
  <c r="D70" i="26"/>
  <c r="G44" i="21"/>
  <c r="G52" i="28"/>
  <c r="E44" i="26"/>
  <c r="J46" i="25"/>
  <c r="D21" i="23"/>
  <c r="D27" i="22"/>
  <c r="D30" i="21"/>
  <c r="H38" i="29"/>
  <c r="J40" i="28"/>
  <c r="E71" i="26"/>
  <c r="I46" i="25"/>
  <c r="D44" i="23"/>
  <c r="K31" i="22"/>
  <c r="F70" i="20"/>
  <c r="F63" i="29"/>
  <c r="F41" i="29"/>
  <c r="F15" i="29"/>
  <c r="I53" i="28"/>
  <c r="M33" i="28"/>
  <c r="D67" i="27"/>
  <c r="G59" i="26"/>
  <c r="F24" i="26"/>
  <c r="G60" i="25"/>
  <c r="G37" i="25"/>
  <c r="G19" i="25"/>
  <c r="D31" i="24"/>
  <c r="D58" i="25"/>
  <c r="G63" i="26"/>
  <c r="D42" i="20"/>
  <c r="L45" i="28"/>
  <c r="E36" i="26"/>
  <c r="J30" i="25"/>
  <c r="D13" i="23"/>
  <c r="J24" i="22"/>
  <c r="E68" i="20"/>
  <c r="H34" i="29"/>
  <c r="M39" i="28"/>
  <c r="E39" i="26"/>
  <c r="I43" i="25"/>
  <c r="D12" i="23"/>
  <c r="K15" i="22"/>
  <c r="E69" i="20"/>
  <c r="F61" i="29"/>
  <c r="F34" i="29"/>
  <c r="F14" i="29"/>
  <c r="D52" i="28"/>
  <c r="J26" i="28"/>
  <c r="E64" i="27"/>
  <c r="D58" i="26"/>
  <c r="G11" i="26"/>
  <c r="G59" i="25"/>
  <c r="G36" i="25"/>
  <c r="G13" i="25"/>
  <c r="E28" i="24"/>
  <c r="K66" i="22"/>
  <c r="I43" i="22"/>
  <c r="E25" i="22"/>
  <c r="E66" i="21"/>
  <c r="F21" i="21"/>
  <c r="D62" i="20"/>
  <c r="E31" i="20"/>
  <c r="D14" i="27"/>
  <c r="F69" i="22"/>
  <c r="D29" i="20"/>
  <c r="Q70" i="19"/>
  <c r="O60" i="19"/>
  <c r="J47" i="19"/>
  <c r="M34" i="19"/>
  <c r="K24" i="19"/>
  <c r="F11" i="19"/>
  <c r="D11" i="17"/>
  <c r="E7" i="16"/>
  <c r="G28" i="15"/>
  <c r="R71" i="14"/>
  <c r="H68" i="14"/>
  <c r="P64" i="14"/>
  <c r="F61" i="14"/>
  <c r="N57" i="14"/>
  <c r="D54" i="14"/>
  <c r="L50" i="14"/>
  <c r="T46" i="14"/>
  <c r="J43" i="14"/>
  <c r="R39" i="14"/>
  <c r="H36" i="14"/>
  <c r="P32" i="14"/>
  <c r="F29" i="14"/>
  <c r="N25" i="14"/>
  <c r="D22" i="14"/>
  <c r="L18" i="14"/>
  <c r="T14" i="14"/>
  <c r="J11" i="14"/>
  <c r="R7" i="14"/>
  <c r="N70" i="13"/>
  <c r="J65" i="13"/>
  <c r="F60" i="13"/>
  <c r="N54" i="13"/>
  <c r="J49" i="13"/>
  <c r="F44" i="13"/>
  <c r="N38" i="13"/>
  <c r="J33" i="13"/>
  <c r="F28" i="13"/>
  <c r="N22" i="13"/>
  <c r="J17" i="13"/>
  <c r="F12" i="13"/>
  <c r="D72" i="12"/>
  <c r="D40" i="12"/>
  <c r="D8" i="12"/>
  <c r="D13" i="10"/>
  <c r="D16" i="9"/>
  <c r="D19" i="8"/>
  <c r="D50" i="7"/>
  <c r="D18" i="7"/>
  <c r="G46" i="29"/>
  <c r="I40" i="28"/>
  <c r="F45" i="26"/>
  <c r="H33" i="25"/>
  <c r="H68" i="22"/>
  <c r="F17" i="22"/>
  <c r="D53" i="20"/>
  <c r="G27" i="20"/>
  <c r="H15" i="20"/>
  <c r="D74" i="19"/>
  <c r="G69" i="19"/>
  <c r="J64" i="19"/>
  <c r="F60" i="19"/>
  <c r="I55" i="19"/>
  <c r="E51" i="19"/>
  <c r="H46" i="19"/>
  <c r="D42" i="19"/>
  <c r="G37" i="19"/>
  <c r="J32" i="19"/>
  <c r="F28" i="19"/>
  <c r="I23" i="19"/>
  <c r="E19" i="19"/>
  <c r="H14" i="19"/>
  <c r="D10" i="19"/>
  <c r="D47" i="18"/>
  <c r="D58" i="17"/>
  <c r="E68" i="16"/>
  <c r="E36" i="16"/>
  <c r="E73" i="15"/>
  <c r="E57" i="15"/>
  <c r="E41" i="15"/>
  <c r="E25" i="15"/>
  <c r="E9" i="15"/>
  <c r="G72" i="14"/>
  <c r="G68" i="14"/>
  <c r="G64" i="14"/>
  <c r="G60" i="14"/>
  <c r="G56" i="14"/>
  <c r="G52" i="14"/>
  <c r="G48" i="14"/>
  <c r="G44" i="14"/>
  <c r="L20" i="22"/>
  <c r="G31" i="26"/>
  <c r="H38" i="20"/>
  <c r="M18" i="28"/>
  <c r="F31" i="26"/>
  <c r="J26" i="25"/>
  <c r="F62" i="22"/>
  <c r="L23" i="22"/>
  <c r="H63" i="20"/>
  <c r="H18" i="29"/>
  <c r="D34" i="28"/>
  <c r="G37" i="26"/>
  <c r="I27" i="25"/>
  <c r="I72" i="22"/>
  <c r="K11" i="22"/>
  <c r="D52" i="20"/>
  <c r="F59" i="29"/>
  <c r="F33" i="29"/>
  <c r="F7" i="29"/>
  <c r="G51" i="28"/>
  <c r="M25" i="28"/>
  <c r="E40" i="27"/>
  <c r="F56" i="26"/>
  <c r="D10" i="26"/>
  <c r="G53" i="25"/>
  <c r="G35" i="25"/>
  <c r="G12" i="25"/>
  <c r="D74" i="23"/>
  <c r="E65" i="22"/>
  <c r="K42" i="22"/>
  <c r="I19" i="22"/>
  <c r="G64" i="21"/>
  <c r="E18" i="21"/>
  <c r="D54" i="20"/>
  <c r="D30" i="20"/>
  <c r="G72" i="26"/>
  <c r="L30" i="22"/>
  <c r="H27" i="20"/>
  <c r="I70" i="19"/>
  <c r="L57" i="19"/>
  <c r="Q46" i="19"/>
  <c r="E34" i="19"/>
  <c r="O20" i="19"/>
  <c r="M10" i="19"/>
  <c r="D74" i="16"/>
  <c r="E62" i="15"/>
  <c r="D27" i="15"/>
  <c r="J71" i="14"/>
  <c r="R67" i="14"/>
  <c r="H64" i="14"/>
  <c r="P60" i="14"/>
  <c r="F57" i="14"/>
  <c r="N53" i="14"/>
  <c r="D50" i="14"/>
  <c r="L46" i="14"/>
  <c r="T42" i="14"/>
  <c r="J39" i="14"/>
  <c r="R35" i="14"/>
  <c r="H32" i="14"/>
  <c r="P28" i="14"/>
  <c r="F25" i="14"/>
  <c r="N21" i="14"/>
  <c r="D18" i="14"/>
  <c r="L14" i="14"/>
  <c r="T10" i="14"/>
  <c r="J7" i="14"/>
  <c r="F70" i="13"/>
  <c r="N64" i="13"/>
  <c r="J59" i="13"/>
  <c r="F54" i="13"/>
  <c r="N48" i="13"/>
  <c r="J43" i="13"/>
  <c r="F38" i="13"/>
  <c r="N32" i="13"/>
  <c r="J27" i="13"/>
  <c r="F22" i="13"/>
  <c r="N16" i="13"/>
  <c r="J11" i="13"/>
  <c r="E69" i="12"/>
  <c r="E37" i="12"/>
  <c r="D69" i="10"/>
  <c r="D72" i="9"/>
  <c r="D8" i="9"/>
  <c r="D11" i="8"/>
  <c r="E47" i="7"/>
  <c r="E15" i="7"/>
  <c r="G38" i="29"/>
  <c r="M28" i="28"/>
  <c r="G32" i="26"/>
  <c r="H25" i="25"/>
  <c r="D62" i="22"/>
  <c r="L10" i="22"/>
  <c r="G48" i="20"/>
  <c r="E26" i="20"/>
  <c r="G14" i="20"/>
  <c r="K73" i="19"/>
  <c r="N68" i="19"/>
  <c r="Q63" i="19"/>
  <c r="M59" i="19"/>
  <c r="P54" i="19"/>
  <c r="L50" i="19"/>
  <c r="O45" i="19"/>
  <c r="K41" i="19"/>
  <c r="N36" i="19"/>
  <c r="Q31" i="19"/>
  <c r="M27" i="19"/>
  <c r="P22" i="19"/>
  <c r="L18" i="19"/>
  <c r="O13" i="19"/>
  <c r="K9" i="19"/>
  <c r="D39" i="18"/>
  <c r="D50" i="17"/>
  <c r="D63" i="16"/>
  <c r="D31" i="16"/>
  <c r="G71" i="15"/>
  <c r="G55" i="15"/>
  <c r="G39" i="15"/>
  <c r="G23" i="15"/>
  <c r="G7" i="15"/>
  <c r="Q71" i="14"/>
  <c r="Q67" i="14"/>
  <c r="Q63" i="14"/>
  <c r="Q59" i="14"/>
  <c r="Q55" i="14"/>
  <c r="Q51" i="14"/>
  <c r="Q47" i="14"/>
  <c r="F62" i="21"/>
  <c r="K64" i="22"/>
  <c r="I67" i="29"/>
  <c r="F15" i="28"/>
  <c r="J71" i="25"/>
  <c r="J23" i="25"/>
  <c r="D59" i="22"/>
  <c r="D11" i="22"/>
  <c r="G62" i="20"/>
  <c r="H15" i="29"/>
  <c r="J16" i="28"/>
  <c r="G29" i="26"/>
  <c r="I26" i="25"/>
  <c r="I56" i="22"/>
  <c r="I8" i="22"/>
  <c r="H48" i="20"/>
  <c r="F53" i="29"/>
  <c r="F32" i="29"/>
  <c r="J74" i="28"/>
  <c r="D44" i="28"/>
  <c r="F22" i="28"/>
  <c r="D35" i="27"/>
  <c r="G43" i="26"/>
  <c r="F8" i="26"/>
  <c r="G52" i="25"/>
  <c r="G29" i="25"/>
  <c r="G11" i="25"/>
  <c r="D66" i="23"/>
  <c r="I59" i="22"/>
  <c r="E41" i="22"/>
  <c r="K18" i="22"/>
  <c r="F53" i="21"/>
  <c r="G16" i="21"/>
  <c r="I51" i="20"/>
  <c r="G63" i="29"/>
  <c r="D47" i="26"/>
  <c r="H24" i="22"/>
  <c r="F20" i="20"/>
  <c r="P69" i="19"/>
  <c r="D57" i="19"/>
  <c r="N43" i="19"/>
  <c r="L33" i="19"/>
  <c r="G20" i="19"/>
  <c r="D72" i="18"/>
  <c r="E71" i="16"/>
  <c r="G60" i="15"/>
  <c r="E14" i="15"/>
  <c r="T70" i="14"/>
  <c r="J67" i="14"/>
  <c r="R63" i="14"/>
  <c r="H60" i="14"/>
  <c r="P56" i="14"/>
  <c r="F53" i="14"/>
  <c r="N49" i="14"/>
  <c r="D46" i="14"/>
  <c r="L42" i="14"/>
  <c r="T38" i="14"/>
  <c r="J35" i="14"/>
  <c r="R31" i="14"/>
  <c r="H28" i="14"/>
  <c r="P24" i="14"/>
  <c r="F21" i="14"/>
  <c r="N17" i="14"/>
  <c r="D14" i="14"/>
  <c r="L10" i="14"/>
  <c r="N74" i="13"/>
  <c r="J69" i="13"/>
  <c r="F64" i="13"/>
  <c r="N58" i="13"/>
  <c r="I67" i="22"/>
  <c r="F40" i="20"/>
  <c r="D18" i="22"/>
  <c r="H61" i="19"/>
  <c r="L25" i="19"/>
  <c r="E47" i="16"/>
  <c r="H72" i="14"/>
  <c r="D62" i="14"/>
  <c r="P52" i="14"/>
  <c r="R43" i="14"/>
  <c r="N33" i="14"/>
  <c r="H24" i="14"/>
  <c r="J15" i="14"/>
  <c r="F72" i="13"/>
  <c r="F58" i="13"/>
  <c r="J47" i="13"/>
  <c r="N36" i="13"/>
  <c r="F26" i="13"/>
  <c r="J15" i="13"/>
  <c r="E61" i="12"/>
  <c r="D53" i="10"/>
  <c r="D59" i="8"/>
  <c r="E39" i="7"/>
  <c r="G22" i="29"/>
  <c r="H73" i="25"/>
  <c r="F49" i="22"/>
  <c r="D35" i="20"/>
  <c r="E12" i="20"/>
  <c r="M67" i="19"/>
  <c r="L58" i="19"/>
  <c r="K49" i="19"/>
  <c r="Q39" i="19"/>
  <c r="P30" i="19"/>
  <c r="O21" i="19"/>
  <c r="N12" i="19"/>
  <c r="D23" i="18"/>
  <c r="D55" i="16"/>
  <c r="F68" i="15"/>
  <c r="F36" i="15"/>
  <c r="S74" i="14"/>
  <c r="S66" i="14"/>
  <c r="S58" i="14"/>
  <c r="S50" i="14"/>
  <c r="I43" i="14"/>
  <c r="I39" i="14"/>
  <c r="I35" i="14"/>
  <c r="I31" i="14"/>
  <c r="I27" i="14"/>
  <c r="I23" i="14"/>
  <c r="I19" i="14"/>
  <c r="I15" i="14"/>
  <c r="I11" i="14"/>
  <c r="I7" i="14"/>
  <c r="E70" i="13"/>
  <c r="M64" i="13"/>
  <c r="I59" i="13"/>
  <c r="E54" i="13"/>
  <c r="M48" i="13"/>
  <c r="I43" i="13"/>
  <c r="E38" i="13"/>
  <c r="M32" i="13"/>
  <c r="I27" i="13"/>
  <c r="E22" i="13"/>
  <c r="M16" i="13"/>
  <c r="I11" i="13"/>
  <c r="D69" i="12"/>
  <c r="D37" i="12"/>
  <c r="F73" i="11"/>
  <c r="F57" i="11"/>
  <c r="F41" i="11"/>
  <c r="F25" i="11"/>
  <c r="F9" i="11"/>
  <c r="D20" i="10"/>
  <c r="D23" i="9"/>
  <c r="D34" i="8"/>
  <c r="D55" i="7"/>
  <c r="D23" i="7"/>
  <c r="D71" i="6"/>
  <c r="D63" i="6"/>
  <c r="D55" i="6"/>
  <c r="D47" i="6"/>
  <c r="D39" i="6"/>
  <c r="D31" i="6"/>
  <c r="D23" i="6"/>
  <c r="D15" i="6"/>
  <c r="D7" i="6"/>
  <c r="G13" i="29"/>
  <c r="E51" i="27"/>
  <c r="H56" i="25"/>
  <c r="D42" i="24"/>
  <c r="J35" i="22"/>
  <c r="E23" i="21"/>
  <c r="G38" i="20"/>
  <c r="F22" i="20"/>
  <c r="D12" i="20"/>
  <c r="P71" i="19"/>
  <c r="L67" i="19"/>
  <c r="O62" i="19"/>
  <c r="K58" i="19"/>
  <c r="N53" i="19"/>
  <c r="Q48" i="19"/>
  <c r="M44" i="19"/>
  <c r="P39" i="19"/>
  <c r="L35" i="19"/>
  <c r="O30" i="19"/>
  <c r="K26" i="19"/>
  <c r="N21" i="19"/>
  <c r="Q16" i="19"/>
  <c r="M12" i="19"/>
  <c r="P7" i="19"/>
  <c r="D22" i="18"/>
  <c r="D25" i="17"/>
  <c r="D52" i="16"/>
  <c r="D20" i="16"/>
  <c r="G66" i="15"/>
  <c r="G50" i="15"/>
  <c r="G34" i="15"/>
  <c r="G18" i="15"/>
  <c r="J74" i="14"/>
  <c r="R70" i="14"/>
  <c r="H67" i="14"/>
  <c r="P63" i="14"/>
  <c r="F60" i="14"/>
  <c r="N56" i="14"/>
  <c r="D53" i="14"/>
  <c r="L49" i="14"/>
  <c r="T45" i="14"/>
  <c r="J42" i="14"/>
  <c r="R38" i="14"/>
  <c r="E49" i="22"/>
  <c r="F32" i="20"/>
  <c r="I48" i="20"/>
  <c r="K56" i="19"/>
  <c r="D25" i="19"/>
  <c r="E15" i="16"/>
  <c r="L70" i="14"/>
  <c r="N61" i="14"/>
  <c r="J51" i="14"/>
  <c r="D42" i="14"/>
  <c r="F33" i="14"/>
  <c r="T22" i="14"/>
  <c r="N13" i="14"/>
  <c r="J71" i="13"/>
  <c r="F56" i="13"/>
  <c r="J45" i="13"/>
  <c r="N34" i="13"/>
  <c r="F24" i="13"/>
  <c r="J13" i="13"/>
  <c r="D48" i="12"/>
  <c r="D29" i="10"/>
  <c r="D35" i="8"/>
  <c r="D26" i="7"/>
  <c r="L63" i="28"/>
  <c r="H49" i="25"/>
  <c r="D30" i="22"/>
  <c r="E30" i="20"/>
  <c r="H7" i="20"/>
  <c r="D66" i="19"/>
  <c r="J56" i="19"/>
  <c r="I47" i="19"/>
  <c r="H38" i="19"/>
  <c r="G29" i="19"/>
  <c r="F20" i="19"/>
  <c r="E11" i="19"/>
  <c r="D74" i="17"/>
  <c r="E44" i="16"/>
  <c r="D62" i="15"/>
  <c r="D30" i="15"/>
  <c r="E73" i="14"/>
  <c r="E65" i="14"/>
  <c r="E57" i="14"/>
  <c r="E49" i="14"/>
  <c r="S42" i="14"/>
  <c r="S38" i="14"/>
  <c r="S34" i="14"/>
  <c r="S30" i="14"/>
  <c r="S26" i="14"/>
  <c r="S22" i="14"/>
  <c r="S18" i="14"/>
  <c r="S14" i="14"/>
  <c r="S10" i="14"/>
  <c r="M74" i="13"/>
  <c r="I69" i="13"/>
  <c r="E64" i="13"/>
  <c r="M58" i="13"/>
  <c r="I53" i="13"/>
  <c r="E48" i="13"/>
  <c r="M42" i="13"/>
  <c r="I37" i="13"/>
  <c r="E32" i="13"/>
  <c r="M26" i="13"/>
  <c r="I21" i="13"/>
  <c r="E16" i="13"/>
  <c r="M10" i="13"/>
  <c r="E66" i="12"/>
  <c r="E34" i="12"/>
  <c r="F71" i="11"/>
  <c r="F55" i="11"/>
  <c r="F39" i="11"/>
  <c r="F23" i="11"/>
  <c r="F7" i="11"/>
  <c r="D12" i="10"/>
  <c r="D15" i="9"/>
  <c r="D26" i="8"/>
  <c r="E52" i="7"/>
  <c r="E20" i="7"/>
  <c r="L69" i="6"/>
  <c r="L61" i="6"/>
  <c r="L53" i="6"/>
  <c r="L45" i="6"/>
  <c r="L37" i="6"/>
  <c r="L29" i="6"/>
  <c r="L21" i="6"/>
  <c r="L13" i="6"/>
  <c r="G69" i="29"/>
  <c r="M68" i="28"/>
  <c r="D30" i="27"/>
  <c r="H48" i="25"/>
  <c r="D59" i="23"/>
  <c r="F29" i="22"/>
  <c r="F10" i="21"/>
  <c r="I34" i="20"/>
  <c r="E21" i="20"/>
  <c r="I9" i="20"/>
  <c r="H71" i="19"/>
  <c r="D67" i="19"/>
  <c r="G62" i="19"/>
  <c r="J57" i="19"/>
  <c r="F53" i="19"/>
  <c r="I48" i="19"/>
  <c r="E44" i="19"/>
  <c r="H39" i="19"/>
  <c r="D35" i="19"/>
  <c r="G30" i="19"/>
  <c r="J25" i="19"/>
  <c r="F21" i="19"/>
  <c r="I16" i="19"/>
  <c r="E12" i="19"/>
  <c r="H7" i="19"/>
  <c r="D14" i="18"/>
  <c r="D17" i="17"/>
  <c r="E49" i="16"/>
  <c r="E17" i="16"/>
  <c r="D65" i="15"/>
  <c r="D49" i="15"/>
  <c r="D33" i="15"/>
  <c r="D17" i="15"/>
  <c r="T73" i="14"/>
  <c r="J70" i="14"/>
  <c r="R66" i="14"/>
  <c r="H63" i="14"/>
  <c r="P59" i="14"/>
  <c r="F56" i="14"/>
  <c r="N52" i="14"/>
  <c r="D49" i="14"/>
  <c r="L45" i="14"/>
  <c r="T41" i="14"/>
  <c r="J38" i="14"/>
  <c r="R34" i="14"/>
  <c r="H31" i="14"/>
  <c r="K26" i="22"/>
  <c r="G55" i="29"/>
  <c r="F30" i="20"/>
  <c r="N51" i="19"/>
  <c r="N19" i="19"/>
  <c r="D10" i="16"/>
  <c r="F69" i="14"/>
  <c r="R59" i="14"/>
  <c r="T50" i="14"/>
  <c r="P40" i="14"/>
  <c r="J31" i="14"/>
  <c r="L22" i="14"/>
  <c r="H12" i="14"/>
  <c r="N68" i="13"/>
  <c r="J55" i="13"/>
  <c r="N44" i="13"/>
  <c r="F34" i="13"/>
  <c r="J23" i="13"/>
  <c r="N12" i="13"/>
  <c r="E45" i="12"/>
  <c r="D21" i="10"/>
  <c r="D27" i="8"/>
  <c r="E23" i="7"/>
  <c r="G46" i="28"/>
  <c r="H41" i="25"/>
  <c r="J23" i="22"/>
  <c r="I28" i="20"/>
  <c r="L74" i="19"/>
  <c r="K65" i="19"/>
  <c r="Q55" i="19"/>
  <c r="P46" i="19"/>
  <c r="O37" i="19"/>
  <c r="N28" i="19"/>
  <c r="M19" i="19"/>
  <c r="L10" i="19"/>
  <c r="D66" i="17"/>
  <c r="D39" i="16"/>
  <c r="F60" i="15"/>
  <c r="F28" i="15"/>
  <c r="O72" i="14"/>
  <c r="O64" i="14"/>
  <c r="O56" i="14"/>
  <c r="O48" i="14"/>
  <c r="K42" i="14"/>
  <c r="K38" i="14"/>
  <c r="K34" i="14"/>
  <c r="K30" i="14"/>
  <c r="K26" i="14"/>
  <c r="K22" i="14"/>
  <c r="K18" i="14"/>
  <c r="K14" i="14"/>
  <c r="K10" i="14"/>
  <c r="E74" i="13"/>
  <c r="M68" i="13"/>
  <c r="I63" i="13"/>
  <c r="E58" i="13"/>
  <c r="M52" i="13"/>
  <c r="I47" i="13"/>
  <c r="E42" i="13"/>
  <c r="M36" i="13"/>
  <c r="I31" i="13"/>
  <c r="E26" i="13"/>
  <c r="M20" i="13"/>
  <c r="I15" i="13"/>
  <c r="E10" i="13"/>
  <c r="D61" i="12"/>
  <c r="D29" i="12"/>
  <c r="F69" i="11"/>
  <c r="F53" i="11"/>
  <c r="F37" i="11"/>
  <c r="F21" i="11"/>
  <c r="D68" i="10"/>
  <c r="D71" i="9"/>
  <c r="D7" i="9"/>
  <c r="D18" i="8"/>
  <c r="D47" i="7"/>
  <c r="D15" i="7"/>
  <c r="D69" i="6"/>
  <c r="D61" i="6"/>
  <c r="D53" i="6"/>
  <c r="D45" i="6"/>
  <c r="D37" i="6"/>
  <c r="D29" i="6"/>
  <c r="D21" i="6"/>
  <c r="D13" i="6"/>
  <c r="G61" i="29"/>
  <c r="D63" i="28"/>
  <c r="F69" i="26"/>
  <c r="H40" i="25"/>
  <c r="D74" i="22"/>
  <c r="L22" i="22"/>
  <c r="I74" i="20"/>
  <c r="F31" i="20"/>
  <c r="D20" i="20"/>
  <c r="H8" i="20"/>
  <c r="O70" i="19"/>
  <c r="K66" i="19"/>
  <c r="N61" i="19"/>
  <c r="Q56" i="19"/>
  <c r="M52" i="19"/>
  <c r="P47" i="19"/>
  <c r="L43" i="19"/>
  <c r="O38" i="19"/>
  <c r="K34" i="19"/>
  <c r="N29" i="19"/>
  <c r="Q24" i="19"/>
  <c r="M20" i="19"/>
  <c r="P15" i="19"/>
  <c r="L11" i="19"/>
  <c r="D70" i="18"/>
  <c r="D73" i="17"/>
  <c r="D9" i="17"/>
  <c r="D44" i="16"/>
  <c r="D12" i="16"/>
  <c r="F63" i="15"/>
  <c r="F47" i="15"/>
  <c r="F31" i="15"/>
  <c r="F15" i="15"/>
  <c r="L73" i="14"/>
  <c r="T69" i="14"/>
  <c r="J66" i="14"/>
  <c r="F69" i="21"/>
  <c r="I64" i="28"/>
  <c r="E19" i="20"/>
  <c r="K48" i="19"/>
  <c r="Q14" i="19"/>
  <c r="D59" i="15"/>
  <c r="P68" i="14"/>
  <c r="L58" i="14"/>
  <c r="F49" i="14"/>
  <c r="H40" i="14"/>
  <c r="D30" i="14"/>
  <c r="P20" i="14"/>
  <c r="R11" i="14"/>
  <c r="N66" i="13"/>
  <c r="J53" i="13"/>
  <c r="N42" i="13"/>
  <c r="F32" i="13"/>
  <c r="J21" i="13"/>
  <c r="N10" i="13"/>
  <c r="D32" i="12"/>
  <c r="D64" i="9"/>
  <c r="D74" i="7"/>
  <c r="D10" i="7"/>
  <c r="D23" i="28"/>
  <c r="H17" i="25"/>
  <c r="E63" i="21"/>
  <c r="H23" i="20"/>
  <c r="J72" i="19"/>
  <c r="I63" i="19"/>
  <c r="H54" i="19"/>
  <c r="G45" i="19"/>
  <c r="F36" i="19"/>
  <c r="E27" i="19"/>
  <c r="D18" i="19"/>
  <c r="J8" i="19"/>
  <c r="D42" i="17"/>
  <c r="E28" i="16"/>
  <c r="D54" i="15"/>
  <c r="D22" i="15"/>
  <c r="I71" i="14"/>
  <c r="I63" i="14"/>
  <c r="I55" i="14"/>
  <c r="I47" i="14"/>
  <c r="M41" i="14"/>
  <c r="M37" i="14"/>
  <c r="M33" i="14"/>
  <c r="M29" i="14"/>
  <c r="M25" i="14"/>
  <c r="M21" i="14"/>
  <c r="M17" i="14"/>
  <c r="M13" i="14"/>
  <c r="M9" i="14"/>
  <c r="I73" i="13"/>
  <c r="E68" i="13"/>
  <c r="M62" i="13"/>
  <c r="I57" i="13"/>
  <c r="E52" i="13"/>
  <c r="M46" i="13"/>
  <c r="I41" i="13"/>
  <c r="E36" i="13"/>
  <c r="M30" i="13"/>
  <c r="I25" i="13"/>
  <c r="E20" i="13"/>
  <c r="M14" i="13"/>
  <c r="I9" i="13"/>
  <c r="E58" i="12"/>
  <c r="E26" i="12"/>
  <c r="F67" i="11"/>
  <c r="F51" i="11"/>
  <c r="F35" i="11"/>
  <c r="F19" i="11"/>
  <c r="D60" i="10"/>
  <c r="D63" i="9"/>
  <c r="D74" i="8"/>
  <c r="D10" i="8"/>
  <c r="E44" i="7"/>
  <c r="E12" i="7"/>
  <c r="L67" i="6"/>
  <c r="L59" i="6"/>
  <c r="L51" i="6"/>
  <c r="L43" i="6"/>
  <c r="L35" i="6"/>
  <c r="L27" i="6"/>
  <c r="L19" i="6"/>
  <c r="L11" i="6"/>
  <c r="G53" i="29"/>
  <c r="F57" i="28"/>
  <c r="G56" i="26"/>
  <c r="H32" i="25"/>
  <c r="J67" i="22"/>
  <c r="H16" i="22"/>
  <c r="H65" i="20"/>
  <c r="H28" i="20"/>
  <c r="I17" i="20"/>
  <c r="G7" i="20"/>
  <c r="G70" i="19"/>
  <c r="J65" i="19"/>
  <c r="F61" i="19"/>
  <c r="I56" i="19"/>
  <c r="E52" i="19"/>
  <c r="H47" i="19"/>
  <c r="D43" i="19"/>
  <c r="G38" i="19"/>
  <c r="J33" i="19"/>
  <c r="F29" i="19"/>
  <c r="I24" i="19"/>
  <c r="E20" i="19"/>
  <c r="H15" i="19"/>
  <c r="D11" i="19"/>
  <c r="D62" i="18"/>
  <c r="D65" i="17"/>
  <c r="E73" i="16"/>
  <c r="E41" i="16"/>
  <c r="E9" i="16"/>
  <c r="E60" i="15"/>
  <c r="E44" i="15"/>
  <c r="E28" i="15"/>
  <c r="E12" i="15"/>
  <c r="D73" i="14"/>
  <c r="L69" i="14"/>
  <c r="T65" i="14"/>
  <c r="J62" i="14"/>
  <c r="R58" i="14"/>
  <c r="H55" i="14"/>
  <c r="G32" i="21"/>
  <c r="M52" i="28"/>
  <c r="I7" i="20"/>
  <c r="F43" i="19"/>
  <c r="N11" i="19"/>
  <c r="D43" i="15"/>
  <c r="T66" i="14"/>
  <c r="D58" i="14"/>
  <c r="R47" i="14"/>
  <c r="L38" i="14"/>
  <c r="N29" i="14"/>
  <c r="J19" i="14"/>
  <c r="D10" i="14"/>
  <c r="F66" i="13"/>
  <c r="N52" i="13"/>
  <c r="F42" i="13"/>
  <c r="J31" i="13"/>
  <c r="N20" i="13"/>
  <c r="F10" i="13"/>
  <c r="F64" i="20"/>
  <c r="H58" i="25"/>
  <c r="M74" i="19"/>
  <c r="I38" i="19"/>
  <c r="D64" i="18"/>
  <c r="E30" i="15"/>
  <c r="N65" i="14"/>
  <c r="H56" i="14"/>
  <c r="J47" i="14"/>
  <c r="F37" i="14"/>
  <c r="R27" i="14"/>
  <c r="T18" i="14"/>
  <c r="P8" i="14"/>
  <c r="J63" i="13"/>
  <c r="N50" i="13"/>
  <c r="F40" i="13"/>
  <c r="J29" i="13"/>
  <c r="N18" i="13"/>
  <c r="F8" i="13"/>
  <c r="D16" i="12"/>
  <c r="D32" i="9"/>
  <c r="D58" i="7"/>
  <c r="G62" i="29"/>
  <c r="D71" i="26"/>
  <c r="D67" i="23"/>
  <c r="I66" i="20"/>
  <c r="D19" i="20"/>
  <c r="H70" i="19"/>
  <c r="G61" i="19"/>
  <c r="F52" i="19"/>
  <c r="E43" i="19"/>
  <c r="D34" i="19"/>
  <c r="J24" i="19"/>
  <c r="I15" i="19"/>
  <c r="D63" i="18"/>
  <c r="D10" i="17"/>
  <c r="E12" i="16"/>
  <c r="D46" i="15"/>
  <c r="D14" i="15"/>
  <c r="E69" i="14"/>
  <c r="E61" i="14"/>
  <c r="E53" i="14"/>
  <c r="E45" i="14"/>
  <c r="O40" i="14"/>
  <c r="O36" i="14"/>
  <c r="O32" i="14"/>
  <c r="O28" i="14"/>
  <c r="O24" i="14"/>
  <c r="O20" i="14"/>
  <c r="O16" i="14"/>
  <c r="O12" i="14"/>
  <c r="O8" i="14"/>
  <c r="E72" i="13"/>
  <c r="M66" i="13"/>
  <c r="I61" i="13"/>
  <c r="E56" i="13"/>
  <c r="M50" i="13"/>
  <c r="I45" i="13"/>
  <c r="E40" i="13"/>
  <c r="M34" i="13"/>
  <c r="I29" i="13"/>
  <c r="E24" i="13"/>
  <c r="M18" i="13"/>
  <c r="I13" i="13"/>
  <c r="E8" i="13"/>
  <c r="E50" i="12"/>
  <c r="E18" i="12"/>
  <c r="F63" i="11"/>
  <c r="F47" i="11"/>
  <c r="F31" i="11"/>
  <c r="F15" i="11"/>
  <c r="D44" i="10"/>
  <c r="D47" i="9"/>
  <c r="D58" i="8"/>
  <c r="E68" i="7"/>
  <c r="E36" i="7"/>
  <c r="L73" i="6"/>
  <c r="L65" i="6"/>
  <c r="L57" i="6"/>
  <c r="L49" i="6"/>
  <c r="L41" i="6"/>
  <c r="L33" i="6"/>
  <c r="L25" i="6"/>
  <c r="L17" i="6"/>
  <c r="L9" i="6"/>
  <c r="G37" i="29"/>
  <c r="L39" i="28"/>
  <c r="E18" i="26"/>
  <c r="H16" i="25"/>
  <c r="L54" i="22"/>
  <c r="F74" i="21"/>
  <c r="E52" i="20"/>
  <c r="D26" i="20"/>
  <c r="G15" i="20"/>
  <c r="J73" i="19"/>
  <c r="F69" i="19"/>
  <c r="I64" i="19"/>
  <c r="E60" i="19"/>
  <c r="H55" i="19"/>
  <c r="D51" i="19"/>
  <c r="G46" i="19"/>
  <c r="J41" i="19"/>
  <c r="F37" i="19"/>
  <c r="I32" i="19"/>
  <c r="E28" i="19"/>
  <c r="H23" i="19"/>
  <c r="D19" i="19"/>
  <c r="G14" i="19"/>
  <c r="J9" i="19"/>
  <c r="D46" i="18"/>
  <c r="D49" i="17"/>
  <c r="E65" i="16"/>
  <c r="E33" i="16"/>
  <c r="D73" i="15"/>
  <c r="D57" i="15"/>
  <c r="D41" i="15"/>
  <c r="D25" i="15"/>
  <c r="D9" i="15"/>
  <c r="F72" i="14"/>
  <c r="N68" i="14"/>
  <c r="D65" i="14"/>
  <c r="L61" i="14"/>
  <c r="T57" i="14"/>
  <c r="J54" i="14"/>
  <c r="R50" i="14"/>
  <c r="H47" i="14"/>
  <c r="P43" i="14"/>
  <c r="E63" i="20"/>
  <c r="D67" i="17"/>
  <c r="N45" i="14"/>
  <c r="H8" i="14"/>
  <c r="N28" i="13"/>
  <c r="D61" i="10"/>
  <c r="G54" i="29"/>
  <c r="F50" i="21"/>
  <c r="F68" i="19"/>
  <c r="L42" i="19"/>
  <c r="K17" i="19"/>
  <c r="E60" i="16"/>
  <c r="F12" i="15"/>
  <c r="S54" i="14"/>
  <c r="Q39" i="14"/>
  <c r="G28" i="14"/>
  <c r="E17" i="14"/>
  <c r="Q7" i="14"/>
  <c r="M60" i="13"/>
  <c r="E46" i="13"/>
  <c r="I33" i="13"/>
  <c r="E18" i="13"/>
  <c r="D53" i="12"/>
  <c r="F59" i="11"/>
  <c r="F13" i="11"/>
  <c r="D66" i="8"/>
  <c r="E28" i="7"/>
  <c r="D57" i="6"/>
  <c r="D35" i="6"/>
  <c r="L15" i="6"/>
  <c r="G22" i="28"/>
  <c r="F61" i="22"/>
  <c r="D43" i="20"/>
  <c r="Q72" i="19"/>
  <c r="M60" i="19"/>
  <c r="J49" i="19"/>
  <c r="M36" i="19"/>
  <c r="P23" i="19"/>
  <c r="F13" i="19"/>
  <c r="D41" i="17"/>
  <c r="G74" i="15"/>
  <c r="E36" i="15"/>
  <c r="P71" i="14"/>
  <c r="R62" i="14"/>
  <c r="P55" i="14"/>
  <c r="T49" i="14"/>
  <c r="F44" i="14"/>
  <c r="H39" i="14"/>
  <c r="J34" i="14"/>
  <c r="J30" i="14"/>
  <c r="R26" i="14"/>
  <c r="H23" i="14"/>
  <c r="P19" i="14"/>
  <c r="F16" i="14"/>
  <c r="N12" i="14"/>
  <c r="D9" i="14"/>
  <c r="H71" i="13"/>
  <c r="H63" i="13"/>
  <c r="H55" i="13"/>
  <c r="H47" i="13"/>
  <c r="H39" i="13"/>
  <c r="H31" i="13"/>
  <c r="H23" i="13"/>
  <c r="H15" i="13"/>
  <c r="H7" i="13"/>
  <c r="E47" i="12"/>
  <c r="E15" i="12"/>
  <c r="E63" i="11"/>
  <c r="E47" i="11"/>
  <c r="E31" i="11"/>
  <c r="E15" i="11"/>
  <c r="D43" i="10"/>
  <c r="D46" i="9"/>
  <c r="D49" i="8"/>
  <c r="E65" i="7"/>
  <c r="E33" i="7"/>
  <c r="G72" i="6"/>
  <c r="G56" i="6"/>
  <c r="G40" i="6"/>
  <c r="G24" i="6"/>
  <c r="G8" i="6"/>
  <c r="G28" i="29"/>
  <c r="J21" i="28"/>
  <c r="H71" i="25"/>
  <c r="H7" i="25"/>
  <c r="J47" i="22"/>
  <c r="E47" i="21"/>
  <c r="E38" i="20"/>
  <c r="F23" i="20"/>
  <c r="D13" i="20"/>
  <c r="P72" i="19"/>
  <c r="L68" i="19"/>
  <c r="O63" i="19"/>
  <c r="K59" i="19"/>
  <c r="N54" i="19"/>
  <c r="Q49" i="19"/>
  <c r="M45" i="19"/>
  <c r="P40" i="19"/>
  <c r="L36" i="19"/>
  <c r="O31" i="19"/>
  <c r="K27" i="19"/>
  <c r="N22" i="19"/>
  <c r="Q17" i="19"/>
  <c r="M13" i="19"/>
  <c r="P8" i="19"/>
  <c r="D37" i="18"/>
  <c r="D40" i="17"/>
  <c r="E62" i="16"/>
  <c r="E30" i="16"/>
  <c r="G69" i="15"/>
  <c r="G53" i="15"/>
  <c r="G37" i="15"/>
  <c r="G21" i="15"/>
  <c r="O75" i="14"/>
  <c r="G71" i="14"/>
  <c r="G67" i="14"/>
  <c r="G63" i="14"/>
  <c r="G59" i="14"/>
  <c r="G55" i="14"/>
  <c r="G51" i="14"/>
  <c r="G47" i="14"/>
  <c r="G43" i="14"/>
  <c r="G39" i="14"/>
  <c r="G35" i="14"/>
  <c r="G31" i="14"/>
  <c r="G27" i="14"/>
  <c r="G23" i="14"/>
  <c r="G19" i="14"/>
  <c r="G15" i="14"/>
  <c r="G11" i="14"/>
  <c r="G7" i="14"/>
  <c r="G67" i="13"/>
  <c r="G59" i="13"/>
  <c r="G51" i="13"/>
  <c r="G43" i="13"/>
  <c r="G35" i="13"/>
  <c r="G27" i="13"/>
  <c r="G19" i="13"/>
  <c r="G11" i="13"/>
  <c r="E60" i="12"/>
  <c r="E28" i="12"/>
  <c r="D69" i="11"/>
  <c r="D53" i="11"/>
  <c r="D37" i="11"/>
  <c r="D21" i="11"/>
  <c r="D74" i="10"/>
  <c r="D10" i="10"/>
  <c r="D13" i="9"/>
  <c r="D16" i="8"/>
  <c r="D49" i="7"/>
  <c r="D17" i="7"/>
  <c r="J71" i="6"/>
  <c r="F66" i="6"/>
  <c r="N60" i="6"/>
  <c r="J55" i="6"/>
  <c r="F50" i="6"/>
  <c r="N44" i="6"/>
  <c r="J39" i="6"/>
  <c r="F34" i="6"/>
  <c r="N28" i="6"/>
  <c r="G27" i="29"/>
  <c r="M20" i="28"/>
  <c r="D15" i="26"/>
  <c r="H14" i="25"/>
  <c r="L46" i="22"/>
  <c r="F58" i="21"/>
  <c r="G46" i="20"/>
  <c r="G24" i="20"/>
  <c r="D14" i="20"/>
  <c r="P73" i="19"/>
  <c r="L69" i="19"/>
  <c r="O64" i="19"/>
  <c r="K60" i="19"/>
  <c r="N55" i="19"/>
  <c r="Q50" i="19"/>
  <c r="M46" i="19"/>
  <c r="P41" i="19"/>
  <c r="L37" i="19"/>
  <c r="O32" i="19"/>
  <c r="K28" i="19"/>
  <c r="N23" i="19"/>
  <c r="Q18" i="19"/>
  <c r="M14" i="19"/>
  <c r="P9" i="19"/>
  <c r="D52" i="18"/>
  <c r="D55" i="17"/>
  <c r="E67" i="16"/>
  <c r="E35" i="16"/>
  <c r="G72" i="15"/>
  <c r="G56" i="15"/>
  <c r="G40" i="15"/>
  <c r="G24" i="15"/>
  <c r="G8" i="15"/>
  <c r="D72" i="14"/>
  <c r="L68" i="14"/>
  <c r="T64" i="14"/>
  <c r="J61" i="14"/>
  <c r="R57" i="14"/>
  <c r="H54" i="14"/>
  <c r="P50" i="14"/>
  <c r="F47" i="14"/>
  <c r="N43" i="14"/>
  <c r="D40" i="14"/>
  <c r="L36" i="14"/>
  <c r="T32" i="14"/>
  <c r="J29" i="14"/>
  <c r="R25" i="14"/>
  <c r="H22" i="14"/>
  <c r="P18" i="14"/>
  <c r="F15" i="14"/>
  <c r="N11" i="14"/>
  <c r="D8" i="14"/>
  <c r="F71" i="13"/>
  <c r="N65" i="13"/>
  <c r="J60" i="13"/>
  <c r="F55" i="13"/>
  <c r="N49" i="13"/>
  <c r="J44" i="13"/>
  <c r="F39" i="13"/>
  <c r="N33" i="13"/>
  <c r="J28" i="13"/>
  <c r="F23" i="13"/>
  <c r="N17" i="13"/>
  <c r="J12" i="13"/>
  <c r="F7" i="13"/>
  <c r="D44" i="12"/>
  <c r="D12" i="12"/>
  <c r="D25" i="10"/>
  <c r="D28" i="9"/>
  <c r="D31" i="8"/>
  <c r="D54" i="7"/>
  <c r="D22" i="7"/>
  <c r="M70" i="6"/>
  <c r="M62" i="6"/>
  <c r="M54" i="6"/>
  <c r="M46" i="6"/>
  <c r="M38" i="6"/>
  <c r="M30" i="6"/>
  <c r="M22" i="6"/>
  <c r="G74" i="29"/>
  <c r="G10" i="29"/>
  <c r="I8" i="28"/>
  <c r="H61" i="25"/>
  <c r="D34" i="24"/>
  <c r="H50" i="20"/>
  <c r="D59" i="17"/>
  <c r="H44" i="14"/>
  <c r="F74" i="13"/>
  <c r="N26" i="13"/>
  <c r="D56" i="9"/>
  <c r="G30" i="29"/>
  <c r="H57" i="20"/>
  <c r="P62" i="19"/>
  <c r="J40" i="19"/>
  <c r="P14" i="19"/>
  <c r="D23" i="16"/>
  <c r="O76" i="14"/>
  <c r="O52" i="14"/>
  <c r="E37" i="14"/>
  <c r="Q27" i="14"/>
  <c r="G16" i="14"/>
  <c r="M72" i="13"/>
  <c r="E60" i="13"/>
  <c r="M44" i="13"/>
  <c r="E30" i="13"/>
  <c r="I17" i="13"/>
  <c r="D45" i="12"/>
  <c r="F49" i="11"/>
  <c r="F11" i="11"/>
  <c r="D50" i="8"/>
  <c r="D7" i="7"/>
  <c r="L55" i="6"/>
  <c r="D33" i="6"/>
  <c r="D11" i="6"/>
  <c r="I16" i="28"/>
  <c r="H48" i="22"/>
  <c r="F27" i="20"/>
  <c r="I72" i="19"/>
  <c r="L59" i="19"/>
  <c r="O46" i="19"/>
  <c r="E36" i="19"/>
  <c r="O22" i="19"/>
  <c r="K10" i="19"/>
  <c r="D33" i="17"/>
  <c r="F71" i="15"/>
  <c r="G26" i="15"/>
  <c r="H71" i="14"/>
  <c r="T61" i="14"/>
  <c r="R54" i="14"/>
  <c r="N48" i="14"/>
  <c r="H43" i="14"/>
  <c r="T37" i="14"/>
  <c r="T33" i="14"/>
  <c r="T29" i="14"/>
  <c r="J26" i="14"/>
  <c r="R22" i="14"/>
  <c r="H19" i="14"/>
  <c r="P15" i="14"/>
  <c r="F12" i="14"/>
  <c r="N8" i="14"/>
  <c r="L70" i="13"/>
  <c r="L62" i="13"/>
  <c r="L54" i="13"/>
  <c r="L46" i="13"/>
  <c r="L38" i="13"/>
  <c r="L30" i="13"/>
  <c r="L22" i="13"/>
  <c r="L14" i="13"/>
  <c r="D74" i="12"/>
  <c r="D42" i="12"/>
  <c r="D10" i="12"/>
  <c r="E61" i="11"/>
  <c r="E45" i="11"/>
  <c r="E29" i="11"/>
  <c r="E13" i="11"/>
  <c r="D35" i="10"/>
  <c r="D38" i="9"/>
  <c r="D41" i="8"/>
  <c r="D60" i="7"/>
  <c r="D28" i="7"/>
  <c r="G70" i="6"/>
  <c r="G54" i="6"/>
  <c r="G38" i="6"/>
  <c r="G22" i="6"/>
  <c r="G74" i="5"/>
  <c r="G20" i="29"/>
  <c r="L15" i="28"/>
  <c r="H63" i="25"/>
  <c r="E39" i="24"/>
  <c r="F41" i="22"/>
  <c r="F34" i="21"/>
  <c r="F34" i="20"/>
  <c r="E22" i="20"/>
  <c r="I10" i="20"/>
  <c r="H72" i="19"/>
  <c r="D68" i="19"/>
  <c r="G63" i="19"/>
  <c r="J58" i="19"/>
  <c r="F54" i="19"/>
  <c r="I49" i="19"/>
  <c r="E45" i="19"/>
  <c r="H40" i="19"/>
  <c r="D36" i="19"/>
  <c r="G31" i="19"/>
  <c r="J26" i="19"/>
  <c r="F22" i="19"/>
  <c r="I17" i="19"/>
  <c r="E13" i="19"/>
  <c r="H8" i="19"/>
  <c r="D29" i="18"/>
  <c r="D32" i="17"/>
  <c r="D57" i="16"/>
  <c r="D25" i="16"/>
  <c r="D68" i="15"/>
  <c r="D52" i="15"/>
  <c r="D36" i="15"/>
  <c r="D20" i="15"/>
  <c r="Q74" i="14"/>
  <c r="Q70" i="14"/>
  <c r="Q66" i="14"/>
  <c r="Q62" i="14"/>
  <c r="Q58" i="14"/>
  <c r="Q54" i="14"/>
  <c r="Q50" i="14"/>
  <c r="Q46" i="14"/>
  <c r="Q42" i="14"/>
  <c r="Q38" i="14"/>
  <c r="Q34" i="14"/>
  <c r="Q30" i="14"/>
  <c r="Q26" i="14"/>
  <c r="Q22" i="14"/>
  <c r="Q18" i="14"/>
  <c r="Q14" i="14"/>
  <c r="Q10" i="14"/>
  <c r="K74" i="13"/>
  <c r="K66" i="13"/>
  <c r="K58" i="13"/>
  <c r="K50" i="13"/>
  <c r="K42" i="13"/>
  <c r="K34" i="13"/>
  <c r="K26" i="13"/>
  <c r="K18" i="13"/>
  <c r="K10" i="13"/>
  <c r="D55" i="12"/>
  <c r="D23" i="12"/>
  <c r="D67" i="11"/>
  <c r="D51" i="11"/>
  <c r="D35" i="11"/>
  <c r="D19" i="11"/>
  <c r="D66" i="10"/>
  <c r="D69" i="9"/>
  <c r="D72" i="8"/>
  <c r="D8" i="8"/>
  <c r="E46" i="7"/>
  <c r="E14" i="7"/>
  <c r="N70" i="6"/>
  <c r="J65" i="6"/>
  <c r="F60" i="6"/>
  <c r="N54" i="6"/>
  <c r="J49" i="6"/>
  <c r="F44" i="6"/>
  <c r="N38" i="6"/>
  <c r="J33" i="6"/>
  <c r="F28" i="6"/>
  <c r="G19" i="29"/>
  <c r="D15" i="28"/>
  <c r="H70" i="25"/>
  <c r="D58" i="24"/>
  <c r="H40" i="22"/>
  <c r="G45" i="21"/>
  <c r="F37" i="20"/>
  <c r="E23" i="20"/>
  <c r="I11" i="20"/>
  <c r="H73" i="19"/>
  <c r="D69" i="19"/>
  <c r="G64" i="19"/>
  <c r="J59" i="19"/>
  <c r="F55" i="19"/>
  <c r="I50" i="19"/>
  <c r="E46" i="19"/>
  <c r="H41" i="19"/>
  <c r="D37" i="19"/>
  <c r="G32" i="19"/>
  <c r="J27" i="19"/>
  <c r="F23" i="19"/>
  <c r="I18" i="19"/>
  <c r="E14" i="19"/>
  <c r="H9" i="19"/>
  <c r="D44" i="18"/>
  <c r="D47" i="17"/>
  <c r="D62" i="16"/>
  <c r="D30" i="16"/>
  <c r="D71" i="15"/>
  <c r="D55" i="15"/>
  <c r="D39" i="15"/>
  <c r="D23" i="15"/>
  <c r="D7" i="15"/>
  <c r="N71" i="14"/>
  <c r="D68" i="14"/>
  <c r="L64" i="14"/>
  <c r="T60" i="14"/>
  <c r="J57" i="14"/>
  <c r="R53" i="14"/>
  <c r="H50" i="14"/>
  <c r="P46" i="14"/>
  <c r="F43" i="14"/>
  <c r="N39" i="14"/>
  <c r="D36" i="14"/>
  <c r="L32" i="14"/>
  <c r="T28" i="14"/>
  <c r="J25" i="14"/>
  <c r="R21" i="14"/>
  <c r="H18" i="14"/>
  <c r="P14" i="14"/>
  <c r="F11" i="14"/>
  <c r="N7" i="14"/>
  <c r="J70" i="13"/>
  <c r="F65" i="13"/>
  <c r="N59" i="13"/>
  <c r="J54" i="13"/>
  <c r="F49" i="13"/>
  <c r="N43" i="13"/>
  <c r="J38" i="13"/>
  <c r="F33" i="13"/>
  <c r="N27" i="13"/>
  <c r="J22" i="13"/>
  <c r="F17" i="13"/>
  <c r="N11" i="13"/>
  <c r="E73" i="12"/>
  <c r="E41" i="12"/>
  <c r="E9" i="12"/>
  <c r="D17" i="10"/>
  <c r="D20" i="9"/>
  <c r="D23" i="8"/>
  <c r="E51" i="7"/>
  <c r="E19" i="7"/>
  <c r="I69" i="6"/>
  <c r="I61" i="6"/>
  <c r="I53" i="6"/>
  <c r="I45" i="6"/>
  <c r="I37" i="6"/>
  <c r="I29" i="6"/>
  <c r="I21" i="6"/>
  <c r="G66" i="29"/>
  <c r="I72" i="28"/>
  <c r="E43" i="27"/>
  <c r="H53" i="25"/>
  <c r="D35" i="23"/>
  <c r="L26" i="22"/>
  <c r="F71" i="20"/>
  <c r="E32" i="20"/>
  <c r="H19" i="20"/>
  <c r="F9" i="20"/>
  <c r="F72" i="19"/>
  <c r="I67" i="19"/>
  <c r="E63" i="19"/>
  <c r="H58" i="19"/>
  <c r="D54" i="19"/>
  <c r="G49" i="19"/>
  <c r="D26" i="24"/>
  <c r="G12" i="15"/>
  <c r="P36" i="14"/>
  <c r="J61" i="13"/>
  <c r="F18" i="13"/>
  <c r="D24" i="9"/>
  <c r="F17" i="28"/>
  <c r="F39" i="20"/>
  <c r="N60" i="19"/>
  <c r="M35" i="19"/>
  <c r="G13" i="19"/>
  <c r="D7" i="16"/>
  <c r="S70" i="14"/>
  <c r="I51" i="14"/>
  <c r="G36" i="14"/>
  <c r="E25" i="14"/>
  <c r="Q15" i="14"/>
  <c r="I71" i="13"/>
  <c r="M56" i="13"/>
  <c r="E44" i="13"/>
  <c r="M28" i="13"/>
  <c r="E14" i="13"/>
  <c r="E42" i="12"/>
  <c r="F45" i="11"/>
  <c r="D52" i="10"/>
  <c r="D42" i="8"/>
  <c r="D73" i="6"/>
  <c r="D51" i="6"/>
  <c r="L31" i="6"/>
  <c r="D9" i="6"/>
  <c r="D31" i="26"/>
  <c r="D42" i="22"/>
  <c r="I24" i="20"/>
  <c r="N69" i="19"/>
  <c r="D59" i="19"/>
  <c r="N45" i="19"/>
  <c r="Q32" i="19"/>
  <c r="G22" i="19"/>
  <c r="Q8" i="19"/>
  <c r="D68" i="16"/>
  <c r="E68" i="15"/>
  <c r="F23" i="15"/>
  <c r="D69" i="14"/>
  <c r="D61" i="14"/>
  <c r="T53" i="14"/>
  <c r="F48" i="14"/>
  <c r="R42" i="14"/>
  <c r="L37" i="14"/>
  <c r="L33" i="14"/>
  <c r="L29" i="14"/>
  <c r="T25" i="14"/>
  <c r="J22" i="14"/>
  <c r="R18" i="14"/>
  <c r="H15" i="14"/>
  <c r="P11" i="14"/>
  <c r="F8" i="14"/>
  <c r="H69" i="13"/>
  <c r="H61" i="13"/>
  <c r="H53" i="13"/>
  <c r="H45" i="13"/>
  <c r="H37" i="13"/>
  <c r="H29" i="13"/>
  <c r="H21" i="13"/>
  <c r="H13" i="13"/>
  <c r="E71" i="12"/>
  <c r="E39" i="12"/>
  <c r="E7" i="12"/>
  <c r="E59" i="11"/>
  <c r="E43" i="11"/>
  <c r="E27" i="11"/>
  <c r="E11" i="11"/>
  <c r="D27" i="10"/>
  <c r="D30" i="9"/>
  <c r="D33" i="8"/>
  <c r="E57" i="7"/>
  <c r="E25" i="7"/>
  <c r="G68" i="6"/>
  <c r="G52" i="6"/>
  <c r="G36" i="6"/>
  <c r="G20" i="6"/>
  <c r="E73" i="5"/>
  <c r="G12" i="29"/>
  <c r="D70" i="27"/>
  <c r="H55" i="25"/>
  <c r="D18" i="24"/>
  <c r="L34" i="22"/>
  <c r="G21" i="21"/>
  <c r="I32" i="20"/>
  <c r="D21" i="20"/>
  <c r="H9" i="20"/>
  <c r="O71" i="19"/>
  <c r="K67" i="19"/>
  <c r="N62" i="19"/>
  <c r="Q57" i="19"/>
  <c r="M53" i="19"/>
  <c r="P48" i="19"/>
  <c r="L44" i="19"/>
  <c r="O39" i="19"/>
  <c r="K35" i="19"/>
  <c r="N30" i="19"/>
  <c r="Q25" i="19"/>
  <c r="M21" i="19"/>
  <c r="P16" i="19"/>
  <c r="L12" i="19"/>
  <c r="O7" i="19"/>
  <c r="D21" i="18"/>
  <c r="D24" i="17"/>
  <c r="E54" i="16"/>
  <c r="E22" i="16"/>
  <c r="F66" i="15"/>
  <c r="F50" i="15"/>
  <c r="F34" i="15"/>
  <c r="F18" i="15"/>
  <c r="I74" i="14"/>
  <c r="I70" i="14"/>
  <c r="I66" i="14"/>
  <c r="I62" i="14"/>
  <c r="I58" i="14"/>
  <c r="I54" i="14"/>
  <c r="I50" i="14"/>
  <c r="I46" i="14"/>
  <c r="I42" i="14"/>
  <c r="I38" i="14"/>
  <c r="I34" i="14"/>
  <c r="I30" i="14"/>
  <c r="I26" i="14"/>
  <c r="I22" i="14"/>
  <c r="I18" i="14"/>
  <c r="I14" i="14"/>
  <c r="I10" i="14"/>
  <c r="G73" i="13"/>
  <c r="G65" i="13"/>
  <c r="G57" i="13"/>
  <c r="G49" i="13"/>
  <c r="G41" i="13"/>
  <c r="G33" i="13"/>
  <c r="G25" i="13"/>
  <c r="G17" i="13"/>
  <c r="G9" i="13"/>
  <c r="E52" i="12"/>
  <c r="E20" i="12"/>
  <c r="D65" i="11"/>
  <c r="D49" i="11"/>
  <c r="D33" i="11"/>
  <c r="D17" i="11"/>
  <c r="D58" i="10"/>
  <c r="D61" i="9"/>
  <c r="D64" i="8"/>
  <c r="D73" i="7"/>
  <c r="D41" i="7"/>
  <c r="D9" i="7"/>
  <c r="F70" i="6"/>
  <c r="N64" i="6"/>
  <c r="J59" i="6"/>
  <c r="F54" i="6"/>
  <c r="N48" i="6"/>
  <c r="J43" i="6"/>
  <c r="F38" i="6"/>
  <c r="N32" i="6"/>
  <c r="J27" i="6"/>
  <c r="G11" i="29"/>
  <c r="F9" i="28"/>
  <c r="H62" i="25"/>
  <c r="E15" i="24"/>
  <c r="D34" i="22"/>
  <c r="D20" i="21"/>
  <c r="E34" i="20"/>
  <c r="D22" i="20"/>
  <c r="H10" i="20"/>
  <c r="O72" i="19"/>
  <c r="K68" i="19"/>
  <c r="N63" i="19"/>
  <c r="Q58" i="19"/>
  <c r="M54" i="19"/>
  <c r="P49" i="19"/>
  <c r="L45" i="19"/>
  <c r="O40" i="19"/>
  <c r="K36" i="19"/>
  <c r="N31" i="19"/>
  <c r="Q26" i="19"/>
  <c r="M22" i="19"/>
  <c r="P17" i="19"/>
  <c r="L13" i="19"/>
  <c r="O8" i="19"/>
  <c r="D36" i="18"/>
  <c r="D39" i="17"/>
  <c r="E59" i="16"/>
  <c r="E27" i="16"/>
  <c r="F69" i="15"/>
  <c r="F53" i="15"/>
  <c r="F37" i="15"/>
  <c r="F21" i="15"/>
  <c r="P74" i="14"/>
  <c r="F71" i="14"/>
  <c r="N67" i="14"/>
  <c r="D64" i="14"/>
  <c r="L60" i="14"/>
  <c r="T56" i="14"/>
  <c r="J53" i="14"/>
  <c r="R49" i="14"/>
  <c r="H46" i="14"/>
  <c r="P42" i="14"/>
  <c r="F39" i="14"/>
  <c r="N35" i="14"/>
  <c r="D32" i="14"/>
  <c r="L28" i="14"/>
  <c r="T24" i="14"/>
  <c r="J21" i="14"/>
  <c r="R17" i="14"/>
  <c r="H14" i="14"/>
  <c r="P10" i="14"/>
  <c r="F7" i="14"/>
  <c r="N69" i="13"/>
  <c r="J64" i="13"/>
  <c r="F59" i="13"/>
  <c r="N53" i="13"/>
  <c r="J48" i="13"/>
  <c r="F43" i="13"/>
  <c r="N37" i="13"/>
  <c r="J32" i="13"/>
  <c r="F27" i="13"/>
  <c r="N21" i="13"/>
  <c r="J16" i="13"/>
  <c r="F11" i="13"/>
  <c r="D68" i="12"/>
  <c r="D36" i="12"/>
  <c r="D73" i="10"/>
  <c r="D9" i="10"/>
  <c r="D12" i="9"/>
  <c r="D15" i="8"/>
  <c r="D46" i="7"/>
  <c r="D14" i="7"/>
  <c r="M68" i="6"/>
  <c r="M60" i="6"/>
  <c r="M52" i="6"/>
  <c r="M44" i="6"/>
  <c r="M36" i="6"/>
  <c r="M28" i="6"/>
  <c r="M20" i="6"/>
  <c r="G58" i="29"/>
  <c r="M60" i="28"/>
  <c r="D22" i="27"/>
  <c r="H45" i="25"/>
  <c r="D11" i="23"/>
  <c r="P72" i="14"/>
  <c r="T34" i="14"/>
  <c r="N60" i="13"/>
  <c r="F16" i="13"/>
  <c r="D67" i="8"/>
  <c r="E58" i="26"/>
  <c r="G22" i="20"/>
  <c r="E59" i="19"/>
  <c r="K33" i="19"/>
  <c r="Q7" i="19"/>
  <c r="D70" i="15"/>
  <c r="O68" i="14"/>
  <c r="S46" i="14"/>
  <c r="Q35" i="14"/>
  <c r="G24" i="14"/>
  <c r="E13" i="14"/>
  <c r="M70" i="13"/>
  <c r="I55" i="13"/>
  <c r="M40" i="13"/>
  <c r="E28" i="13"/>
  <c r="M12" i="13"/>
  <c r="D21" i="12"/>
  <c r="F43" i="11"/>
  <c r="D36" i="10"/>
  <c r="D71" i="7"/>
  <c r="L71" i="6"/>
  <c r="D49" i="6"/>
  <c r="D27" i="6"/>
  <c r="L7" i="6"/>
  <c r="H72" i="25"/>
  <c r="D10" i="22"/>
  <c r="G23" i="20"/>
  <c r="M68" i="19"/>
  <c r="P55" i="19"/>
  <c r="F45" i="19"/>
  <c r="P31" i="19"/>
  <c r="L19" i="19"/>
  <c r="I8" i="19"/>
  <c r="D60" i="16"/>
  <c r="G58" i="15"/>
  <c r="E20" i="15"/>
  <c r="F68" i="14"/>
  <c r="N60" i="14"/>
  <c r="L53" i="14"/>
  <c r="P47" i="14"/>
  <c r="L41" i="14"/>
  <c r="D37" i="14"/>
  <c r="D33" i="14"/>
  <c r="D29" i="14"/>
  <c r="L25" i="14"/>
  <c r="T21" i="14"/>
  <c r="J18" i="14"/>
  <c r="R14" i="14"/>
  <c r="H11" i="14"/>
  <c r="P7" i="14"/>
  <c r="L68" i="13"/>
  <c r="L60" i="13"/>
  <c r="L52" i="13"/>
  <c r="L44" i="13"/>
  <c r="L36" i="13"/>
  <c r="L28" i="13"/>
  <c r="L20" i="13"/>
  <c r="L12" i="13"/>
  <c r="D66" i="12"/>
  <c r="D34" i="12"/>
  <c r="E73" i="11"/>
  <c r="E57" i="11"/>
  <c r="E41" i="11"/>
  <c r="E25" i="11"/>
  <c r="E9" i="11"/>
  <c r="D19" i="10"/>
  <c r="D22" i="9"/>
  <c r="D25" i="8"/>
  <c r="D52" i="7"/>
  <c r="D20" i="7"/>
  <c r="G66" i="6"/>
  <c r="G50" i="6"/>
  <c r="G34" i="6"/>
  <c r="G18" i="6"/>
  <c r="G68" i="29"/>
  <c r="G62" i="28"/>
  <c r="E27" i="27"/>
  <c r="H47" i="25"/>
  <c r="D51" i="23"/>
  <c r="H28" i="22"/>
  <c r="H73" i="20"/>
  <c r="D31" i="20"/>
  <c r="I18" i="20"/>
  <c r="G8" i="20"/>
  <c r="G71" i="19"/>
  <c r="J66" i="19"/>
  <c r="F62" i="19"/>
  <c r="I57" i="19"/>
  <c r="E53" i="19"/>
  <c r="H48" i="19"/>
  <c r="D44" i="19"/>
  <c r="G39" i="19"/>
  <c r="J34" i="19"/>
  <c r="F30" i="19"/>
  <c r="I25" i="19"/>
  <c r="E21" i="19"/>
  <c r="H16" i="19"/>
  <c r="D12" i="19"/>
  <c r="G7" i="19"/>
  <c r="D13" i="18"/>
  <c r="D16" i="17"/>
  <c r="D49" i="16"/>
  <c r="D17" i="16"/>
  <c r="E63" i="15"/>
  <c r="E47" i="15"/>
  <c r="E31" i="15"/>
  <c r="E15" i="15"/>
  <c r="S73" i="14"/>
  <c r="S69" i="14"/>
  <c r="S65" i="14"/>
  <c r="S61" i="14"/>
  <c r="S57" i="14"/>
  <c r="S53" i="14"/>
  <c r="S49" i="14"/>
  <c r="S45" i="14"/>
  <c r="S41" i="14"/>
  <c r="S37" i="14"/>
  <c r="S33" i="14"/>
  <c r="S29" i="14"/>
  <c r="S25" i="14"/>
  <c r="S21" i="14"/>
  <c r="S17" i="14"/>
  <c r="S13" i="14"/>
  <c r="S9" i="14"/>
  <c r="K72" i="13"/>
  <c r="K64" i="13"/>
  <c r="K56" i="13"/>
  <c r="K48" i="13"/>
  <c r="K40" i="13"/>
  <c r="K32" i="13"/>
  <c r="K24" i="13"/>
  <c r="K16" i="13"/>
  <c r="K8" i="13"/>
  <c r="D47" i="12"/>
  <c r="D15" i="12"/>
  <c r="D63" i="11"/>
  <c r="D47" i="11"/>
  <c r="D31" i="11"/>
  <c r="D15" i="11"/>
  <c r="D50" i="10"/>
  <c r="D53" i="9"/>
  <c r="D56" i="8"/>
  <c r="E70" i="7"/>
  <c r="E38" i="7"/>
  <c r="N74" i="6"/>
  <c r="J69" i="6"/>
  <c r="F64" i="6"/>
  <c r="N58" i="6"/>
  <c r="J53" i="6"/>
  <c r="F48" i="6"/>
  <c r="N42" i="6"/>
  <c r="J37" i="6"/>
  <c r="F32" i="6"/>
  <c r="G67" i="29"/>
  <c r="F73" i="28"/>
  <c r="E67" i="27"/>
  <c r="H54" i="25"/>
  <c r="D43" i="23"/>
  <c r="J27" i="22"/>
  <c r="E7" i="21"/>
  <c r="G32" i="20"/>
  <c r="I19" i="20"/>
  <c r="G9" i="20"/>
  <c r="G72" i="19"/>
  <c r="J67" i="19"/>
  <c r="F63" i="19"/>
  <c r="I58" i="19"/>
  <c r="E54" i="19"/>
  <c r="H49" i="19"/>
  <c r="D45" i="19"/>
  <c r="G40" i="19"/>
  <c r="J35" i="19"/>
  <c r="F31" i="19"/>
  <c r="I26" i="19"/>
  <c r="E22" i="19"/>
  <c r="H17" i="19"/>
  <c r="D13" i="19"/>
  <c r="G8" i="19"/>
  <c r="D28" i="18"/>
  <c r="D31" i="17"/>
  <c r="D54" i="16"/>
  <c r="D22" i="16"/>
  <c r="E66" i="15"/>
  <c r="E50" i="15"/>
  <c r="E34" i="15"/>
  <c r="E18" i="15"/>
  <c r="H74" i="14"/>
  <c r="P70" i="14"/>
  <c r="F67" i="14"/>
  <c r="N63" i="14"/>
  <c r="D60" i="14"/>
  <c r="L56" i="14"/>
  <c r="T52" i="14"/>
  <c r="J49" i="14"/>
  <c r="R45" i="14"/>
  <c r="H42" i="14"/>
  <c r="P38" i="14"/>
  <c r="F35" i="14"/>
  <c r="N31" i="14"/>
  <c r="D28" i="14"/>
  <c r="L24" i="14"/>
  <c r="T20" i="14"/>
  <c r="J17" i="14"/>
  <c r="R13" i="14"/>
  <c r="H10" i="14"/>
  <c r="J74" i="13"/>
  <c r="F69" i="13"/>
  <c r="N63" i="13"/>
  <c r="J58" i="13"/>
  <c r="F53" i="13"/>
  <c r="N47" i="13"/>
  <c r="J42" i="13"/>
  <c r="F37" i="13"/>
  <c r="N31" i="13"/>
  <c r="J26" i="13"/>
  <c r="F21" i="13"/>
  <c r="N15" i="13"/>
  <c r="J10" i="13"/>
  <c r="E65" i="12"/>
  <c r="E33" i="12"/>
  <c r="D65" i="10"/>
  <c r="D68" i="9"/>
  <c r="D71" i="8"/>
  <c r="D7" i="8"/>
  <c r="E43" i="7"/>
  <c r="E11" i="7"/>
  <c r="I67" i="6"/>
  <c r="I59" i="6"/>
  <c r="I51" i="6"/>
  <c r="I43" i="6"/>
  <c r="I35" i="6"/>
  <c r="I27" i="6"/>
  <c r="I19" i="6"/>
  <c r="G50" i="29"/>
  <c r="D55" i="28"/>
  <c r="G64" i="26"/>
  <c r="H37" i="25"/>
  <c r="F65" i="22"/>
  <c r="D14" i="22"/>
  <c r="F55" i="20"/>
  <c r="G29" i="20"/>
  <c r="F17" i="20"/>
  <c r="D7" i="20"/>
  <c r="E71" i="19"/>
  <c r="H66" i="19"/>
  <c r="D62" i="19"/>
  <c r="G57" i="19"/>
  <c r="J52" i="19"/>
  <c r="F48" i="19"/>
  <c r="M66" i="19"/>
  <c r="P61" i="19"/>
  <c r="J63" i="14"/>
  <c r="D26" i="14"/>
  <c r="F48" i="13"/>
  <c r="D64" i="12"/>
  <c r="E55" i="7"/>
  <c r="H9" i="25"/>
  <c r="F13" i="20"/>
  <c r="M51" i="19"/>
  <c r="L26" i="19"/>
  <c r="D31" i="18"/>
  <c r="F44" i="15"/>
  <c r="S62" i="14"/>
  <c r="Q43" i="14"/>
  <c r="G32" i="14"/>
  <c r="E21" i="14"/>
  <c r="Q11" i="14"/>
  <c r="E66" i="13"/>
  <c r="I51" i="13"/>
  <c r="M38" i="13"/>
  <c r="I23" i="13"/>
  <c r="M8" i="13"/>
  <c r="E10" i="12"/>
  <c r="F29" i="11"/>
  <c r="D55" i="9"/>
  <c r="E60" i="7"/>
  <c r="D65" i="6"/>
  <c r="D43" i="6"/>
  <c r="L23" i="6"/>
  <c r="G29" i="29"/>
  <c r="H24" i="25"/>
  <c r="D36" i="21"/>
  <c r="F14" i="20"/>
  <c r="Q64" i="19"/>
  <c r="G54" i="19"/>
  <c r="Q40" i="19"/>
  <c r="M28" i="19"/>
  <c r="J17" i="19"/>
  <c r="D38" i="18"/>
  <c r="D36" i="16"/>
  <c r="E52" i="15"/>
  <c r="F7" i="15"/>
  <c r="L65" i="14"/>
  <c r="J58" i="14"/>
  <c r="P51" i="14"/>
  <c r="J46" i="14"/>
  <c r="N40" i="14"/>
  <c r="F36" i="14"/>
  <c r="F32" i="14"/>
  <c r="F28" i="14"/>
  <c r="N24" i="14"/>
  <c r="D21" i="14"/>
  <c r="L17" i="14"/>
  <c r="T13" i="14"/>
  <c r="J10" i="14"/>
  <c r="L74" i="13"/>
  <c r="L66" i="13"/>
  <c r="L58" i="13"/>
  <c r="L50" i="13"/>
  <c r="L42" i="13"/>
  <c r="L34" i="13"/>
  <c r="L26" i="13"/>
  <c r="L18" i="13"/>
  <c r="L10" i="13"/>
  <c r="D58" i="12"/>
  <c r="D26" i="12"/>
  <c r="E69" i="11"/>
  <c r="E53" i="11"/>
  <c r="E37" i="11"/>
  <c r="E21" i="11"/>
  <c r="D67" i="10"/>
  <c r="D70" i="9"/>
  <c r="D73" i="8"/>
  <c r="D9" i="8"/>
  <c r="D44" i="7"/>
  <c r="D12" i="7"/>
  <c r="G62" i="6"/>
  <c r="G46" i="6"/>
  <c r="G30" i="6"/>
  <c r="G14" i="6"/>
  <c r="G52" i="29"/>
  <c r="M44" i="28"/>
  <c r="E42" i="26"/>
  <c r="H31" i="25"/>
  <c r="L66" i="22"/>
  <c r="J15" i="22"/>
  <c r="G56" i="20"/>
  <c r="G28" i="20"/>
  <c r="G16" i="20"/>
  <c r="J74" i="19"/>
  <c r="F70" i="19"/>
  <c r="I65" i="19"/>
  <c r="E61" i="19"/>
  <c r="H56" i="19"/>
  <c r="D52" i="19"/>
  <c r="G47" i="19"/>
  <c r="J42" i="19"/>
  <c r="F38" i="19"/>
  <c r="I33" i="19"/>
  <c r="E29" i="19"/>
  <c r="H24" i="19"/>
  <c r="D20" i="19"/>
  <c r="G15" i="19"/>
  <c r="J10" i="19"/>
  <c r="D61" i="18"/>
  <c r="D64" i="17"/>
  <c r="D73" i="16"/>
  <c r="D41" i="16"/>
  <c r="D9" i="16"/>
  <c r="D60" i="15"/>
  <c r="D44" i="15"/>
  <c r="D28" i="15"/>
  <c r="D12" i="15"/>
  <c r="M72" i="14"/>
  <c r="M68" i="14"/>
  <c r="M64" i="14"/>
  <c r="M60" i="14"/>
  <c r="M56" i="14"/>
  <c r="M52" i="14"/>
  <c r="M48" i="14"/>
  <c r="M44" i="14"/>
  <c r="M40" i="14"/>
  <c r="M36" i="14"/>
  <c r="M32" i="14"/>
  <c r="M28" i="14"/>
  <c r="M24" i="14"/>
  <c r="M20" i="14"/>
  <c r="M16" i="14"/>
  <c r="M12" i="14"/>
  <c r="M8" i="14"/>
  <c r="K70" i="13"/>
  <c r="K62" i="13"/>
  <c r="K54" i="13"/>
  <c r="K46" i="13"/>
  <c r="K38" i="13"/>
  <c r="K30" i="13"/>
  <c r="K22" i="13"/>
  <c r="K14" i="13"/>
  <c r="D71" i="12"/>
  <c r="D39" i="12"/>
  <c r="D7" i="12"/>
  <c r="D59" i="11"/>
  <c r="D43" i="11"/>
  <c r="D27" i="11"/>
  <c r="D11" i="11"/>
  <c r="D34" i="10"/>
  <c r="D37" i="9"/>
  <c r="D40" i="8"/>
  <c r="E62" i="7"/>
  <c r="E30" i="7"/>
  <c r="J73" i="6"/>
  <c r="F68" i="6"/>
  <c r="N62" i="6"/>
  <c r="J57" i="6"/>
  <c r="F52" i="6"/>
  <c r="N46" i="6"/>
  <c r="J41" i="6"/>
  <c r="F36" i="6"/>
  <c r="N30" i="6"/>
  <c r="G51" i="29"/>
  <c r="L55" i="28"/>
  <c r="E66" i="26"/>
  <c r="H38" i="25"/>
  <c r="D66" i="22"/>
  <c r="L14" i="22"/>
  <c r="F63" i="20"/>
  <c r="F28" i="20"/>
  <c r="G17" i="20"/>
  <c r="E7" i="20"/>
  <c r="F71" i="19"/>
  <c r="I66" i="19"/>
  <c r="E62" i="19"/>
  <c r="H57" i="19"/>
  <c r="D53" i="19"/>
  <c r="G48" i="19"/>
  <c r="J43" i="19"/>
  <c r="F39" i="19"/>
  <c r="I34" i="19"/>
  <c r="E30" i="19"/>
  <c r="H25" i="19"/>
  <c r="D21" i="19"/>
  <c r="G16" i="19"/>
  <c r="J11" i="19"/>
  <c r="F7" i="19"/>
  <c r="D12" i="18"/>
  <c r="D15" i="17"/>
  <c r="D46" i="16"/>
  <c r="D14" i="16"/>
  <c r="D63" i="15"/>
  <c r="D47" i="15"/>
  <c r="D31" i="15"/>
  <c r="D15" i="15"/>
  <c r="J73" i="14"/>
  <c r="R69" i="14"/>
  <c r="H66" i="14"/>
  <c r="P62" i="14"/>
  <c r="F59" i="14"/>
  <c r="N55" i="14"/>
  <c r="D52" i="14"/>
  <c r="L48" i="14"/>
  <c r="T44" i="14"/>
  <c r="J41" i="14"/>
  <c r="R37" i="14"/>
  <c r="H34" i="14"/>
  <c r="P30" i="14"/>
  <c r="F27" i="14"/>
  <c r="N23" i="14"/>
  <c r="D20" i="14"/>
  <c r="L16" i="14"/>
  <c r="T12" i="14"/>
  <c r="J9" i="14"/>
  <c r="F73" i="13"/>
  <c r="N67" i="13"/>
  <c r="J62" i="13"/>
  <c r="F57" i="13"/>
  <c r="N51" i="13"/>
  <c r="J46" i="13"/>
  <c r="F41" i="13"/>
  <c r="N35" i="13"/>
  <c r="J30" i="13"/>
  <c r="F25" i="13"/>
  <c r="N19" i="13"/>
  <c r="J14" i="13"/>
  <c r="F9" i="13"/>
  <c r="E57" i="12"/>
  <c r="E25" i="12"/>
  <c r="D49" i="10"/>
  <c r="D52" i="9"/>
  <c r="D55" i="8"/>
  <c r="E67" i="7"/>
  <c r="E35" i="7"/>
  <c r="I73" i="6"/>
  <c r="I65" i="6"/>
  <c r="I57" i="6"/>
  <c r="I49" i="6"/>
  <c r="I41" i="6"/>
  <c r="I33" i="6"/>
  <c r="I25" i="6"/>
  <c r="I17" i="6"/>
  <c r="G34" i="29"/>
  <c r="J37" i="28"/>
  <c r="E26" i="26"/>
  <c r="P37" i="19"/>
  <c r="F50" i="13"/>
  <c r="E7" i="7"/>
  <c r="D50" i="19"/>
  <c r="F52" i="15"/>
  <c r="G40" i="14"/>
  <c r="E9" i="14"/>
  <c r="I39" i="13"/>
  <c r="E74" i="12"/>
  <c r="D39" i="9"/>
  <c r="L47" i="6"/>
  <c r="J45" i="28"/>
  <c r="E13" i="20"/>
  <c r="P29" i="19"/>
  <c r="J39" i="13"/>
  <c r="D7" i="26"/>
  <c r="N44" i="19"/>
  <c r="D38" i="15"/>
  <c r="E33" i="14"/>
  <c r="G8" i="14"/>
  <c r="I35" i="13"/>
  <c r="D13" i="12"/>
  <c r="D31" i="9"/>
  <c r="D41" i="6"/>
  <c r="H64" i="25"/>
  <c r="K74" i="19"/>
  <c r="I40" i="19"/>
  <c r="D54" i="18"/>
  <c r="F39" i="15"/>
  <c r="L57" i="14"/>
  <c r="D41" i="14"/>
  <c r="R30" i="14"/>
  <c r="N20" i="14"/>
  <c r="R10" i="14"/>
  <c r="L64" i="13"/>
  <c r="H41" i="13"/>
  <c r="H19" i="13"/>
  <c r="D50" i="12"/>
  <c r="E51" i="11"/>
  <c r="E7" i="11"/>
  <c r="D57" i="8"/>
  <c r="E9" i="7"/>
  <c r="G32" i="6"/>
  <c r="G36" i="29"/>
  <c r="H23" i="25"/>
  <c r="G64" i="20"/>
  <c r="E14" i="20"/>
  <c r="P64" i="19"/>
  <c r="L52" i="19"/>
  <c r="I41" i="19"/>
  <c r="L28" i="19"/>
  <c r="O15" i="19"/>
  <c r="D45" i="18"/>
  <c r="E38" i="16"/>
  <c r="G45" i="15"/>
  <c r="E7" i="15"/>
  <c r="E64" i="14"/>
  <c r="K53" i="14"/>
  <c r="O43" i="14"/>
  <c r="E32" i="14"/>
  <c r="K21" i="14"/>
  <c r="O11" i="14"/>
  <c r="G61" i="13"/>
  <c r="G39" i="13"/>
  <c r="K20" i="13"/>
  <c r="E36" i="12"/>
  <c r="D45" i="11"/>
  <c r="D7" i="11"/>
  <c r="D32" i="8"/>
  <c r="F74" i="6"/>
  <c r="J61" i="6"/>
  <c r="F46" i="6"/>
  <c r="J31" i="6"/>
  <c r="I32" i="28"/>
  <c r="J59" i="22"/>
  <c r="H29" i="20"/>
  <c r="I74" i="19"/>
  <c r="L61" i="19"/>
  <c r="O48" i="19"/>
  <c r="E38" i="19"/>
  <c r="O24" i="19"/>
  <c r="K12" i="19"/>
  <c r="D63" i="17"/>
  <c r="E11" i="16"/>
  <c r="G32" i="15"/>
  <c r="L72" i="14"/>
  <c r="H62" i="14"/>
  <c r="L52" i="14"/>
  <c r="D44" i="14"/>
  <c r="R33" i="14"/>
  <c r="D24" i="14"/>
  <c r="N15" i="14"/>
  <c r="J72" i="13"/>
  <c r="N57" i="13"/>
  <c r="F45" i="13"/>
  <c r="N29" i="13"/>
  <c r="F15" i="13"/>
  <c r="E49" i="12"/>
  <c r="D44" i="9"/>
  <c r="D38" i="7"/>
  <c r="I63" i="6"/>
  <c r="M40" i="6"/>
  <c r="M18" i="6"/>
  <c r="G14" i="28"/>
  <c r="J71" i="22"/>
  <c r="G69" i="21"/>
  <c r="D37" i="20"/>
  <c r="G18" i="20"/>
  <c r="H74" i="19"/>
  <c r="J68" i="19"/>
  <c r="L62" i="19"/>
  <c r="F56" i="19"/>
  <c r="H50" i="19"/>
  <c r="J44" i="19"/>
  <c r="F40" i="19"/>
  <c r="I35" i="19"/>
  <c r="E31" i="19"/>
  <c r="H26" i="19"/>
  <c r="D22" i="19"/>
  <c r="G17" i="19"/>
  <c r="J12" i="19"/>
  <c r="F8" i="19"/>
  <c r="D27" i="18"/>
  <c r="D30" i="17"/>
  <c r="D51" i="16"/>
  <c r="D19" i="16"/>
  <c r="D66" i="15"/>
  <c r="D50" i="15"/>
  <c r="D34" i="15"/>
  <c r="D18" i="15"/>
  <c r="Q73" i="14"/>
  <c r="Q69" i="14"/>
  <c r="Q65" i="14"/>
  <c r="Q61" i="14"/>
  <c r="Q57" i="14"/>
  <c r="Q53" i="14"/>
  <c r="Q49" i="14"/>
  <c r="Q45" i="14"/>
  <c r="Q41" i="14"/>
  <c r="Q37" i="14"/>
  <c r="Q33" i="14"/>
  <c r="Q29" i="14"/>
  <c r="Q25" i="14"/>
  <c r="Q21" i="14"/>
  <c r="Q17" i="14"/>
  <c r="Q13" i="14"/>
  <c r="Q9" i="14"/>
  <c r="E73" i="13"/>
  <c r="M67" i="13"/>
  <c r="I62" i="13"/>
  <c r="E57" i="13"/>
  <c r="F65" i="14"/>
  <c r="J37" i="13"/>
  <c r="L74" i="22"/>
  <c r="I31" i="19"/>
  <c r="F20" i="15"/>
  <c r="Q31" i="14"/>
  <c r="I67" i="13"/>
  <c r="E34" i="13"/>
  <c r="F65" i="11"/>
  <c r="D63" i="7"/>
  <c r="L39" i="6"/>
  <c r="H8" i="25"/>
  <c r="E68" i="19"/>
  <c r="N37" i="19"/>
  <c r="D30" i="18"/>
  <c r="G10" i="15"/>
  <c r="D57" i="14"/>
  <c r="F40" i="14"/>
  <c r="N28" i="14"/>
  <c r="F20" i="14"/>
  <c r="T9" i="14"/>
  <c r="H59" i="13"/>
  <c r="L40" i="13"/>
  <c r="H17" i="13"/>
  <c r="E31" i="12"/>
  <c r="E49" i="11"/>
  <c r="D59" i="10"/>
  <c r="D17" i="8"/>
  <c r="G74" i="6"/>
  <c r="G28" i="6"/>
  <c r="I56" i="28"/>
  <c r="H15" i="25"/>
  <c r="F47" i="20"/>
  <c r="F7" i="20"/>
  <c r="H64" i="19"/>
  <c r="K51" i="19"/>
  <c r="N38" i="19"/>
  <c r="D28" i="19"/>
  <c r="N14" i="19"/>
  <c r="D72" i="17"/>
  <c r="D33" i="16"/>
  <c r="F42" i="15"/>
  <c r="K73" i="14"/>
  <c r="O63" i="14"/>
  <c r="E52" i="14"/>
  <c r="K41" i="14"/>
  <c r="O31" i="14"/>
  <c r="E20" i="14"/>
  <c r="K9" i="14"/>
  <c r="K60" i="13"/>
  <c r="G37" i="13"/>
  <c r="G15" i="13"/>
  <c r="D31" i="12"/>
  <c r="D41" i="11"/>
  <c r="D42" i="10"/>
  <c r="D24" i="8"/>
  <c r="N72" i="6"/>
  <c r="F58" i="6"/>
  <c r="J45" i="6"/>
  <c r="F30" i="6"/>
  <c r="D46" i="27"/>
  <c r="F53" i="22"/>
  <c r="D27" i="20"/>
  <c r="N71" i="19"/>
  <c r="D61" i="19"/>
  <c r="N47" i="19"/>
  <c r="Q34" i="19"/>
  <c r="G24" i="19"/>
  <c r="Q10" i="19"/>
  <c r="D23" i="17"/>
  <c r="E74" i="15"/>
  <c r="F29" i="15"/>
  <c r="H70" i="14"/>
  <c r="R61" i="14"/>
  <c r="N51" i="14"/>
  <c r="R41" i="14"/>
  <c r="J33" i="14"/>
  <c r="F23" i="14"/>
  <c r="J13" i="14"/>
  <c r="N71" i="13"/>
  <c r="J56" i="13"/>
  <c r="N41" i="13"/>
  <c r="F29" i="13"/>
  <c r="N13" i="13"/>
  <c r="D28" i="12"/>
  <c r="D36" i="9"/>
  <c r="D30" i="7"/>
  <c r="M58" i="6"/>
  <c r="I39" i="6"/>
  <c r="M16" i="6"/>
  <c r="D39" i="26"/>
  <c r="L58" i="22"/>
  <c r="D44" i="21"/>
  <c r="D34" i="20"/>
  <c r="E16" i="20"/>
  <c r="O73" i="19"/>
  <c r="Q67" i="19"/>
  <c r="K61" i="19"/>
  <c r="M55" i="19"/>
  <c r="O49" i="19"/>
  <c r="Q43" i="19"/>
  <c r="M39" i="19"/>
  <c r="P34" i="19"/>
  <c r="L30" i="19"/>
  <c r="O25" i="19"/>
  <c r="K21" i="19"/>
  <c r="N16" i="19"/>
  <c r="Q11" i="19"/>
  <c r="M7" i="19"/>
  <c r="D19" i="18"/>
  <c r="D22" i="17"/>
  <c r="E48" i="16"/>
  <c r="E16" i="16"/>
  <c r="F64" i="15"/>
  <c r="F48" i="15"/>
  <c r="F32" i="15"/>
  <c r="F16" i="15"/>
  <c r="I73" i="14"/>
  <c r="I69" i="14"/>
  <c r="I65" i="14"/>
  <c r="I61" i="14"/>
  <c r="I57" i="14"/>
  <c r="I53" i="14"/>
  <c r="I49" i="14"/>
  <c r="I45" i="14"/>
  <c r="I41" i="14"/>
  <c r="I37" i="14"/>
  <c r="I33" i="14"/>
  <c r="I29" i="14"/>
  <c r="I25" i="14"/>
  <c r="I21" i="14"/>
  <c r="I17" i="14"/>
  <c r="I13" i="14"/>
  <c r="I9" i="14"/>
  <c r="I72" i="13"/>
  <c r="E67" i="13"/>
  <c r="M61" i="13"/>
  <c r="I56" i="13"/>
  <c r="T54" i="14"/>
  <c r="J7" i="13"/>
  <c r="J55" i="22"/>
  <c r="Q23" i="19"/>
  <c r="I67" i="14"/>
  <c r="E29" i="14"/>
  <c r="I65" i="13"/>
  <c r="M24" i="13"/>
  <c r="F61" i="11"/>
  <c r="D39" i="7"/>
  <c r="L54" i="14"/>
  <c r="E29" i="12"/>
  <c r="I16" i="20"/>
  <c r="H22" i="19"/>
  <c r="O60" i="14"/>
  <c r="Q23" i="14"/>
  <c r="E62" i="13"/>
  <c r="M22" i="13"/>
  <c r="F33" i="11"/>
  <c r="D31" i="7"/>
  <c r="D19" i="6"/>
  <c r="G61" i="21"/>
  <c r="H63" i="19"/>
  <c r="L27" i="19"/>
  <c r="E57" i="16"/>
  <c r="N72" i="14"/>
  <c r="H51" i="14"/>
  <c r="N36" i="14"/>
  <c r="H27" i="14"/>
  <c r="D17" i="14"/>
  <c r="H7" i="14"/>
  <c r="L56" i="13"/>
  <c r="H33" i="13"/>
  <c r="H11" i="13"/>
  <c r="D18" i="12"/>
  <c r="E35" i="11"/>
  <c r="D11" i="10"/>
  <c r="D68" i="7"/>
  <c r="G60" i="6"/>
  <c r="G16" i="6"/>
  <c r="F33" i="28"/>
  <c r="H60" i="22"/>
  <c r="I29" i="20"/>
  <c r="I73" i="19"/>
  <c r="L60" i="19"/>
  <c r="O47" i="19"/>
  <c r="E37" i="19"/>
  <c r="O23" i="19"/>
  <c r="K11" i="19"/>
  <c r="D48" i="17"/>
  <c r="F74" i="15"/>
  <c r="G29" i="15"/>
  <c r="O71" i="14"/>
  <c r="E60" i="14"/>
  <c r="K49" i="14"/>
  <c r="O39" i="14"/>
  <c r="E28" i="14"/>
  <c r="K17" i="14"/>
  <c r="O7" i="14"/>
  <c r="G53" i="13"/>
  <c r="G31" i="13"/>
  <c r="K12" i="13"/>
  <c r="D73" i="11"/>
  <c r="D29" i="11"/>
  <c r="D18" i="10"/>
  <c r="D57" i="7"/>
  <c r="N68" i="6"/>
  <c r="F56" i="6"/>
  <c r="N40" i="6"/>
  <c r="G59" i="29"/>
  <c r="G40" i="26"/>
  <c r="H8" i="22"/>
  <c r="H18" i="20"/>
  <c r="E70" i="19"/>
  <c r="O56" i="19"/>
  <c r="K44" i="19"/>
  <c r="H33" i="19"/>
  <c r="K20" i="19"/>
  <c r="N7" i="19"/>
  <c r="D70" i="16"/>
  <c r="F61" i="15"/>
  <c r="G16" i="15"/>
  <c r="T68" i="14"/>
  <c r="P58" i="14"/>
  <c r="T48" i="14"/>
  <c r="L40" i="14"/>
  <c r="H30" i="14"/>
  <c r="L20" i="14"/>
  <c r="D12" i="14"/>
  <c r="F67" i="13"/>
  <c r="J52" i="13"/>
  <c r="N39" i="13"/>
  <c r="J24" i="13"/>
  <c r="N9" i="13"/>
  <c r="E17" i="12"/>
  <c r="D47" i="8"/>
  <c r="M74" i="6"/>
  <c r="I55" i="6"/>
  <c r="M32" i="6"/>
  <c r="G42" i="29"/>
  <c r="H69" i="25"/>
  <c r="D46" i="22"/>
  <c r="F18" i="21"/>
  <c r="E28" i="20"/>
  <c r="I12" i="20"/>
  <c r="N72" i="19"/>
  <c r="O65" i="19"/>
  <c r="Q59" i="19"/>
  <c r="L54" i="19"/>
  <c r="M47" i="19"/>
  <c r="P42" i="19"/>
  <c r="L38" i="19"/>
  <c r="O33" i="19"/>
  <c r="K29" i="19"/>
  <c r="N24" i="19"/>
  <c r="Q19" i="19"/>
  <c r="M15" i="19"/>
  <c r="P10" i="19"/>
  <c r="D67" i="18"/>
  <c r="D70" i="17"/>
  <c r="E72" i="16"/>
  <c r="E40" i="16"/>
  <c r="L26" i="14"/>
  <c r="E13" i="12"/>
  <c r="Q71" i="19"/>
  <c r="D55" i="18"/>
  <c r="I59" i="14"/>
  <c r="G20" i="14"/>
  <c r="M54" i="13"/>
  <c r="I19" i="13"/>
  <c r="F27" i="11"/>
  <c r="D67" i="6"/>
  <c r="D17" i="6"/>
  <c r="I56" i="20"/>
  <c r="O54" i="19"/>
  <c r="D27" i="19"/>
  <c r="D28" i="16"/>
  <c r="P67" i="14"/>
  <c r="J50" i="14"/>
  <c r="P35" i="14"/>
  <c r="D25" i="14"/>
  <c r="N16" i="14"/>
  <c r="H73" i="13"/>
  <c r="F17" i="14"/>
  <c r="E71" i="7"/>
  <c r="O69" i="19"/>
  <c r="D34" i="17"/>
  <c r="O44" i="14"/>
  <c r="Q19" i="14"/>
  <c r="E50" i="13"/>
  <c r="E12" i="13"/>
  <c r="F17" i="11"/>
  <c r="L63" i="6"/>
  <c r="G45" i="29"/>
  <c r="H47" i="20"/>
  <c r="L51" i="19"/>
  <c r="K18" i="19"/>
  <c r="E25" i="16"/>
  <c r="N64" i="14"/>
  <c r="R46" i="14"/>
  <c r="H35" i="14"/>
  <c r="F24" i="14"/>
  <c r="J14" i="14"/>
  <c r="L72" i="13"/>
  <c r="H49" i="13"/>
  <c r="H27" i="13"/>
  <c r="L8" i="13"/>
  <c r="E67" i="11"/>
  <c r="E23" i="11"/>
  <c r="D54" i="9"/>
  <c r="E41" i="7"/>
  <c r="G48" i="6"/>
  <c r="G10" i="6"/>
  <c r="F29" i="26"/>
  <c r="D22" i="22"/>
  <c r="H24" i="20"/>
  <c r="M69" i="19"/>
  <c r="P56" i="19"/>
  <c r="F46" i="19"/>
  <c r="P32" i="19"/>
  <c r="L20" i="19"/>
  <c r="I9" i="19"/>
  <c r="E70" i="16"/>
  <c r="G61" i="15"/>
  <c r="E23" i="15"/>
  <c r="E68" i="14"/>
  <c r="K57" i="14"/>
  <c r="O47" i="14"/>
  <c r="E36" i="14"/>
  <c r="K25" i="14"/>
  <c r="O15" i="14"/>
  <c r="G69" i="13"/>
  <c r="G47" i="13"/>
  <c r="K28" i="13"/>
  <c r="E68" i="12"/>
  <c r="D61" i="11"/>
  <c r="D23" i="11"/>
  <c r="D29" i="9"/>
  <c r="D33" i="7"/>
  <c r="N66" i="6"/>
  <c r="J51" i="6"/>
  <c r="N36" i="6"/>
  <c r="G35" i="29"/>
  <c r="H30" i="25"/>
  <c r="G72" i="20"/>
  <c r="E15" i="20"/>
  <c r="P65" i="19"/>
  <c r="L53" i="19"/>
  <c r="I42" i="19"/>
  <c r="L29" i="19"/>
  <c r="O16" i="19"/>
  <c r="D60" i="18"/>
  <c r="E43" i="16"/>
  <c r="G48" i="15"/>
  <c r="E10" i="15"/>
  <c r="R65" i="14"/>
  <c r="D56" i="14"/>
  <c r="N47" i="14"/>
  <c r="J37" i="14"/>
  <c r="N27" i="14"/>
  <c r="F19" i="14"/>
  <c r="T8" i="14"/>
  <c r="F63" i="13"/>
  <c r="J50" i="13"/>
  <c r="F35" i="13"/>
  <c r="J20" i="13"/>
  <c r="N7" i="13"/>
  <c r="D41" i="10"/>
  <c r="D70" i="7"/>
  <c r="I71" i="6"/>
  <c r="M48" i="6"/>
  <c r="M26" i="6"/>
  <c r="G18" i="29"/>
  <c r="H21" i="25"/>
  <c r="F33" i="22"/>
  <c r="I50" i="20"/>
  <c r="E24" i="20"/>
  <c r="G10" i="20"/>
  <c r="L70" i="19"/>
  <c r="N64" i="19"/>
  <c r="P58" i="19"/>
  <c r="Q51" i="19"/>
  <c r="L46" i="19"/>
  <c r="O41" i="19"/>
  <c r="K37" i="19"/>
  <c r="N32" i="19"/>
  <c r="Q27" i="19"/>
  <c r="M23" i="19"/>
  <c r="P18" i="19"/>
  <c r="L14" i="19"/>
  <c r="O9" i="19"/>
  <c r="D51" i="18"/>
  <c r="D54" i="17"/>
  <c r="E64" i="16"/>
  <c r="E32" i="16"/>
  <c r="F72" i="15"/>
  <c r="F56" i="15"/>
  <c r="F40" i="15"/>
  <c r="F24" i="15"/>
  <c r="R15" i="14"/>
  <c r="D42" i="7"/>
  <c r="O53" i="19"/>
  <c r="D71" i="16"/>
  <c r="E41" i="14"/>
  <c r="G12" i="14"/>
  <c r="I49" i="13"/>
  <c r="I7" i="13"/>
  <c r="D28" i="10"/>
  <c r="D59" i="6"/>
  <c r="G21" i="29"/>
  <c r="H16" i="20"/>
  <c r="K50" i="19"/>
  <c r="O14" i="19"/>
  <c r="F55" i="15"/>
  <c r="F64" i="14"/>
  <c r="D45" i="14"/>
  <c r="N32" i="14"/>
  <c r="P23" i="14"/>
  <c r="L13" i="14"/>
  <c r="H67" i="13"/>
  <c r="L48" i="13"/>
  <c r="H25" i="13"/>
  <c r="E63" i="12"/>
  <c r="E65" i="11"/>
  <c r="E19" i="11"/>
  <c r="D14" i="9"/>
  <c r="D36" i="7"/>
  <c r="G44" i="6"/>
  <c r="G60" i="29"/>
  <c r="G16" i="26"/>
  <c r="F9" i="22"/>
  <c r="H17" i="20"/>
  <c r="E69" i="19"/>
  <c r="O55" i="19"/>
  <c r="K43" i="19"/>
  <c r="H32" i="19"/>
  <c r="K19" i="19"/>
  <c r="D69" i="18"/>
  <c r="D65" i="16"/>
  <c r="F58" i="15"/>
  <c r="G13" i="15"/>
  <c r="O67" i="14"/>
  <c r="E56" i="14"/>
  <c r="K45" i="14"/>
  <c r="O35" i="14"/>
  <c r="E24" i="14"/>
  <c r="K13" i="14"/>
  <c r="K68" i="13"/>
  <c r="G45" i="13"/>
  <c r="G23" i="13"/>
  <c r="D63" i="12"/>
  <c r="D57" i="11"/>
  <c r="D13" i="11"/>
  <c r="D21" i="9"/>
  <c r="D25" i="7"/>
  <c r="J63" i="6"/>
  <c r="N50" i="6"/>
  <c r="J35" i="6"/>
  <c r="J61" i="28"/>
  <c r="H22" i="25"/>
  <c r="H55" i="20"/>
  <c r="F8" i="20"/>
  <c r="H65" i="19"/>
  <c r="K52" i="19"/>
  <c r="N39" i="19"/>
  <c r="D29" i="19"/>
  <c r="N15" i="19"/>
  <c r="D20" i="18"/>
  <c r="D38" i="16"/>
  <c r="F45" i="15"/>
  <c r="R73" i="14"/>
  <c r="J65" i="14"/>
  <c r="F55" i="14"/>
  <c r="J45" i="14"/>
  <c r="T36" i="14"/>
  <c r="P26" i="14"/>
  <c r="T16" i="14"/>
  <c r="L8" i="14"/>
  <c r="N61" i="13"/>
  <c r="F47" i="13"/>
  <c r="J34" i="13"/>
  <c r="F19" i="13"/>
  <c r="D60" i="12"/>
  <c r="D33" i="10"/>
  <c r="D62" i="7"/>
  <c r="M66" i="6"/>
  <c r="I47" i="6"/>
  <c r="M24" i="6"/>
  <c r="F49" i="28"/>
  <c r="H13" i="25"/>
  <c r="H20" i="22"/>
  <c r="E46" i="20"/>
  <c r="D23" i="20"/>
  <c r="E8" i="20"/>
  <c r="D70" i="19"/>
  <c r="F64" i="19"/>
  <c r="O57" i="19"/>
  <c r="I51" i="19"/>
  <c r="D46" i="19"/>
  <c r="G41" i="19"/>
  <c r="J36" i="19"/>
  <c r="F32" i="19"/>
  <c r="I27" i="19"/>
  <c r="E23" i="19"/>
  <c r="H18" i="19"/>
  <c r="D14" i="19"/>
  <c r="G9" i="19"/>
  <c r="D43" i="18"/>
  <c r="D46" i="17"/>
  <c r="D59" i="16"/>
  <c r="D27" i="16"/>
  <c r="E69" i="15"/>
  <c r="E53" i="15"/>
  <c r="E37" i="15"/>
  <c r="E21" i="15"/>
  <c r="O74" i="14"/>
  <c r="O70" i="14"/>
  <c r="O66" i="14"/>
  <c r="O62" i="14"/>
  <c r="O58" i="14"/>
  <c r="O54" i="14"/>
  <c r="O50" i="14"/>
  <c r="O46" i="14"/>
  <c r="O42" i="14"/>
  <c r="O38" i="14"/>
  <c r="O34" i="14"/>
  <c r="D25" i="6"/>
  <c r="R74" i="14"/>
  <c r="T17" i="14"/>
  <c r="L32" i="13"/>
  <c r="E39" i="11"/>
  <c r="E17" i="7"/>
  <c r="D55" i="26"/>
  <c r="Q73" i="19"/>
  <c r="Q41" i="19"/>
  <c r="Q9" i="19"/>
  <c r="E39" i="15"/>
  <c r="O55" i="14"/>
  <c r="O27" i="14"/>
  <c r="G55" i="13"/>
  <c r="E44" i="12"/>
  <c r="D45" i="9"/>
  <c r="N56" i="6"/>
  <c r="G38" i="28"/>
  <c r="F16" i="20"/>
  <c r="F47" i="19"/>
  <c r="F15" i="19"/>
  <c r="E58" i="15"/>
  <c r="N59" i="14"/>
  <c r="P34" i="14"/>
  <c r="R9" i="14"/>
  <c r="J40" i="13"/>
  <c r="D52" i="12"/>
  <c r="M72" i="6"/>
  <c r="I15" i="6"/>
  <c r="J7" i="22"/>
  <c r="H11" i="20"/>
  <c r="J60" i="19"/>
  <c r="K45" i="19"/>
  <c r="G33" i="19"/>
  <c r="J20" i="19"/>
  <c r="N8" i="19"/>
  <c r="D67" i="16"/>
  <c r="G67" i="15"/>
  <c r="G35" i="15"/>
  <c r="F8" i="15"/>
  <c r="K68" i="14"/>
  <c r="G62" i="14"/>
  <c r="M55" i="14"/>
  <c r="S48" i="14"/>
  <c r="E43" i="14"/>
  <c r="K36" i="14"/>
  <c r="O30" i="14"/>
  <c r="S24" i="14"/>
  <c r="M19" i="14"/>
  <c r="O14" i="14"/>
  <c r="S8" i="14"/>
  <c r="I70" i="13"/>
  <c r="M63" i="13"/>
  <c r="M55" i="13"/>
  <c r="I50" i="13"/>
  <c r="E45" i="13"/>
  <c r="M39" i="13"/>
  <c r="I34" i="13"/>
  <c r="E29" i="13"/>
  <c r="M23" i="13"/>
  <c r="I18" i="13"/>
  <c r="E13" i="13"/>
  <c r="M7" i="13"/>
  <c r="D49" i="12"/>
  <c r="D17" i="12"/>
  <c r="F64" i="11"/>
  <c r="F48" i="11"/>
  <c r="F32" i="11"/>
  <c r="F16" i="11"/>
  <c r="D48" i="10"/>
  <c r="D51" i="9"/>
  <c r="D54" i="8"/>
  <c r="E64" i="7"/>
  <c r="E32" i="7"/>
  <c r="D74" i="6"/>
  <c r="D66" i="6"/>
  <c r="D58" i="6"/>
  <c r="D50" i="6"/>
  <c r="D42" i="6"/>
  <c r="D34" i="6"/>
  <c r="D26" i="6"/>
  <c r="D18" i="6"/>
  <c r="G56" i="29"/>
  <c r="F65" i="28"/>
  <c r="D38" i="27"/>
  <c r="H51" i="25"/>
  <c r="E7" i="24"/>
  <c r="J31" i="22"/>
  <c r="D69" i="20"/>
  <c r="G26" i="20"/>
  <c r="I14" i="20"/>
  <c r="M73" i="19"/>
  <c r="P68" i="19"/>
  <c r="L64" i="19"/>
  <c r="O59" i="19"/>
  <c r="K55" i="19"/>
  <c r="N50" i="19"/>
  <c r="Q45" i="19"/>
  <c r="M41" i="19"/>
  <c r="P36" i="19"/>
  <c r="L32" i="19"/>
  <c r="O27" i="19"/>
  <c r="K23" i="19"/>
  <c r="N18" i="19"/>
  <c r="Q13" i="19"/>
  <c r="M9" i="19"/>
  <c r="D49" i="18"/>
  <c r="D52" i="17"/>
  <c r="E66" i="16"/>
  <c r="E34" i="16"/>
  <c r="D72" i="15"/>
  <c r="D56" i="15"/>
  <c r="D40" i="15"/>
  <c r="D24" i="15"/>
  <c r="D8" i="15"/>
  <c r="S71" i="14"/>
  <c r="S67" i="14"/>
  <c r="S63" i="14"/>
  <c r="S59" i="14"/>
  <c r="S55" i="14"/>
  <c r="S51" i="14"/>
  <c r="S47" i="14"/>
  <c r="S43" i="14"/>
  <c r="S39" i="14"/>
  <c r="S35" i="14"/>
  <c r="S31" i="14"/>
  <c r="S27" i="14"/>
  <c r="S23" i="14"/>
  <c r="S19" i="14"/>
  <c r="S15" i="14"/>
  <c r="S11" i="14"/>
  <c r="S7" i="14"/>
  <c r="G68" i="13"/>
  <c r="G60" i="13"/>
  <c r="G52" i="13"/>
  <c r="G44" i="13"/>
  <c r="G36" i="13"/>
  <c r="G28" i="13"/>
  <c r="E63" i="24"/>
  <c r="H59" i="14"/>
  <c r="D13" i="14"/>
  <c r="L24" i="13"/>
  <c r="E33" i="11"/>
  <c r="G64" i="6"/>
  <c r="H39" i="25"/>
  <c r="N70" i="19"/>
  <c r="M37" i="19"/>
  <c r="D53" i="18"/>
  <c r="F26" i="15"/>
  <c r="O51" i="14"/>
  <c r="O23" i="14"/>
  <c r="K52" i="13"/>
  <c r="E12" i="12"/>
  <c r="D48" i="8"/>
  <c r="N52" i="6"/>
  <c r="F53" i="26"/>
  <c r="Q74" i="19"/>
  <c r="Q42" i="19"/>
  <c r="I10" i="19"/>
  <c r="E42" i="15"/>
  <c r="H58" i="14"/>
  <c r="F31" i="14"/>
  <c r="N73" i="13"/>
  <c r="J36" i="13"/>
  <c r="D20" i="12"/>
  <c r="M64" i="6"/>
  <c r="G26" i="29"/>
  <c r="E31" i="21"/>
  <c r="P74" i="19"/>
  <c r="I59" i="19"/>
  <c r="I43" i="19"/>
  <c r="M31" i="19"/>
  <c r="I19" i="19"/>
  <c r="E7" i="19"/>
  <c r="E56" i="16"/>
  <c r="E61" i="15"/>
  <c r="E29" i="15"/>
  <c r="G74" i="14"/>
  <c r="M67" i="14"/>
  <c r="S60" i="14"/>
  <c r="E55" i="14"/>
  <c r="K48" i="14"/>
  <c r="G42" i="14"/>
  <c r="M35" i="14"/>
  <c r="G30" i="14"/>
  <c r="K24" i="14"/>
  <c r="E19" i="14"/>
  <c r="G14" i="14"/>
  <c r="K8" i="14"/>
  <c r="M69" i="13"/>
  <c r="E63" i="13"/>
  <c r="E55" i="13"/>
  <c r="M49" i="13"/>
  <c r="I44" i="13"/>
  <c r="E39" i="13"/>
  <c r="M33" i="13"/>
  <c r="I28" i="13"/>
  <c r="E23" i="13"/>
  <c r="M17" i="13"/>
  <c r="I12" i="13"/>
  <c r="E7" i="13"/>
  <c r="E46" i="12"/>
  <c r="E14" i="12"/>
  <c r="F62" i="11"/>
  <c r="F46" i="11"/>
  <c r="F30" i="11"/>
  <c r="F14" i="11"/>
  <c r="D40" i="10"/>
  <c r="D43" i="9"/>
  <c r="D46" i="8"/>
  <c r="D59" i="7"/>
  <c r="D27" i="7"/>
  <c r="L72" i="6"/>
  <c r="L64" i="6"/>
  <c r="L56" i="6"/>
  <c r="L48" i="6"/>
  <c r="L40" i="6"/>
  <c r="L32" i="6"/>
  <c r="L24" i="6"/>
  <c r="L16" i="6"/>
  <c r="G48" i="29"/>
  <c r="J53" i="28"/>
  <c r="E74" i="26"/>
  <c r="H43" i="25"/>
  <c r="D19" i="23"/>
  <c r="F25" i="22"/>
  <c r="E54" i="20"/>
  <c r="E25" i="20"/>
  <c r="H13" i="20"/>
  <c r="E73" i="19"/>
  <c r="H68" i="19"/>
  <c r="D64" i="19"/>
  <c r="G59" i="19"/>
  <c r="J54" i="19"/>
  <c r="F50" i="19"/>
  <c r="I45" i="19"/>
  <c r="E41" i="19"/>
  <c r="H36" i="19"/>
  <c r="D32" i="19"/>
  <c r="G27" i="19"/>
  <c r="J22" i="19"/>
  <c r="F18" i="19"/>
  <c r="I13" i="19"/>
  <c r="E9" i="19"/>
  <c r="D41" i="18"/>
  <c r="D44" i="17"/>
  <c r="D61" i="16"/>
  <c r="D29" i="16"/>
  <c r="F70" i="15"/>
  <c r="F54" i="15"/>
  <c r="F38" i="15"/>
  <c r="F22" i="15"/>
  <c r="O77" i="14"/>
  <c r="K71" i="14"/>
  <c r="K67" i="14"/>
  <c r="K63" i="14"/>
  <c r="K59" i="14"/>
  <c r="K55" i="14"/>
  <c r="K51" i="14"/>
  <c r="K47" i="14"/>
  <c r="K43" i="14"/>
  <c r="K39" i="14"/>
  <c r="K35" i="14"/>
  <c r="K31" i="14"/>
  <c r="K27" i="14"/>
  <c r="K23" i="14"/>
  <c r="K19" i="14"/>
  <c r="K15" i="14"/>
  <c r="K11" i="14"/>
  <c r="K7" i="14"/>
  <c r="P63" i="19"/>
  <c r="F52" i="14"/>
  <c r="L9" i="14"/>
  <c r="L16" i="13"/>
  <c r="E17" i="11"/>
  <c r="G58" i="6"/>
  <c r="F73" i="22"/>
  <c r="Q65" i="19"/>
  <c r="Q33" i="19"/>
  <c r="D56" i="17"/>
  <c r="F10" i="15"/>
  <c r="E48" i="14"/>
  <c r="O19" i="14"/>
  <c r="K44" i="13"/>
  <c r="D71" i="11"/>
  <c r="D65" i="7"/>
  <c r="J47" i="6"/>
  <c r="H46" i="25"/>
  <c r="M70" i="19"/>
  <c r="M38" i="19"/>
  <c r="D68" i="18"/>
  <c r="E26" i="15"/>
  <c r="P54" i="14"/>
  <c r="R29" i="14"/>
  <c r="J68" i="13"/>
  <c r="F31" i="13"/>
  <c r="D57" i="10"/>
  <c r="M56" i="6"/>
  <c r="L31" i="28"/>
  <c r="E62" i="20"/>
  <c r="G73" i="19"/>
  <c r="N56" i="19"/>
  <c r="H42" i="19"/>
  <c r="D30" i="19"/>
  <c r="O17" i="19"/>
  <c r="D59" i="18"/>
  <c r="D43" i="16"/>
  <c r="G59" i="15"/>
  <c r="G27" i="15"/>
  <c r="S72" i="14"/>
  <c r="E67" i="14"/>
  <c r="K60" i="14"/>
  <c r="G54" i="14"/>
  <c r="M47" i="14"/>
  <c r="S40" i="14"/>
  <c r="E35" i="14"/>
  <c r="S28" i="14"/>
  <c r="M23" i="14"/>
  <c r="O18" i="14"/>
  <c r="S12" i="14"/>
  <c r="M7" i="14"/>
  <c r="E69" i="13"/>
  <c r="E61" i="13"/>
  <c r="I54" i="13"/>
  <c r="E49" i="13"/>
  <c r="M43" i="13"/>
  <c r="I38" i="13"/>
  <c r="E33" i="13"/>
  <c r="M27" i="13"/>
  <c r="I22" i="13"/>
  <c r="E17" i="13"/>
  <c r="M11" i="13"/>
  <c r="D73" i="12"/>
  <c r="D41" i="12"/>
  <c r="D9" i="12"/>
  <c r="F60" i="11"/>
  <c r="F44" i="11"/>
  <c r="F28" i="11"/>
  <c r="F12" i="11"/>
  <c r="D32" i="10"/>
  <c r="D35" i="9"/>
  <c r="D38" i="8"/>
  <c r="E56" i="7"/>
  <c r="E24" i="7"/>
  <c r="D72" i="6"/>
  <c r="D64" i="6"/>
  <c r="D56" i="6"/>
  <c r="D48" i="6"/>
  <c r="D40" i="6"/>
  <c r="D32" i="6"/>
  <c r="D24" i="6"/>
  <c r="D16" i="6"/>
  <c r="G40" i="29"/>
  <c r="L47" i="28"/>
  <c r="F61" i="26"/>
  <c r="H35" i="25"/>
  <c r="D70" i="22"/>
  <c r="L18" i="22"/>
  <c r="H49" i="20"/>
  <c r="I22" i="20"/>
  <c r="G12" i="20"/>
  <c r="L72" i="19"/>
  <c r="O67" i="19"/>
  <c r="K63" i="19"/>
  <c r="N58" i="19"/>
  <c r="Q53" i="19"/>
  <c r="M49" i="19"/>
  <c r="P44" i="19"/>
  <c r="L40" i="19"/>
  <c r="O35" i="19"/>
  <c r="K31" i="19"/>
  <c r="N26" i="19"/>
  <c r="Q21" i="19"/>
  <c r="M17" i="19"/>
  <c r="P12" i="19"/>
  <c r="L8" i="19"/>
  <c r="D33" i="18"/>
  <c r="D36" i="17"/>
  <c r="E58" i="16"/>
  <c r="E26" i="16"/>
  <c r="E67" i="15"/>
  <c r="E51" i="15"/>
  <c r="E35" i="15"/>
  <c r="E19" i="15"/>
  <c r="M74" i="14"/>
  <c r="M70" i="14"/>
  <c r="M66" i="14"/>
  <c r="M62" i="14"/>
  <c r="M58" i="14"/>
  <c r="M54" i="14"/>
  <c r="M50" i="14"/>
  <c r="M46" i="14"/>
  <c r="M42" i="14"/>
  <c r="M38" i="14"/>
  <c r="M34" i="14"/>
  <c r="M30" i="14"/>
  <c r="M26" i="14"/>
  <c r="M22" i="14"/>
  <c r="M18" i="14"/>
  <c r="M14" i="14"/>
  <c r="M10" i="14"/>
  <c r="G74" i="13"/>
  <c r="G66" i="13"/>
  <c r="G58" i="13"/>
  <c r="G50" i="13"/>
  <c r="K42" i="19"/>
  <c r="N44" i="14"/>
  <c r="H65" i="13"/>
  <c r="H9" i="13"/>
  <c r="D51" i="10"/>
  <c r="G42" i="6"/>
  <c r="D54" i="22"/>
  <c r="M61" i="19"/>
  <c r="M29" i="19"/>
  <c r="D8" i="17"/>
  <c r="E72" i="14"/>
  <c r="E44" i="14"/>
  <c r="E16" i="14"/>
  <c r="K36" i="13"/>
  <c r="D55" i="11"/>
  <c r="E54" i="7"/>
  <c r="F42" i="6"/>
  <c r="H72" i="22"/>
  <c r="Q66" i="19"/>
  <c r="P33" i="19"/>
  <c r="D71" i="17"/>
  <c r="F13" i="15"/>
  <c r="F51" i="14"/>
  <c r="H26" i="14"/>
  <c r="J66" i="13"/>
  <c r="N25" i="13"/>
  <c r="D60" i="9"/>
  <c r="M50" i="6"/>
  <c r="F13" i="26"/>
  <c r="H41" i="20"/>
  <c r="M71" i="19"/>
  <c r="E55" i="19"/>
  <c r="N40" i="19"/>
  <c r="J28" i="19"/>
  <c r="F16" i="19"/>
  <c r="D35" i="18"/>
  <c r="D35" i="16"/>
  <c r="D58" i="15"/>
  <c r="D26" i="15"/>
  <c r="K72" i="14"/>
  <c r="G66" i="14"/>
  <c r="M59" i="14"/>
  <c r="S52" i="14"/>
  <c r="E47" i="14"/>
  <c r="K40" i="14"/>
  <c r="G34" i="14"/>
  <c r="K28" i="14"/>
  <c r="E23" i="14"/>
  <c r="G18" i="14"/>
  <c r="K12" i="14"/>
  <c r="E7" i="14"/>
  <c r="I68" i="13"/>
  <c r="I60" i="13"/>
  <c r="M53" i="13"/>
  <c r="I48" i="13"/>
  <c r="E43" i="13"/>
  <c r="M37" i="13"/>
  <c r="I32" i="13"/>
  <c r="E27" i="13"/>
  <c r="M21" i="13"/>
  <c r="I16" i="13"/>
  <c r="E11" i="13"/>
  <c r="E70" i="12"/>
  <c r="E38" i="12"/>
  <c r="F74" i="11"/>
  <c r="F58" i="11"/>
  <c r="F42" i="11"/>
  <c r="F26" i="11"/>
  <c r="F10" i="11"/>
  <c r="D24" i="10"/>
  <c r="D27" i="9"/>
  <c r="D30" i="8"/>
  <c r="D51" i="7"/>
  <c r="D19" i="7"/>
  <c r="L70" i="6"/>
  <c r="L62" i="6"/>
  <c r="L54" i="6"/>
  <c r="L46" i="6"/>
  <c r="L38" i="6"/>
  <c r="L30" i="6"/>
  <c r="L22" i="6"/>
  <c r="L14" i="6"/>
  <c r="G32" i="29"/>
  <c r="G30" i="28"/>
  <c r="G48" i="26"/>
  <c r="H27" i="25"/>
  <c r="J63" i="22"/>
  <c r="H12" i="22"/>
  <c r="D45" i="20"/>
  <c r="H21" i="20"/>
  <c r="F11" i="20"/>
  <c r="D72" i="19"/>
  <c r="G67" i="19"/>
  <c r="J62" i="19"/>
  <c r="F58" i="19"/>
  <c r="I53" i="19"/>
  <c r="E49" i="19"/>
  <c r="H44" i="19"/>
  <c r="D40" i="19"/>
  <c r="G35" i="19"/>
  <c r="J30" i="19"/>
  <c r="F26" i="19"/>
  <c r="I21" i="19"/>
  <c r="E17" i="19"/>
  <c r="H12" i="19"/>
  <c r="D8" i="19"/>
  <c r="D25" i="18"/>
  <c r="D28" i="17"/>
  <c r="D53" i="16"/>
  <c r="D21" i="16"/>
  <c r="G65" i="15"/>
  <c r="G49" i="15"/>
  <c r="G33" i="15"/>
  <c r="G17" i="15"/>
  <c r="E74" i="14"/>
  <c r="E70" i="14"/>
  <c r="E66" i="14"/>
  <c r="E62" i="14"/>
  <c r="E58" i="14"/>
  <c r="E54" i="14"/>
  <c r="E50" i="14"/>
  <c r="E46" i="14"/>
  <c r="E42" i="14"/>
  <c r="E38" i="14"/>
  <c r="E34" i="14"/>
  <c r="E30" i="14"/>
  <c r="E26" i="14"/>
  <c r="E22" i="14"/>
  <c r="E18" i="14"/>
  <c r="E14" i="14"/>
  <c r="E10" i="14"/>
  <c r="K73" i="13"/>
  <c r="N13" i="19"/>
  <c r="P31" i="14"/>
  <c r="H51" i="13"/>
  <c r="E23" i="12"/>
  <c r="D65" i="8"/>
  <c r="G12" i="6"/>
  <c r="I42" i="20"/>
  <c r="G55" i="19"/>
  <c r="G23" i="19"/>
  <c r="E14" i="16"/>
  <c r="K65" i="14"/>
  <c r="K37" i="14"/>
  <c r="E8" i="14"/>
  <c r="G21" i="13"/>
  <c r="D25" i="11"/>
  <c r="F72" i="6"/>
  <c r="N34" i="6"/>
  <c r="E71" i="21"/>
  <c r="P57" i="19"/>
  <c r="P25" i="19"/>
  <c r="E51" i="16"/>
  <c r="J69" i="14"/>
  <c r="L44" i="14"/>
  <c r="N19" i="14"/>
  <c r="N55" i="13"/>
  <c r="J18" i="13"/>
  <c r="D39" i="8"/>
  <c r="M34" i="6"/>
  <c r="E55" i="24"/>
  <c r="H25" i="20"/>
  <c r="P66" i="19"/>
  <c r="P50" i="19"/>
  <c r="D38" i="19"/>
  <c r="G25" i="19"/>
  <c r="K13" i="19"/>
  <c r="D62" i="17"/>
  <c r="D11" i="16"/>
  <c r="E45" i="15"/>
  <c r="E13" i="15"/>
  <c r="E71" i="14"/>
  <c r="K64" i="14"/>
  <c r="G58" i="14"/>
  <c r="M51" i="14"/>
  <c r="S44" i="14"/>
  <c r="E39" i="14"/>
  <c r="K32" i="14"/>
  <c r="E27" i="14"/>
  <c r="G22" i="14"/>
  <c r="K16" i="14"/>
  <c r="E11" i="14"/>
  <c r="M73" i="13"/>
  <c r="M65" i="13"/>
  <c r="E59" i="13"/>
  <c r="I52" i="13"/>
  <c r="E47" i="13"/>
  <c r="M41" i="13"/>
  <c r="I36" i="13"/>
  <c r="E31" i="13"/>
  <c r="M25" i="13"/>
  <c r="I20" i="13"/>
  <c r="E15" i="13"/>
  <c r="M9" i="13"/>
  <c r="E62" i="12"/>
  <c r="E30" i="12"/>
  <c r="F70" i="11"/>
  <c r="F54" i="11"/>
  <c r="F38" i="11"/>
  <c r="F22" i="11"/>
  <c r="D72" i="10"/>
  <c r="D8" i="10"/>
  <c r="D11" i="9"/>
  <c r="D14" i="8"/>
  <c r="D43" i="7"/>
  <c r="D11" i="7"/>
  <c r="L68" i="6"/>
  <c r="L60" i="6"/>
  <c r="L52" i="6"/>
  <c r="L44" i="6"/>
  <c r="L36" i="6"/>
  <c r="L28" i="6"/>
  <c r="L20" i="6"/>
  <c r="L12" i="6"/>
  <c r="G16" i="29"/>
  <c r="M12" i="28"/>
  <c r="E10" i="26"/>
  <c r="H11" i="25"/>
  <c r="L50" i="22"/>
  <c r="G53" i="21"/>
  <c r="H33" i="20"/>
  <c r="F19" i="20"/>
  <c r="D9" i="20"/>
  <c r="J70" i="19"/>
  <c r="F66" i="19"/>
  <c r="I61" i="19"/>
  <c r="E57" i="19"/>
  <c r="H52" i="19"/>
  <c r="D48" i="19"/>
  <c r="G43" i="19"/>
  <c r="J38" i="19"/>
  <c r="F34" i="19"/>
  <c r="I29" i="19"/>
  <c r="E25" i="19"/>
  <c r="H20" i="19"/>
  <c r="D16" i="19"/>
  <c r="G11" i="19"/>
  <c r="D73" i="18"/>
  <c r="D9" i="18"/>
  <c r="D12" i="17"/>
  <c r="D45" i="16"/>
  <c r="D13" i="16"/>
  <c r="F62" i="15"/>
  <c r="F46" i="15"/>
  <c r="F30" i="15"/>
  <c r="F14" i="15"/>
  <c r="G73" i="14"/>
  <c r="G69" i="14"/>
  <c r="G65" i="14"/>
  <c r="G61" i="14"/>
  <c r="G57" i="14"/>
  <c r="G53" i="14"/>
  <c r="G49" i="14"/>
  <c r="G45" i="14"/>
  <c r="G41" i="14"/>
  <c r="G37" i="14"/>
  <c r="G33" i="14"/>
  <c r="G29" i="14"/>
  <c r="G25" i="14"/>
  <c r="G21" i="14"/>
  <c r="G17" i="14"/>
  <c r="G13" i="14"/>
  <c r="G9" i="14"/>
  <c r="K71" i="13"/>
  <c r="K63" i="13"/>
  <c r="K55" i="13"/>
  <c r="D57" i="17"/>
  <c r="P27" i="14"/>
  <c r="H43" i="13"/>
  <c r="E71" i="11"/>
  <c r="E73" i="7"/>
  <c r="G44" i="29"/>
  <c r="E27" i="20"/>
  <c r="J50" i="19"/>
  <c r="J18" i="19"/>
  <c r="E71" i="15"/>
  <c r="K61" i="14"/>
  <c r="K33" i="14"/>
  <c r="G71" i="13"/>
  <c r="G13" i="13"/>
  <c r="D9" i="11"/>
  <c r="J67" i="6"/>
  <c r="J29" i="6"/>
  <c r="D51" i="20"/>
  <c r="G56" i="19"/>
  <c r="L21" i="19"/>
  <c r="E19" i="16"/>
  <c r="P66" i="14"/>
  <c r="T40" i="14"/>
  <c r="D16" i="14"/>
  <c r="F51" i="13"/>
  <c r="F13" i="13"/>
  <c r="E59" i="7"/>
  <c r="I31" i="6"/>
  <c r="H52" i="22"/>
  <c r="I20" i="20"/>
  <c r="G65" i="19"/>
  <c r="N48" i="19"/>
  <c r="Q35" i="19"/>
  <c r="F24" i="19"/>
  <c r="I11" i="19"/>
  <c r="D38" i="17"/>
  <c r="E8" i="16"/>
  <c r="G43" i="15"/>
  <c r="G11" i="15"/>
  <c r="G70" i="14"/>
  <c r="M63" i="14"/>
  <c r="S56" i="14"/>
  <c r="E51" i="14"/>
  <c r="K44" i="14"/>
  <c r="G38" i="14"/>
  <c r="M31" i="14"/>
  <c r="O26" i="14"/>
  <c r="S20" i="14"/>
  <c r="M15" i="14"/>
  <c r="O10" i="14"/>
  <c r="M71" i="13"/>
  <c r="E65" i="13"/>
  <c r="I58" i="13"/>
  <c r="M51" i="13"/>
  <c r="I46" i="13"/>
  <c r="E41" i="13"/>
  <c r="M35" i="13"/>
  <c r="I30" i="13"/>
  <c r="E25" i="13"/>
  <c r="M19" i="13"/>
  <c r="I14" i="13"/>
  <c r="E9" i="13"/>
  <c r="D57" i="12"/>
  <c r="D25" i="12"/>
  <c r="F68" i="11"/>
  <c r="F52" i="11"/>
  <c r="F36" i="11"/>
  <c r="F20" i="11"/>
  <c r="D64" i="10"/>
  <c r="D67" i="9"/>
  <c r="D70" i="8"/>
  <c r="E72" i="7"/>
  <c r="E40" i="7"/>
  <c r="E8" i="7"/>
  <c r="D68" i="6"/>
  <c r="D60" i="6"/>
  <c r="D52" i="6"/>
  <c r="D44" i="6"/>
  <c r="D36" i="6"/>
  <c r="D28" i="6"/>
  <c r="D20" i="6"/>
  <c r="G72" i="29"/>
  <c r="G8" i="29"/>
  <c r="D7" i="28"/>
  <c r="H67" i="25"/>
  <c r="E71" i="24"/>
  <c r="H44" i="22"/>
  <c r="D28" i="21"/>
  <c r="G30" i="20"/>
  <c r="E18" i="20"/>
  <c r="N74" i="19"/>
  <c r="Q69" i="19"/>
  <c r="M65" i="19"/>
  <c r="P60" i="19"/>
  <c r="L56" i="19"/>
  <c r="O51" i="19"/>
  <c r="K47" i="19"/>
  <c r="N42" i="19"/>
  <c r="Q37" i="19"/>
  <c r="M33" i="19"/>
  <c r="P28" i="19"/>
  <c r="L24" i="19"/>
  <c r="O19" i="19"/>
  <c r="K15" i="19"/>
  <c r="N10" i="19"/>
  <c r="D65" i="18"/>
  <c r="D68" i="17"/>
  <c r="E74" i="16"/>
  <c r="E42" i="16"/>
  <c r="E10" i="16"/>
  <c r="E59" i="15"/>
  <c r="E43" i="15"/>
  <c r="E27" i="15"/>
  <c r="E11" i="15"/>
  <c r="Q72" i="14"/>
  <c r="Q68" i="14"/>
  <c r="Q64" i="14"/>
  <c r="Q60" i="14"/>
  <c r="Q56" i="14"/>
  <c r="Q52" i="14"/>
  <c r="Q48" i="14"/>
  <c r="Q44" i="14"/>
  <c r="Q40" i="14"/>
  <c r="Q36" i="14"/>
  <c r="Q32" i="14"/>
  <c r="Q28" i="14"/>
  <c r="Q24" i="14"/>
  <c r="H31" i="19"/>
  <c r="D62" i="9"/>
  <c r="P24" i="19"/>
  <c r="E12" i="14"/>
  <c r="F40" i="6"/>
  <c r="D7" i="17"/>
  <c r="F61" i="13"/>
  <c r="H29" i="25"/>
  <c r="E39" i="19"/>
  <c r="E24" i="16"/>
  <c r="S64" i="14"/>
  <c r="M39" i="14"/>
  <c r="S16" i="14"/>
  <c r="M59" i="13"/>
  <c r="E37" i="13"/>
  <c r="M15" i="13"/>
  <c r="F72" i="11"/>
  <c r="F8" i="11"/>
  <c r="E48" i="7"/>
  <c r="D54" i="6"/>
  <c r="D22" i="6"/>
  <c r="D23" i="26"/>
  <c r="G40" i="20"/>
  <c r="N66" i="19"/>
  <c r="L48" i="19"/>
  <c r="Q29" i="19"/>
  <c r="O11" i="19"/>
  <c r="E50" i="16"/>
  <c r="D32" i="15"/>
  <c r="O65" i="14"/>
  <c r="O49" i="14"/>
  <c r="O33" i="14"/>
  <c r="I20" i="14"/>
  <c r="Q8" i="14"/>
  <c r="G62" i="13"/>
  <c r="K49" i="13"/>
  <c r="G40" i="13"/>
  <c r="K31" i="13"/>
  <c r="G22" i="13"/>
  <c r="G14" i="13"/>
  <c r="E72" i="12"/>
  <c r="E40" i="12"/>
  <c r="E8" i="12"/>
  <c r="D60" i="11"/>
  <c r="D44" i="11"/>
  <c r="D28" i="11"/>
  <c r="D12" i="11"/>
  <c r="D30" i="10"/>
  <c r="D33" i="9"/>
  <c r="D36" i="8"/>
  <c r="E58" i="7"/>
  <c r="E26" i="7"/>
  <c r="J72" i="6"/>
  <c r="F67" i="6"/>
  <c r="N61" i="6"/>
  <c r="J56" i="6"/>
  <c r="F51" i="6"/>
  <c r="N45" i="6"/>
  <c r="J40" i="6"/>
  <c r="F35" i="6"/>
  <c r="N29" i="6"/>
  <c r="J24" i="6"/>
  <c r="H52" i="25"/>
  <c r="F73" i="19"/>
  <c r="D39" i="19"/>
  <c r="D61" i="17"/>
  <c r="L71" i="14"/>
  <c r="D43" i="14"/>
  <c r="N14" i="14"/>
  <c r="H34" i="13"/>
  <c r="E42" i="11"/>
  <c r="I70" i="6"/>
  <c r="I38" i="6"/>
  <c r="I16" i="6"/>
  <c r="D69" i="5"/>
  <c r="F58" i="5"/>
  <c r="H47" i="5"/>
  <c r="D37" i="5"/>
  <c r="F26" i="5"/>
  <c r="H15" i="5"/>
  <c r="L74" i="4"/>
  <c r="L70" i="4"/>
  <c r="L66" i="4"/>
  <c r="L62" i="4"/>
  <c r="L58" i="4"/>
  <c r="L54" i="4"/>
  <c r="L50" i="4"/>
  <c r="L46" i="4"/>
  <c r="L42" i="4"/>
  <c r="L38" i="4"/>
  <c r="L34" i="4"/>
  <c r="L30" i="4"/>
  <c r="L26" i="4"/>
  <c r="L22" i="4"/>
  <c r="L18" i="4"/>
  <c r="L14" i="4"/>
  <c r="L10" i="4"/>
  <c r="M36" i="28"/>
  <c r="D24" i="20"/>
  <c r="O42" i="19"/>
  <c r="D42" i="18"/>
  <c r="N74" i="14"/>
  <c r="F46" i="14"/>
  <c r="P17" i="14"/>
  <c r="L33" i="13"/>
  <c r="E40" i="11"/>
  <c r="D8" i="7"/>
  <c r="M23" i="6"/>
  <c r="N11" i="6"/>
  <c r="E70" i="5"/>
  <c r="E54" i="5"/>
  <c r="E38" i="5"/>
  <c r="E22" i="5"/>
  <c r="O76" i="4"/>
  <c r="M69" i="4"/>
  <c r="O64" i="4"/>
  <c r="I59" i="4"/>
  <c r="M53" i="4"/>
  <c r="O48" i="4"/>
  <c r="I43" i="4"/>
  <c r="M37" i="4"/>
  <c r="O32" i="4"/>
  <c r="I27" i="4"/>
  <c r="M21" i="4"/>
  <c r="O16" i="4"/>
  <c r="I11" i="4"/>
  <c r="CK74" i="3"/>
  <c r="G29" i="21"/>
  <c r="K46" i="19"/>
  <c r="E8" i="19"/>
  <c r="F43" i="15"/>
  <c r="R52" i="14"/>
  <c r="J24" i="14"/>
  <c r="L43" i="13"/>
  <c r="E54" i="11"/>
  <c r="I72" i="6"/>
  <c r="I40" i="6"/>
  <c r="M14" i="6"/>
  <c r="H68" i="5"/>
  <c r="D58" i="5"/>
  <c r="F47" i="5"/>
  <c r="H36" i="5"/>
  <c r="D26" i="5"/>
  <c r="F15" i="5"/>
  <c r="J74" i="4"/>
  <c r="J70" i="4"/>
  <c r="J66" i="4"/>
  <c r="J62" i="4"/>
  <c r="J58" i="4"/>
  <c r="J54" i="4"/>
  <c r="J50" i="4"/>
  <c r="J46" i="4"/>
  <c r="J42" i="4"/>
  <c r="J38" i="4"/>
  <c r="J34" i="4"/>
  <c r="J30" i="4"/>
  <c r="J26" i="4"/>
  <c r="J22" i="4"/>
  <c r="J18" i="4"/>
  <c r="J14" i="4"/>
  <c r="J10" i="4"/>
  <c r="CJ74" i="3"/>
  <c r="D10" i="24"/>
  <c r="D63" i="19"/>
  <c r="M24" i="19"/>
  <c r="D48" i="16"/>
  <c r="D63" i="14"/>
  <c r="N34" i="14"/>
  <c r="L69" i="13"/>
  <c r="D54" i="12"/>
  <c r="D18" i="9"/>
  <c r="G37" i="6"/>
  <c r="N15" i="6"/>
  <c r="F7" i="6"/>
  <c r="G60" i="5"/>
  <c r="G44" i="5"/>
  <c r="G28" i="5"/>
  <c r="G12" i="5"/>
  <c r="E72" i="4"/>
  <c r="G67" i="4"/>
  <c r="S61" i="4"/>
  <c r="E56" i="4"/>
  <c r="G51" i="4"/>
  <c r="S45" i="4"/>
  <c r="E40" i="4"/>
  <c r="G35" i="4"/>
  <c r="S29" i="4"/>
  <c r="E24" i="4"/>
  <c r="G19" i="4"/>
  <c r="S13" i="4"/>
  <c r="E8" i="4"/>
  <c r="H30" i="20"/>
  <c r="J45" i="19"/>
  <c r="H11" i="19"/>
  <c r="F27" i="15"/>
  <c r="T51" i="14"/>
  <c r="L23" i="14"/>
  <c r="L47" i="13"/>
  <c r="E66" i="11"/>
  <c r="D64" i="7"/>
  <c r="M47" i="6"/>
  <c r="I18" i="6"/>
  <c r="D74" i="5"/>
  <c r="D63" i="5"/>
  <c r="F52" i="5"/>
  <c r="H41" i="5"/>
  <c r="D31" i="5"/>
  <c r="F20" i="5"/>
  <c r="H9" i="5"/>
  <c r="L72" i="4"/>
  <c r="L68" i="4"/>
  <c r="L64" i="4"/>
  <c r="L60" i="4"/>
  <c r="L56" i="4"/>
  <c r="L52" i="4"/>
  <c r="L48" i="4"/>
  <c r="L44" i="4"/>
  <c r="L40" i="4"/>
  <c r="L36" i="4"/>
  <c r="L32" i="4"/>
  <c r="L28" i="4"/>
  <c r="L24" i="4"/>
  <c r="L20" i="4"/>
  <c r="L16" i="4"/>
  <c r="L12" i="4"/>
  <c r="L8" i="4"/>
  <c r="L38" i="22"/>
  <c r="N57" i="19"/>
  <c r="L23" i="19"/>
  <c r="E21" i="16"/>
  <c r="F62" i="14"/>
  <c r="P33" i="14"/>
  <c r="L73" i="13"/>
  <c r="L9" i="13"/>
  <c r="D66" i="9"/>
  <c r="G39" i="6"/>
  <c r="I14" i="6"/>
  <c r="G69" i="5"/>
  <c r="G53" i="5"/>
  <c r="G37" i="5"/>
  <c r="G21" i="5"/>
  <c r="O74" i="4"/>
  <c r="I69" i="4"/>
  <c r="M63" i="4"/>
  <c r="O58" i="4"/>
  <c r="I53" i="4"/>
  <c r="M47" i="4"/>
  <c r="O42" i="4"/>
  <c r="I37" i="4"/>
  <c r="G42" i="15"/>
  <c r="E49" i="7"/>
  <c r="F14" i="19"/>
  <c r="G63" i="13"/>
  <c r="G43" i="29"/>
  <c r="G64" i="15"/>
  <c r="N45" i="13"/>
  <c r="J39" i="22"/>
  <c r="H34" i="19"/>
  <c r="D74" i="15"/>
  <c r="E63" i="14"/>
  <c r="S36" i="14"/>
  <c r="E15" i="14"/>
  <c r="M57" i="13"/>
  <c r="E35" i="13"/>
  <c r="M13" i="13"/>
  <c r="F66" i="11"/>
  <c r="D56" i="10"/>
  <c r="D35" i="7"/>
  <c r="L50" i="6"/>
  <c r="L18" i="6"/>
  <c r="H59" i="25"/>
  <c r="E29" i="20"/>
  <c r="E65" i="19"/>
  <c r="J46" i="19"/>
  <c r="H28" i="19"/>
  <c r="F10" i="19"/>
  <c r="D37" i="16"/>
  <c r="G25" i="15"/>
  <c r="I64" i="14"/>
  <c r="I48" i="14"/>
  <c r="I32" i="14"/>
  <c r="O17" i="14"/>
  <c r="I8" i="14"/>
  <c r="K61" i="13"/>
  <c r="G48" i="13"/>
  <c r="K39" i="13"/>
  <c r="G30" i="13"/>
  <c r="K21" i="13"/>
  <c r="K13" i="13"/>
  <c r="D67" i="12"/>
  <c r="D35" i="12"/>
  <c r="D74" i="11"/>
  <c r="D58" i="11"/>
  <c r="D42" i="11"/>
  <c r="D26" i="11"/>
  <c r="D10" i="11"/>
  <c r="D22" i="10"/>
  <c r="D25" i="9"/>
  <c r="D28" i="8"/>
  <c r="D53" i="7"/>
  <c r="D21" i="7"/>
  <c r="N71" i="6"/>
  <c r="J66" i="6"/>
  <c r="F61" i="6"/>
  <c r="N55" i="6"/>
  <c r="J50" i="6"/>
  <c r="F45" i="6"/>
  <c r="N39" i="6"/>
  <c r="J34" i="6"/>
  <c r="F29" i="6"/>
  <c r="N23" i="6"/>
  <c r="D74" i="24"/>
  <c r="Q68" i="19"/>
  <c r="O34" i="19"/>
  <c r="D56" i="16"/>
  <c r="T67" i="14"/>
  <c r="L39" i="14"/>
  <c r="D11" i="14"/>
  <c r="L23" i="13"/>
  <c r="E26" i="11"/>
  <c r="M67" i="6"/>
  <c r="M35" i="6"/>
  <c r="N12" i="6"/>
  <c r="H67" i="5"/>
  <c r="D57" i="5"/>
  <c r="F46" i="5"/>
  <c r="H35" i="5"/>
  <c r="D25" i="5"/>
  <c r="F14" i="5"/>
  <c r="D74" i="4"/>
  <c r="D70" i="4"/>
  <c r="D66" i="4"/>
  <c r="D62" i="4"/>
  <c r="D58" i="4"/>
  <c r="D54" i="4"/>
  <c r="D50" i="4"/>
  <c r="D46" i="4"/>
  <c r="D42" i="4"/>
  <c r="D38" i="4"/>
  <c r="D34" i="4"/>
  <c r="D30" i="4"/>
  <c r="D26" i="4"/>
  <c r="D22" i="4"/>
  <c r="D18" i="4"/>
  <c r="D14" i="4"/>
  <c r="D10" i="4"/>
  <c r="D62" i="27"/>
  <c r="M72" i="19"/>
  <c r="K38" i="19"/>
  <c r="D53" i="17"/>
  <c r="D71" i="14"/>
  <c r="N42" i="14"/>
  <c r="F14" i="14"/>
  <c r="H28" i="13"/>
  <c r="E24" i="11"/>
  <c r="G67" i="6"/>
  <c r="F20" i="6"/>
  <c r="N10" i="6"/>
  <c r="G67" i="5"/>
  <c r="G51" i="5"/>
  <c r="G35" i="5"/>
  <c r="G19" i="5"/>
  <c r="S74" i="4"/>
  <c r="E69" i="4"/>
  <c r="G64" i="4"/>
  <c r="S58" i="4"/>
  <c r="E53" i="4"/>
  <c r="G48" i="4"/>
  <c r="S42" i="4"/>
  <c r="E37" i="4"/>
  <c r="G32" i="4"/>
  <c r="S26" i="4"/>
  <c r="E21" i="4"/>
  <c r="G16" i="4"/>
  <c r="S10" i="4"/>
  <c r="CC74" i="3"/>
  <c r="I13" i="20"/>
  <c r="G42" i="19"/>
  <c r="D34" i="18"/>
  <c r="G30" i="15"/>
  <c r="H49" i="14"/>
  <c r="R20" i="14"/>
  <c r="H38" i="13"/>
  <c r="E38" i="11"/>
  <c r="M69" i="6"/>
  <c r="M37" i="6"/>
  <c r="M13" i="6"/>
  <c r="F67" i="5"/>
  <c r="H56" i="5"/>
  <c r="D46" i="5"/>
  <c r="F35" i="5"/>
  <c r="H24" i="5"/>
  <c r="D14" i="5"/>
  <c r="T73" i="4"/>
  <c r="T69" i="4"/>
  <c r="T65" i="4"/>
  <c r="T61" i="4"/>
  <c r="T57" i="4"/>
  <c r="T53" i="4"/>
  <c r="T49" i="4"/>
  <c r="T45" i="4"/>
  <c r="T41" i="4"/>
  <c r="T37" i="4"/>
  <c r="T33" i="4"/>
  <c r="T29" i="4"/>
  <c r="T25" i="4"/>
  <c r="T21" i="4"/>
  <c r="T17" i="4"/>
  <c r="T13" i="4"/>
  <c r="T9" i="4"/>
  <c r="CB74" i="3"/>
  <c r="J51" i="22"/>
  <c r="O58" i="19"/>
  <c r="I20" i="19"/>
  <c r="F67" i="15"/>
  <c r="L59" i="14"/>
  <c r="D31" i="14"/>
  <c r="H64" i="13"/>
  <c r="E11" i="12"/>
  <c r="D29" i="8"/>
  <c r="G29" i="6"/>
  <c r="J13" i="6"/>
  <c r="E74" i="5"/>
  <c r="E59" i="5"/>
  <c r="E43" i="5"/>
  <c r="E27" i="5"/>
  <c r="E11" i="5"/>
  <c r="O71" i="4"/>
  <c r="I66" i="4"/>
  <c r="M60" i="4"/>
  <c r="O55" i="4"/>
  <c r="I50" i="4"/>
  <c r="M44" i="4"/>
  <c r="O39" i="4"/>
  <c r="I34" i="4"/>
  <c r="M28" i="4"/>
  <c r="O23" i="4"/>
  <c r="I18" i="4"/>
  <c r="M12" i="4"/>
  <c r="O7" i="4"/>
  <c r="H20" i="20"/>
  <c r="F41" i="19"/>
  <c r="D7" i="19"/>
  <c r="G14" i="15"/>
  <c r="J48" i="14"/>
  <c r="T19" i="14"/>
  <c r="H42" i="13"/>
  <c r="E50" i="11"/>
  <c r="E21" i="7"/>
  <c r="I42" i="6"/>
  <c r="M15" i="6"/>
  <c r="G72" i="5"/>
  <c r="H61" i="5"/>
  <c r="D51" i="5"/>
  <c r="F40" i="5"/>
  <c r="H29" i="5"/>
  <c r="D19" i="5"/>
  <c r="F8" i="5"/>
  <c r="D72" i="4"/>
  <c r="D68" i="4"/>
  <c r="D64" i="4"/>
  <c r="D60" i="4"/>
  <c r="D56" i="4"/>
  <c r="D52" i="4"/>
  <c r="D48" i="4"/>
  <c r="D44" i="4"/>
  <c r="D40" i="4"/>
  <c r="D36" i="4"/>
  <c r="D32" i="4"/>
  <c r="D28" i="4"/>
  <c r="D24" i="4"/>
  <c r="D20" i="4"/>
  <c r="D16" i="4"/>
  <c r="D12" i="4"/>
  <c r="D8" i="4"/>
  <c r="G54" i="20"/>
  <c r="J53" i="19"/>
  <c r="H19" i="19"/>
  <c r="E64" i="15"/>
  <c r="N58" i="14"/>
  <c r="F30" i="14"/>
  <c r="H68" i="13"/>
  <c r="D70" i="12"/>
  <c r="D13" i="8"/>
  <c r="G31" i="6"/>
  <c r="G13" i="6"/>
  <c r="E68" i="5"/>
  <c r="E52" i="5"/>
  <c r="E36" i="5"/>
  <c r="E20" i="5"/>
  <c r="G74" i="4"/>
  <c r="S68" i="4"/>
  <c r="E63" i="4"/>
  <c r="G58" i="4"/>
  <c r="S52" i="4"/>
  <c r="E47" i="4"/>
  <c r="G42" i="4"/>
  <c r="S36" i="4"/>
  <c r="E31" i="4"/>
  <c r="G26" i="4"/>
  <c r="S20" i="4"/>
  <c r="E15" i="4"/>
  <c r="G10" i="4"/>
  <c r="H60" i="25"/>
  <c r="J69" i="19"/>
  <c r="H35" i="19"/>
  <c r="E37" i="16"/>
  <c r="P39" i="14"/>
  <c r="G26" i="6"/>
  <c r="E46" i="16"/>
  <c r="G29" i="13"/>
  <c r="F21" i="22"/>
  <c r="T72" i="14"/>
  <c r="N23" i="13"/>
  <c r="I30" i="20"/>
  <c r="P26" i="19"/>
  <c r="G51" i="15"/>
  <c r="E59" i="14"/>
  <c r="S32" i="14"/>
  <c r="M11" i="14"/>
  <c r="E53" i="13"/>
  <c r="M31" i="13"/>
  <c r="I10" i="13"/>
  <c r="F56" i="11"/>
  <c r="D16" i="10"/>
  <c r="E16" i="7"/>
  <c r="D46" i="6"/>
  <c r="D14" i="6"/>
  <c r="H19" i="25"/>
  <c r="G20" i="20"/>
  <c r="Q61" i="19"/>
  <c r="O43" i="19"/>
  <c r="M25" i="19"/>
  <c r="K7" i="19"/>
  <c r="E18" i="16"/>
  <c r="D16" i="15"/>
  <c r="O61" i="14"/>
  <c r="O45" i="14"/>
  <c r="O29" i="14"/>
  <c r="Q16" i="14"/>
  <c r="G72" i="13"/>
  <c r="K59" i="13"/>
  <c r="K47" i="13"/>
  <c r="G38" i="13"/>
  <c r="K29" i="13"/>
  <c r="G20" i="13"/>
  <c r="G12" i="13"/>
  <c r="E64" i="12"/>
  <c r="E32" i="12"/>
  <c r="D72" i="11"/>
  <c r="D56" i="11"/>
  <c r="D40" i="11"/>
  <c r="D24" i="11"/>
  <c r="D8" i="11"/>
  <c r="D14" i="10"/>
  <c r="D17" i="9"/>
  <c r="D20" i="8"/>
  <c r="E50" i="7"/>
  <c r="E18" i="7"/>
  <c r="F71" i="6"/>
  <c r="N65" i="6"/>
  <c r="J60" i="6"/>
  <c r="F55" i="6"/>
  <c r="N49" i="6"/>
  <c r="J44" i="6"/>
  <c r="F39" i="6"/>
  <c r="N33" i="6"/>
  <c r="J28" i="6"/>
  <c r="F23" i="6"/>
  <c r="L70" i="22"/>
  <c r="M64" i="19"/>
  <c r="K30" i="19"/>
  <c r="E13" i="16"/>
  <c r="J64" i="14"/>
  <c r="T35" i="14"/>
  <c r="L7" i="14"/>
  <c r="H18" i="13"/>
  <c r="E10" i="11"/>
  <c r="I62" i="6"/>
  <c r="I30" i="6"/>
  <c r="G9" i="6"/>
  <c r="F66" i="5"/>
  <c r="H55" i="5"/>
  <c r="D45" i="5"/>
  <c r="F34" i="5"/>
  <c r="H23" i="5"/>
  <c r="D13" i="5"/>
  <c r="F73" i="4"/>
  <c r="F69" i="4"/>
  <c r="F65" i="4"/>
  <c r="F61" i="4"/>
  <c r="F57" i="4"/>
  <c r="F53" i="4"/>
  <c r="F49" i="4"/>
  <c r="F45" i="4"/>
  <c r="F41" i="4"/>
  <c r="F37" i="4"/>
  <c r="F33" i="4"/>
  <c r="F29" i="4"/>
  <c r="F25" i="4"/>
  <c r="F21" i="4"/>
  <c r="F17" i="4"/>
  <c r="F13" i="4"/>
  <c r="F9" i="4"/>
  <c r="D63" i="26"/>
  <c r="I68" i="19"/>
  <c r="G34" i="19"/>
  <c r="E53" i="16"/>
  <c r="L67" i="14"/>
  <c r="D39" i="14"/>
  <c r="N10" i="14"/>
  <c r="L17" i="13"/>
  <c r="E8" i="11"/>
  <c r="G59" i="6"/>
  <c r="N18" i="6"/>
  <c r="D10" i="6"/>
  <c r="E66" i="5"/>
  <c r="E50" i="5"/>
  <c r="E34" i="5"/>
  <c r="E18" i="5"/>
  <c r="M73" i="4"/>
  <c r="O68" i="4"/>
  <c r="I63" i="4"/>
  <c r="M57" i="4"/>
  <c r="O52" i="4"/>
  <c r="I47" i="4"/>
  <c r="M41" i="4"/>
  <c r="O36" i="4"/>
  <c r="I31" i="4"/>
  <c r="M25" i="4"/>
  <c r="O20" i="4"/>
  <c r="I15" i="4"/>
  <c r="M9" i="4"/>
  <c r="G49" i="29"/>
  <c r="E72" i="19"/>
  <c r="N33" i="19"/>
  <c r="D45" i="17"/>
  <c r="F74" i="14"/>
  <c r="P45" i="14"/>
  <c r="H17" i="14"/>
  <c r="L27" i="13"/>
  <c r="E22" i="11"/>
  <c r="I64" i="6"/>
  <c r="I32" i="6"/>
  <c r="M11" i="6"/>
  <c r="D66" i="5"/>
  <c r="F55" i="5"/>
  <c r="H44" i="5"/>
  <c r="D34" i="5"/>
  <c r="F23" i="5"/>
  <c r="H12" i="5"/>
  <c r="L73" i="4"/>
  <c r="L69" i="4"/>
  <c r="L65" i="4"/>
  <c r="L61" i="4"/>
  <c r="L57" i="4"/>
  <c r="L53" i="4"/>
  <c r="L49" i="4"/>
  <c r="L45" i="4"/>
  <c r="L41" i="4"/>
  <c r="L37" i="4"/>
  <c r="L33" i="4"/>
  <c r="L29" i="4"/>
  <c r="L25" i="4"/>
  <c r="L21" i="4"/>
  <c r="L17" i="4"/>
  <c r="L13" i="4"/>
  <c r="L9" i="4"/>
  <c r="G41" i="29"/>
  <c r="E70" i="20"/>
  <c r="K54" i="19"/>
  <c r="E16" i="19"/>
  <c r="G54" i="15"/>
  <c r="T55" i="14"/>
  <c r="L27" i="14"/>
  <c r="L53" i="13"/>
  <c r="E68" i="11"/>
  <c r="E45" i="7"/>
  <c r="N26" i="6"/>
  <c r="J12" i="6"/>
  <c r="H72" i="5"/>
  <c r="G56" i="5"/>
  <c r="G40" i="5"/>
  <c r="G24" i="5"/>
  <c r="G8" i="5"/>
  <c r="G71" i="4"/>
  <c r="S65" i="4"/>
  <c r="E60" i="4"/>
  <c r="G55" i="4"/>
  <c r="S49" i="4"/>
  <c r="E44" i="4"/>
  <c r="G39" i="4"/>
  <c r="S33" i="4"/>
  <c r="E28" i="4"/>
  <c r="G23" i="4"/>
  <c r="S17" i="4"/>
  <c r="E12" i="4"/>
  <c r="G7" i="4"/>
  <c r="G11" i="20"/>
  <c r="Q36" i="19"/>
  <c r="D18" i="18"/>
  <c r="H73" i="14"/>
  <c r="R44" i="14"/>
  <c r="J16" i="14"/>
  <c r="L31" i="13"/>
  <c r="E34" i="11"/>
  <c r="M71" i="6"/>
  <c r="M39" i="6"/>
  <c r="J14" i="6"/>
  <c r="D71" i="5"/>
  <c r="F60" i="5"/>
  <c r="H49" i="5"/>
  <c r="D39" i="5"/>
  <c r="F28" i="5"/>
  <c r="H17" i="5"/>
  <c r="D7" i="5"/>
  <c r="F71" i="4"/>
  <c r="F67" i="4"/>
  <c r="F63" i="4"/>
  <c r="F59" i="4"/>
  <c r="F55" i="4"/>
  <c r="F51" i="4"/>
  <c r="F47" i="4"/>
  <c r="F43" i="4"/>
  <c r="F39" i="4"/>
  <c r="F35" i="4"/>
  <c r="F31" i="4"/>
  <c r="F27" i="4"/>
  <c r="F23" i="4"/>
  <c r="L21" i="14"/>
  <c r="D39" i="28"/>
  <c r="E55" i="15"/>
  <c r="G7" i="13"/>
  <c r="I25" i="20"/>
  <c r="F63" i="14"/>
  <c r="J8" i="13"/>
  <c r="D15" i="20"/>
  <c r="L22" i="19"/>
  <c r="D42" i="15"/>
  <c r="K56" i="14"/>
  <c r="E31" i="14"/>
  <c r="G10" i="14"/>
  <c r="E51" i="13"/>
  <c r="M29" i="13"/>
  <c r="I8" i="13"/>
  <c r="F50" i="11"/>
  <c r="D59" i="9"/>
  <c r="L74" i="6"/>
  <c r="L42" i="6"/>
  <c r="G64" i="29"/>
  <c r="D50" i="24"/>
  <c r="D17" i="20"/>
  <c r="H60" i="19"/>
  <c r="F42" i="19"/>
  <c r="D24" i="19"/>
  <c r="D57" i="18"/>
  <c r="G73" i="15"/>
  <c r="G9" i="15"/>
  <c r="I60" i="14"/>
  <c r="I44" i="14"/>
  <c r="I28" i="14"/>
  <c r="I16" i="14"/>
  <c r="G70" i="13"/>
  <c r="K57" i="13"/>
  <c r="G46" i="13"/>
  <c r="K37" i="13"/>
  <c r="K27" i="13"/>
  <c r="K19" i="13"/>
  <c r="K11" i="13"/>
  <c r="D59" i="12"/>
  <c r="D27" i="12"/>
  <c r="D70" i="11"/>
  <c r="D54" i="11"/>
  <c r="D38" i="11"/>
  <c r="D22" i="11"/>
  <c r="D70" i="10"/>
  <c r="D73" i="9"/>
  <c r="D9" i="9"/>
  <c r="D12" i="8"/>
  <c r="D45" i="7"/>
  <c r="D13" i="7"/>
  <c r="J70" i="6"/>
  <c r="F65" i="6"/>
  <c r="N59" i="6"/>
  <c r="J54" i="6"/>
  <c r="F49" i="6"/>
  <c r="N43" i="6"/>
  <c r="J38" i="6"/>
  <c r="F33" i="6"/>
  <c r="N27" i="6"/>
  <c r="J22" i="6"/>
  <c r="J19" i="22"/>
  <c r="I60" i="19"/>
  <c r="G26" i="19"/>
  <c r="E72" i="15"/>
  <c r="R60" i="14"/>
  <c r="J32" i="14"/>
  <c r="L71" i="13"/>
  <c r="L7" i="13"/>
  <c r="D31" i="10"/>
  <c r="M59" i="6"/>
  <c r="M27" i="6"/>
  <c r="I8" i="6"/>
  <c r="D65" i="5"/>
  <c r="F54" i="5"/>
  <c r="H43" i="5"/>
  <c r="D33" i="5"/>
  <c r="F22" i="5"/>
  <c r="H11" i="5"/>
  <c r="P72" i="4"/>
  <c r="P68" i="4"/>
  <c r="P64" i="4"/>
  <c r="P60" i="4"/>
  <c r="P56" i="4"/>
  <c r="P52" i="4"/>
  <c r="P48" i="4"/>
  <c r="P44" i="4"/>
  <c r="P40" i="4"/>
  <c r="P36" i="4"/>
  <c r="P32" i="4"/>
  <c r="P28" i="4"/>
  <c r="P24" i="4"/>
  <c r="P20" i="4"/>
  <c r="P16" i="4"/>
  <c r="P12" i="4"/>
  <c r="P8" i="4"/>
  <c r="H44" i="25"/>
  <c r="E64" i="19"/>
  <c r="N25" i="19"/>
  <c r="D32" i="16"/>
  <c r="T63" i="14"/>
  <c r="L35" i="14"/>
  <c r="D7" i="14"/>
  <c r="H12" i="13"/>
  <c r="D23" i="10"/>
  <c r="G51" i="6"/>
  <c r="J17" i="6"/>
  <c r="F9" i="6"/>
  <c r="G63" i="5"/>
  <c r="G47" i="5"/>
  <c r="G31" i="5"/>
  <c r="G15" i="5"/>
  <c r="E73" i="4"/>
  <c r="G68" i="4"/>
  <c r="S62" i="4"/>
  <c r="E57" i="4"/>
  <c r="G52" i="4"/>
  <c r="S46" i="4"/>
  <c r="E41" i="4"/>
  <c r="G36" i="4"/>
  <c r="S30" i="4"/>
  <c r="E25" i="4"/>
  <c r="G20" i="4"/>
  <c r="S14" i="4"/>
  <c r="E9" i="4"/>
  <c r="D31" i="28"/>
  <c r="P67" i="19"/>
  <c r="J29" i="19"/>
  <c r="D72" i="16"/>
  <c r="N70" i="14"/>
  <c r="F42" i="14"/>
  <c r="P13" i="14"/>
  <c r="H22" i="13"/>
  <c r="D15" i="10"/>
  <c r="M61" i="6"/>
  <c r="M29" i="6"/>
  <c r="M10" i="6"/>
  <c r="H64" i="5"/>
  <c r="D54" i="5"/>
  <c r="F43" i="5"/>
  <c r="H32" i="5"/>
  <c r="D22" i="5"/>
  <c r="F11" i="5"/>
  <c r="D73" i="4"/>
  <c r="D69" i="4"/>
  <c r="D65" i="4"/>
  <c r="D61" i="4"/>
  <c r="D57" i="4"/>
  <c r="D53" i="4"/>
  <c r="D49" i="4"/>
  <c r="D45" i="4"/>
  <c r="D41" i="4"/>
  <c r="D37" i="4"/>
  <c r="D33" i="4"/>
  <c r="D29" i="4"/>
  <c r="D25" i="4"/>
  <c r="D21" i="4"/>
  <c r="D17" i="4"/>
  <c r="D13" i="4"/>
  <c r="D9" i="4"/>
  <c r="L71" i="28"/>
  <c r="D32" i="20"/>
  <c r="G50" i="19"/>
  <c r="P11" i="19"/>
  <c r="D29" i="15"/>
  <c r="J52" i="14"/>
  <c r="T23" i="14"/>
  <c r="H48" i="13"/>
  <c r="E52" i="11"/>
  <c r="D24" i="7"/>
  <c r="G23" i="6"/>
  <c r="J11" i="6"/>
  <c r="E71" i="5"/>
  <c r="E55" i="5"/>
  <c r="E39" i="5"/>
  <c r="E23" i="5"/>
  <c r="E7" i="5"/>
  <c r="I70" i="4"/>
  <c r="M64" i="4"/>
  <c r="O59" i="4"/>
  <c r="I54" i="4"/>
  <c r="M48" i="4"/>
  <c r="O43" i="4"/>
  <c r="I38" i="4"/>
  <c r="M32" i="4"/>
  <c r="O27" i="4"/>
  <c r="I22" i="4"/>
  <c r="M16" i="4"/>
  <c r="O11" i="4"/>
  <c r="G33" i="29"/>
  <c r="D71" i="19"/>
  <c r="M32" i="19"/>
  <c r="D29" i="17"/>
  <c r="P69" i="14"/>
  <c r="H41" i="14"/>
  <c r="R12" i="14"/>
  <c r="H26" i="13"/>
  <c r="E18" i="11"/>
  <c r="I66" i="6"/>
  <c r="I34" i="6"/>
  <c r="I13" i="6"/>
  <c r="H69" i="5"/>
  <c r="D59" i="5"/>
  <c r="F48" i="5"/>
  <c r="H37" i="5"/>
  <c r="D27" i="5"/>
  <c r="F16" i="5"/>
  <c r="P74" i="4"/>
  <c r="P70" i="4"/>
  <c r="P66" i="4"/>
  <c r="P62" i="4"/>
  <c r="P58" i="4"/>
  <c r="P54" i="4"/>
  <c r="P50" i="4"/>
  <c r="P46" i="4"/>
  <c r="P42" i="4"/>
  <c r="P38" i="4"/>
  <c r="P34" i="4"/>
  <c r="P30" i="4"/>
  <c r="P26" i="4"/>
  <c r="P22" i="4"/>
  <c r="P18" i="4"/>
  <c r="P14" i="4"/>
  <c r="P10" i="4"/>
  <c r="CP74" i="3"/>
  <c r="G19" i="20"/>
  <c r="Q44" i="19"/>
  <c r="O10" i="19"/>
  <c r="G38" i="15"/>
  <c r="L51" i="14"/>
  <c r="D23" i="14"/>
  <c r="H52" i="13"/>
  <c r="E64" i="11"/>
  <c r="D40" i="7"/>
  <c r="N22" i="6"/>
  <c r="J10" i="6"/>
  <c r="E64" i="5"/>
  <c r="E48" i="5"/>
  <c r="E32" i="5"/>
  <c r="E16" i="5"/>
  <c r="S72" i="4"/>
  <c r="E67" i="4"/>
  <c r="G62" i="4"/>
  <c r="S56" i="4"/>
  <c r="E51" i="4"/>
  <c r="G46" i="4"/>
  <c r="S40" i="4"/>
  <c r="E35" i="4"/>
  <c r="G30" i="4"/>
  <c r="S24" i="4"/>
  <c r="E19" i="4"/>
  <c r="G14" i="4"/>
  <c r="S8" i="4"/>
  <c r="H35" i="13"/>
  <c r="F15" i="20"/>
  <c r="O59" i="14"/>
  <c r="D26" i="10"/>
  <c r="J51" i="19"/>
  <c r="H38" i="14"/>
  <c r="E27" i="7"/>
  <c r="M63" i="19"/>
  <c r="H10" i="19"/>
  <c r="D10" i="15"/>
  <c r="G50" i="14"/>
  <c r="G26" i="14"/>
  <c r="E71" i="13"/>
  <c r="M45" i="13"/>
  <c r="I24" i="13"/>
  <c r="E54" i="12"/>
  <c r="F34" i="11"/>
  <c r="D62" i="8"/>
  <c r="L66" i="6"/>
  <c r="L34" i="6"/>
  <c r="D71" i="28"/>
  <c r="D38" i="22"/>
  <c r="F74" i="19"/>
  <c r="D56" i="19"/>
  <c r="I37" i="19"/>
  <c r="G19" i="19"/>
  <c r="D60" i="17"/>
  <c r="G57" i="15"/>
  <c r="I72" i="14"/>
  <c r="I56" i="14"/>
  <c r="I40" i="14"/>
  <c r="I24" i="14"/>
  <c r="Q12" i="14"/>
  <c r="K67" i="13"/>
  <c r="G54" i="13"/>
  <c r="K43" i="13"/>
  <c r="G34" i="13"/>
  <c r="K25" i="13"/>
  <c r="K17" i="13"/>
  <c r="K9" i="13"/>
  <c r="D51" i="12"/>
  <c r="D19" i="12"/>
  <c r="D66" i="11"/>
  <c r="D50" i="11"/>
  <c r="D34" i="11"/>
  <c r="D18" i="11"/>
  <c r="D54" i="10"/>
  <c r="D57" i="9"/>
  <c r="D60" i="8"/>
  <c r="D69" i="7"/>
  <c r="D37" i="7"/>
  <c r="J74" i="6"/>
  <c r="F69" i="6"/>
  <c r="N63" i="6"/>
  <c r="J58" i="6"/>
  <c r="F53" i="6"/>
  <c r="N47" i="6"/>
  <c r="J42" i="6"/>
  <c r="F37" i="6"/>
  <c r="N31" i="6"/>
  <c r="J26" i="6"/>
  <c r="F21" i="6"/>
  <c r="I40" i="20"/>
  <c r="P51" i="19"/>
  <c r="J13" i="19"/>
  <c r="G46" i="15"/>
  <c r="P53" i="14"/>
  <c r="H25" i="14"/>
  <c r="L55" i="13"/>
  <c r="E19" i="12"/>
  <c r="D53" i="8"/>
  <c r="M51" i="6"/>
  <c r="F22" i="6"/>
  <c r="F73" i="5"/>
  <c r="F62" i="5"/>
  <c r="H51" i="5"/>
  <c r="D41" i="5"/>
  <c r="F30" i="5"/>
  <c r="H19" i="5"/>
  <c r="D9" i="5"/>
  <c r="R71" i="4"/>
  <c r="R67" i="4"/>
  <c r="R63" i="4"/>
  <c r="R59" i="4"/>
  <c r="R55" i="4"/>
  <c r="R51" i="4"/>
  <c r="R47" i="4"/>
  <c r="R43" i="4"/>
  <c r="R39" i="4"/>
  <c r="R35" i="4"/>
  <c r="R31" i="4"/>
  <c r="R27" i="4"/>
  <c r="R23" i="4"/>
  <c r="R19" i="4"/>
  <c r="R15" i="4"/>
  <c r="R11" i="4"/>
  <c r="R7" i="4"/>
  <c r="F13" i="22"/>
  <c r="L55" i="19"/>
  <c r="F17" i="19"/>
  <c r="D45" i="15"/>
  <c r="R56" i="14"/>
  <c r="J28" i="14"/>
  <c r="H60" i="13"/>
  <c r="D38" i="12"/>
  <c r="D45" i="8"/>
  <c r="G35" i="6"/>
  <c r="N14" i="6"/>
  <c r="H74" i="5"/>
  <c r="G59" i="5"/>
  <c r="G43" i="5"/>
  <c r="G27" i="5"/>
  <c r="G11" i="5"/>
  <c r="G72" i="4"/>
  <c r="S66" i="4"/>
  <c r="E61" i="4"/>
  <c r="G56" i="4"/>
  <c r="S50" i="4"/>
  <c r="E45" i="4"/>
  <c r="G40" i="4"/>
  <c r="S34" i="4"/>
  <c r="E29" i="4"/>
  <c r="G24" i="4"/>
  <c r="S18" i="4"/>
  <c r="E13" i="4"/>
  <c r="G8" i="4"/>
  <c r="H36" i="25"/>
  <c r="H59" i="19"/>
  <c r="Q20" i="19"/>
  <c r="D8" i="16"/>
  <c r="L63" i="14"/>
  <c r="D35" i="14"/>
  <c r="H70" i="13"/>
  <c r="E35" i="12"/>
  <c r="D37" i="8"/>
  <c r="M53" i="6"/>
  <c r="J23" i="6"/>
  <c r="F74" i="5"/>
  <c r="D62" i="5"/>
  <c r="F51" i="5"/>
  <c r="H40" i="5"/>
  <c r="D30" i="5"/>
  <c r="F19" i="5"/>
  <c r="H8" i="5"/>
  <c r="P71" i="4"/>
  <c r="P67" i="4"/>
  <c r="P63" i="4"/>
  <c r="P59" i="4"/>
  <c r="P55" i="4"/>
  <c r="P51" i="4"/>
  <c r="P47" i="4"/>
  <c r="P43" i="4"/>
  <c r="P39" i="4"/>
  <c r="P35" i="4"/>
  <c r="P31" i="4"/>
  <c r="P27" i="4"/>
  <c r="P23" i="4"/>
  <c r="P19" i="4"/>
  <c r="P15" i="4"/>
  <c r="P11" i="4"/>
  <c r="P7" i="4"/>
  <c r="E19" i="27"/>
  <c r="H12" i="20"/>
  <c r="J37" i="19"/>
  <c r="D26" i="18"/>
  <c r="P73" i="14"/>
  <c r="H45" i="14"/>
  <c r="R16" i="14"/>
  <c r="H32" i="13"/>
  <c r="E20" i="11"/>
  <c r="G61" i="6"/>
  <c r="N19" i="6"/>
  <c r="N9" i="6"/>
  <c r="E67" i="5"/>
  <c r="E51" i="5"/>
  <c r="E35" i="5"/>
  <c r="E19" i="5"/>
  <c r="I74" i="4"/>
  <c r="M68" i="4"/>
  <c r="O63" i="4"/>
  <c r="I58" i="4"/>
  <c r="M52" i="4"/>
  <c r="O47" i="4"/>
  <c r="I42" i="4"/>
  <c r="M36" i="4"/>
  <c r="O31" i="4"/>
  <c r="I26" i="4"/>
  <c r="M20" i="4"/>
  <c r="O15" i="4"/>
  <c r="I10" i="4"/>
  <c r="H20" i="25"/>
  <c r="K62" i="19"/>
  <c r="E24" i="19"/>
  <c r="D24" i="16"/>
  <c r="N62" i="14"/>
  <c r="F34" i="14"/>
  <c r="H74" i="13"/>
  <c r="H10" i="13"/>
  <c r="D74" i="9"/>
  <c r="I58" i="6"/>
  <c r="N24" i="6"/>
  <c r="I11" i="6"/>
  <c r="D67" i="5"/>
  <c r="F56" i="5"/>
  <c r="H45" i="5"/>
  <c r="D35" i="5"/>
  <c r="F24" i="5"/>
  <c r="H13" i="5"/>
  <c r="R73" i="4"/>
  <c r="R69" i="4"/>
  <c r="R65" i="4"/>
  <c r="R61" i="4"/>
  <c r="R57" i="4"/>
  <c r="R53" i="4"/>
  <c r="R49" i="4"/>
  <c r="R45" i="4"/>
  <c r="R41" i="4"/>
  <c r="R37" i="4"/>
  <c r="R33" i="4"/>
  <c r="R29" i="4"/>
  <c r="R25" i="4"/>
  <c r="R21" i="4"/>
  <c r="R17" i="4"/>
  <c r="R13" i="4"/>
  <c r="R9" i="4"/>
  <c r="J13" i="28"/>
  <c r="O74" i="19"/>
  <c r="I36" i="19"/>
  <c r="D10" i="18"/>
  <c r="R72" i="14"/>
  <c r="J44" i="14"/>
  <c r="T15" i="14"/>
  <c r="H36" i="13"/>
  <c r="E32" i="11"/>
  <c r="G63" i="6"/>
  <c r="F18" i="6"/>
  <c r="L8" i="6"/>
  <c r="E60" i="5"/>
  <c r="E44" i="5"/>
  <c r="E28" i="5"/>
  <c r="E12" i="5"/>
  <c r="E71" i="4"/>
  <c r="G66" i="4"/>
  <c r="S60" i="4"/>
  <c r="E55" i="4"/>
  <c r="G50" i="4"/>
  <c r="S44" i="4"/>
  <c r="E39" i="4"/>
  <c r="G34" i="4"/>
  <c r="S28" i="4"/>
  <c r="E23" i="4"/>
  <c r="G18" i="4"/>
  <c r="S12" i="4"/>
  <c r="E7" i="4"/>
  <c r="I26" i="20"/>
  <c r="E55" i="12"/>
  <c r="D60" i="19"/>
  <c r="E40" i="14"/>
  <c r="E22" i="7"/>
  <c r="M30" i="19"/>
  <c r="P22" i="14"/>
  <c r="M42" i="6"/>
  <c r="K53" i="19"/>
  <c r="D11" i="18"/>
  <c r="M71" i="14"/>
  <c r="G46" i="14"/>
  <c r="O22" i="14"/>
  <c r="I66" i="13"/>
  <c r="I42" i="13"/>
  <c r="E21" i="13"/>
  <c r="D33" i="12"/>
  <c r="F24" i="11"/>
  <c r="D22" i="8"/>
  <c r="D62" i="6"/>
  <c r="D30" i="6"/>
  <c r="I24" i="28"/>
  <c r="F66" i="21"/>
  <c r="K71" i="19"/>
  <c r="P52" i="19"/>
  <c r="N34" i="19"/>
  <c r="L16" i="19"/>
  <c r="D20" i="17"/>
  <c r="D48" i="15"/>
  <c r="O69" i="14"/>
  <c r="O53" i="14"/>
  <c r="O37" i="14"/>
  <c r="O21" i="14"/>
  <c r="I12" i="14"/>
  <c r="K65" i="13"/>
  <c r="K53" i="13"/>
  <c r="G42" i="13"/>
  <c r="K33" i="13"/>
  <c r="G24" i="13"/>
  <c r="G16" i="13"/>
  <c r="G8" i="13"/>
  <c r="E48" i="12"/>
  <c r="E16" i="12"/>
  <c r="D64" i="11"/>
  <c r="D48" i="11"/>
  <c r="D32" i="11"/>
  <c r="D16" i="11"/>
  <c r="D46" i="10"/>
  <c r="D49" i="9"/>
  <c r="D52" i="8"/>
  <c r="E66" i="7"/>
  <c r="E34" i="7"/>
  <c r="N73" i="6"/>
  <c r="J68" i="6"/>
  <c r="F63" i="6"/>
  <c r="N57" i="6"/>
  <c r="J52" i="6"/>
  <c r="F47" i="6"/>
  <c r="N41" i="6"/>
  <c r="J36" i="6"/>
  <c r="F31" i="6"/>
  <c r="N25" i="6"/>
  <c r="J20" i="6"/>
  <c r="F25" i="20"/>
  <c r="L47" i="19"/>
  <c r="F9" i="19"/>
  <c r="D21" i="15"/>
  <c r="F50" i="14"/>
  <c r="P21" i="14"/>
  <c r="H50" i="13"/>
  <c r="E74" i="11"/>
  <c r="E53" i="7"/>
  <c r="I46" i="6"/>
  <c r="I20" i="6"/>
  <c r="H71" i="5"/>
  <c r="D61" i="5"/>
  <c r="F50" i="5"/>
  <c r="H39" i="5"/>
  <c r="D29" i="5"/>
  <c r="F18" i="5"/>
  <c r="H7" i="5"/>
  <c r="J71" i="4"/>
  <c r="J67" i="4"/>
  <c r="J63" i="4"/>
  <c r="J59" i="4"/>
  <c r="J55" i="4"/>
  <c r="J51" i="4"/>
  <c r="J47" i="4"/>
  <c r="J43" i="4"/>
  <c r="J39" i="4"/>
  <c r="J35" i="4"/>
  <c r="J31" i="4"/>
  <c r="J27" i="4"/>
  <c r="J23" i="4"/>
  <c r="J19" i="4"/>
  <c r="J15" i="4"/>
  <c r="J11" i="4"/>
  <c r="J7" i="4"/>
  <c r="F42" i="21"/>
  <c r="H51" i="19"/>
  <c r="Q12" i="19"/>
  <c r="E32" i="15"/>
  <c r="H53" i="14"/>
  <c r="R24" i="14"/>
  <c r="L49" i="13"/>
  <c r="E72" i="11"/>
  <c r="D72" i="7"/>
  <c r="G27" i="6"/>
  <c r="N13" i="6"/>
  <c r="D73" i="5"/>
  <c r="E58" i="5"/>
  <c r="E42" i="5"/>
  <c r="E26" i="5"/>
  <c r="E10" i="5"/>
  <c r="I71" i="4"/>
  <c r="M65" i="4"/>
  <c r="O60" i="4"/>
  <c r="I55" i="4"/>
  <c r="M49" i="4"/>
  <c r="O44" i="4"/>
  <c r="I39" i="4"/>
  <c r="M33" i="4"/>
  <c r="O28" i="4"/>
  <c r="I23" i="4"/>
  <c r="M17" i="4"/>
  <c r="O12" i="4"/>
  <c r="I7" i="4"/>
  <c r="E31" i="24"/>
  <c r="D55" i="19"/>
  <c r="M16" i="19"/>
  <c r="D69" i="15"/>
  <c r="T59" i="14"/>
  <c r="L31" i="14"/>
  <c r="L59" i="13"/>
  <c r="D14" i="12"/>
  <c r="E69" i="7"/>
  <c r="I48" i="6"/>
  <c r="H57" i="13"/>
  <c r="M62" i="19"/>
  <c r="E15" i="19"/>
  <c r="I74" i="13"/>
  <c r="F40" i="11"/>
  <c r="G24" i="29"/>
  <c r="K39" i="19"/>
  <c r="O73" i="14"/>
  <c r="O13" i="14"/>
  <c r="K35" i="13"/>
  <c r="E56" i="12"/>
  <c r="D36" i="11"/>
  <c r="D68" i="8"/>
  <c r="N69" i="6"/>
  <c r="J48" i="6"/>
  <c r="F27" i="6"/>
  <c r="N17" i="19"/>
  <c r="H66" i="13"/>
  <c r="M25" i="6"/>
  <c r="F42" i="5"/>
  <c r="H72" i="4"/>
  <c r="H56" i="4"/>
  <c r="H40" i="4"/>
  <c r="H24" i="4"/>
  <c r="H8" i="4"/>
  <c r="G70" i="15"/>
  <c r="E59" i="12"/>
  <c r="F8" i="6"/>
  <c r="E14" i="5"/>
  <c r="O56" i="4"/>
  <c r="I35" i="4"/>
  <c r="M13" i="4"/>
  <c r="F25" i="19"/>
  <c r="F10" i="14"/>
  <c r="G25" i="6"/>
  <c r="F59" i="5"/>
  <c r="H28" i="5"/>
  <c r="E55" i="11"/>
  <c r="J19" i="19"/>
  <c r="D14" i="17"/>
  <c r="I64" i="13"/>
  <c r="F18" i="11"/>
  <c r="E59" i="27"/>
  <c r="E33" i="19"/>
  <c r="I68" i="14"/>
  <c r="O9" i="14"/>
  <c r="G32" i="13"/>
  <c r="D43" i="12"/>
  <c r="D30" i="11"/>
  <c r="D44" i="8"/>
  <c r="N67" i="6"/>
  <c r="J46" i="6"/>
  <c r="F25" i="6"/>
  <c r="D50" i="18"/>
  <c r="L39" i="13"/>
  <c r="M17" i="6"/>
  <c r="F38" i="5"/>
  <c r="T70" i="4"/>
  <c r="T54" i="4"/>
  <c r="T38" i="4"/>
  <c r="T22" i="4"/>
  <c r="G57" i="29"/>
  <c r="F19" i="15"/>
  <c r="E56" i="11"/>
  <c r="G71" i="5"/>
  <c r="G7" i="5"/>
  <c r="S54" i="4"/>
  <c r="E33" i="4"/>
  <c r="G12" i="4"/>
  <c r="I12" i="19"/>
  <c r="H54" i="13"/>
  <c r="M21" i="6"/>
  <c r="H52" i="5"/>
  <c r="F27" i="5"/>
  <c r="H71" i="4"/>
  <c r="F60" i="4"/>
  <c r="R50" i="4"/>
  <c r="H39" i="4"/>
  <c r="F28" i="4"/>
  <c r="R18" i="4"/>
  <c r="H7" i="4"/>
  <c r="N41" i="19"/>
  <c r="N66" i="14"/>
  <c r="L21" i="13"/>
  <c r="J21" i="6"/>
  <c r="E63" i="5"/>
  <c r="G16" i="5"/>
  <c r="E64" i="4"/>
  <c r="O51" i="4"/>
  <c r="E36" i="4"/>
  <c r="S21" i="4"/>
  <c r="M8" i="4"/>
  <c r="P19" i="19"/>
  <c r="P37" i="14"/>
  <c r="D30" i="12"/>
  <c r="G21" i="6"/>
  <c r="H57" i="5"/>
  <c r="F32" i="5"/>
  <c r="J73" i="4"/>
  <c r="H62" i="4"/>
  <c r="T52" i="4"/>
  <c r="J41" i="4"/>
  <c r="H30" i="4"/>
  <c r="T20" i="4"/>
  <c r="T12" i="4"/>
  <c r="D27" i="23"/>
  <c r="P27" i="19"/>
  <c r="P65" i="14"/>
  <c r="R8" i="14"/>
  <c r="D55" i="10"/>
  <c r="J15" i="6"/>
  <c r="E56" i="5"/>
  <c r="E24" i="5"/>
  <c r="G70" i="4"/>
  <c r="E59" i="4"/>
  <c r="S48" i="4"/>
  <c r="G38" i="4"/>
  <c r="M27" i="4"/>
  <c r="M19" i="4"/>
  <c r="E11" i="4"/>
  <c r="D68" i="21"/>
  <c r="I52" i="19"/>
  <c r="N9" i="19"/>
  <c r="T71" i="14"/>
  <c r="L43" i="14"/>
  <c r="D15" i="14"/>
  <c r="L29" i="13"/>
  <c r="E28" i="11"/>
  <c r="G65" i="6"/>
  <c r="N17" i="6"/>
  <c r="G73" i="5"/>
  <c r="G58" i="5"/>
  <c r="G42" i="5"/>
  <c r="G26" i="5"/>
  <c r="G10" i="5"/>
  <c r="S71" i="4"/>
  <c r="E66" i="4"/>
  <c r="G61" i="4"/>
  <c r="S55" i="4"/>
  <c r="E50" i="4"/>
  <c r="G45" i="4"/>
  <c r="S39" i="4"/>
  <c r="E34" i="4"/>
  <c r="G29" i="4"/>
  <c r="S23" i="4"/>
  <c r="E18" i="4"/>
  <c r="G13" i="4"/>
  <c r="S7" i="4"/>
  <c r="D58" i="9"/>
  <c r="F49" i="5"/>
  <c r="R56" i="4"/>
  <c r="R24" i="4"/>
  <c r="BO74" i="3"/>
  <c r="CM73" i="3"/>
  <c r="AA73" i="3"/>
  <c r="AY72" i="3"/>
  <c r="BW71" i="3"/>
  <c r="K71" i="3"/>
  <c r="AI70" i="3"/>
  <c r="BG69" i="3"/>
  <c r="CE68" i="3"/>
  <c r="S68" i="3"/>
  <c r="AQ67" i="3"/>
  <c r="BO66" i="3"/>
  <c r="CM65" i="3"/>
  <c r="AA65" i="3"/>
  <c r="AY64" i="3"/>
  <c r="BW63" i="3"/>
  <c r="K63" i="3"/>
  <c r="AI62" i="3"/>
  <c r="BG61" i="3"/>
  <c r="CE60" i="3"/>
  <c r="S60" i="3"/>
  <c r="AQ59" i="3"/>
  <c r="BO58" i="3"/>
  <c r="CM57" i="3"/>
  <c r="AA57" i="3"/>
  <c r="AY56" i="3"/>
  <c r="BW55" i="3"/>
  <c r="K55" i="3"/>
  <c r="AI54" i="3"/>
  <c r="BG53" i="3"/>
  <c r="CE52" i="3"/>
  <c r="S52" i="3"/>
  <c r="AQ51" i="3"/>
  <c r="BO50" i="3"/>
  <c r="CM49" i="3"/>
  <c r="AA49" i="3"/>
  <c r="AY48" i="3"/>
  <c r="BW47" i="3"/>
  <c r="K47" i="3"/>
  <c r="AI46" i="3"/>
  <c r="BG45" i="3"/>
  <c r="CE44" i="3"/>
  <c r="S44" i="3"/>
  <c r="AQ43" i="3"/>
  <c r="BO42" i="3"/>
  <c r="CM41" i="3"/>
  <c r="AA41" i="3"/>
  <c r="AY40" i="3"/>
  <c r="BW39" i="3"/>
  <c r="K39" i="3"/>
  <c r="AI38" i="3"/>
  <c r="BG37" i="3"/>
  <c r="CE36" i="3"/>
  <c r="S36" i="3"/>
  <c r="AQ35" i="3"/>
  <c r="BO34" i="3"/>
  <c r="CM33" i="3"/>
  <c r="AA33" i="3"/>
  <c r="AY32" i="3"/>
  <c r="BW31" i="3"/>
  <c r="K31" i="3"/>
  <c r="AI30" i="3"/>
  <c r="BG29" i="3"/>
  <c r="CE28" i="3"/>
  <c r="S28" i="3"/>
  <c r="AQ27" i="3"/>
  <c r="BO26" i="3"/>
  <c r="CM25" i="3"/>
  <c r="AA25" i="3"/>
  <c r="AY24" i="3"/>
  <c r="BW23" i="3"/>
  <c r="K23" i="3"/>
  <c r="AI22" i="3"/>
  <c r="BG21" i="3"/>
  <c r="CE20" i="3"/>
  <c r="S20" i="3"/>
  <c r="AQ19" i="3"/>
  <c r="BO18" i="3"/>
  <c r="CM17" i="3"/>
  <c r="AA17" i="3"/>
  <c r="AY16" i="3"/>
  <c r="BW15" i="3"/>
  <c r="K15" i="3"/>
  <c r="AI14" i="3"/>
  <c r="BG13" i="3"/>
  <c r="CE12" i="3"/>
  <c r="S12" i="3"/>
  <c r="AQ11" i="3"/>
  <c r="BO10" i="3"/>
  <c r="CM9" i="3"/>
  <c r="AA9" i="3"/>
  <c r="AY8" i="3"/>
  <c r="BW7" i="3"/>
  <c r="K7" i="3"/>
  <c r="G59" i="2"/>
  <c r="G43" i="2"/>
  <c r="G27" i="2"/>
  <c r="G11" i="2"/>
  <c r="G117" i="1"/>
  <c r="G101" i="1"/>
  <c r="E87" i="1"/>
  <c r="E71" i="1"/>
  <c r="C57" i="1"/>
  <c r="F42" i="1"/>
  <c r="C25" i="1"/>
  <c r="E7" i="1"/>
  <c r="F69" i="5"/>
  <c r="L63" i="4"/>
  <c r="L31" i="4"/>
  <c r="CQ74" i="3"/>
  <c r="Z74" i="3"/>
  <c r="AX73" i="3"/>
  <c r="BV72" i="3"/>
  <c r="J72" i="3"/>
  <c r="AH71" i="3"/>
  <c r="BF70" i="3"/>
  <c r="CD69" i="3"/>
  <c r="R69" i="3"/>
  <c r="AP68" i="3"/>
  <c r="BN67" i="3"/>
  <c r="CT66" i="3"/>
  <c r="Z66" i="3"/>
  <c r="AX65" i="3"/>
  <c r="BV64" i="3"/>
  <c r="J64" i="3"/>
  <c r="AH63" i="3"/>
  <c r="BF62" i="3"/>
  <c r="CD61" i="3"/>
  <c r="R61" i="3"/>
  <c r="AP60" i="3"/>
  <c r="BN59" i="3"/>
  <c r="CT58" i="3"/>
  <c r="Z58" i="3"/>
  <c r="AX57" i="3"/>
  <c r="BV56" i="3"/>
  <c r="J56" i="3"/>
  <c r="AH55" i="3"/>
  <c r="BF54" i="3"/>
  <c r="CD53" i="3"/>
  <c r="R53" i="3"/>
  <c r="AP52" i="3"/>
  <c r="D60" i="21"/>
  <c r="D48" i="14"/>
  <c r="G19" i="15"/>
  <c r="M47" i="13"/>
  <c r="D19" i="9"/>
  <c r="F57" i="22"/>
  <c r="P20" i="19"/>
  <c r="O57" i="14"/>
  <c r="K69" i="13"/>
  <c r="G26" i="13"/>
  <c r="E24" i="12"/>
  <c r="D20" i="11"/>
  <c r="E74" i="7"/>
  <c r="J64" i="6"/>
  <c r="F43" i="6"/>
  <c r="N21" i="6"/>
  <c r="F59" i="15"/>
  <c r="D62" i="12"/>
  <c r="I7" i="6"/>
  <c r="H31" i="5"/>
  <c r="H68" i="4"/>
  <c r="H52" i="4"/>
  <c r="H36" i="4"/>
  <c r="H20" i="4"/>
  <c r="H64" i="22"/>
  <c r="J60" i="14"/>
  <c r="D34" i="9"/>
  <c r="E62" i="5"/>
  <c r="O72" i="4"/>
  <c r="I51" i="4"/>
  <c r="M29" i="4"/>
  <c r="O8" i="4"/>
  <c r="E29" i="16"/>
  <c r="L11" i="13"/>
  <c r="G17" i="6"/>
  <c r="D50" i="5"/>
  <c r="H20" i="5"/>
  <c r="R70" i="4"/>
  <c r="H59" i="4"/>
  <c r="F48" i="4"/>
  <c r="R38" i="4"/>
  <c r="H27" i="4"/>
  <c r="F16" i="4"/>
  <c r="CR74" i="3"/>
  <c r="F33" i="19"/>
  <c r="R48" i="14"/>
  <c r="H16" i="13"/>
  <c r="J18" i="6"/>
  <c r="G52" i="5"/>
  <c r="E15" i="5"/>
  <c r="G63" i="4"/>
  <c r="E48" i="4"/>
  <c r="O35" i="4"/>
  <c r="E20" i="4"/>
  <c r="G24" i="26"/>
  <c r="L15" i="19"/>
  <c r="N30" i="14"/>
  <c r="D63" i="10"/>
  <c r="M19" i="6"/>
  <c r="D55" i="5"/>
  <c r="H25" i="5"/>
  <c r="T72" i="4"/>
  <c r="J61" i="4"/>
  <c r="H50" i="4"/>
  <c r="T40" i="4"/>
  <c r="J29" i="4"/>
  <c r="F19" i="4"/>
  <c r="F11" i="4"/>
  <c r="F29" i="20"/>
  <c r="D15" i="19"/>
  <c r="D55" i="14"/>
  <c r="L57" i="13"/>
  <c r="E61" i="7"/>
  <c r="F12" i="6"/>
  <c r="G49" i="5"/>
  <c r="G17" i="5"/>
  <c r="M67" i="4"/>
  <c r="I57" i="4"/>
  <c r="O46" i="4"/>
  <c r="M35" i="4"/>
  <c r="E27" i="4"/>
  <c r="O18" i="4"/>
  <c r="O10" i="4"/>
  <c r="F45" i="20"/>
  <c r="E48" i="19"/>
  <c r="D58" i="18"/>
  <c r="J68" i="14"/>
  <c r="T39" i="14"/>
  <c r="L11" i="14"/>
  <c r="H24" i="13"/>
  <c r="E12" i="11"/>
  <c r="G57" i="6"/>
  <c r="J16" i="6"/>
  <c r="D72" i="5"/>
  <c r="E57" i="5"/>
  <c r="E41" i="5"/>
  <c r="E25" i="5"/>
  <c r="E9" i="5"/>
  <c r="M70" i="4"/>
  <c r="O65" i="4"/>
  <c r="I60" i="4"/>
  <c r="M54" i="4"/>
  <c r="O49" i="4"/>
  <c r="I44" i="4"/>
  <c r="M38" i="4"/>
  <c r="O33" i="4"/>
  <c r="I28" i="4"/>
  <c r="M22" i="4"/>
  <c r="O17" i="4"/>
  <c r="I12" i="4"/>
  <c r="L7" i="28"/>
  <c r="D16" i="7"/>
  <c r="H38" i="5"/>
  <c r="H53" i="4"/>
  <c r="H21" i="4"/>
  <c r="BG74" i="3"/>
  <c r="CE73" i="3"/>
  <c r="S73" i="3"/>
  <c r="AQ72" i="3"/>
  <c r="BO71" i="3"/>
  <c r="CM70" i="3"/>
  <c r="AA70" i="3"/>
  <c r="AY69" i="3"/>
  <c r="BW68" i="3"/>
  <c r="K68" i="3"/>
  <c r="AI67" i="3"/>
  <c r="BG66" i="3"/>
  <c r="CE65" i="3"/>
  <c r="S65" i="3"/>
  <c r="AQ64" i="3"/>
  <c r="BO63" i="3"/>
  <c r="CM62" i="3"/>
  <c r="AA62" i="3"/>
  <c r="AY61" i="3"/>
  <c r="BW60" i="3"/>
  <c r="K60" i="3"/>
  <c r="AI59" i="3"/>
  <c r="BG58" i="3"/>
  <c r="CE57" i="3"/>
  <c r="S57" i="3"/>
  <c r="AQ56" i="3"/>
  <c r="BO55" i="3"/>
  <c r="CM54" i="3"/>
  <c r="AA54" i="3"/>
  <c r="AY53" i="3"/>
  <c r="BW52" i="3"/>
  <c r="K52" i="3"/>
  <c r="AI51" i="3"/>
  <c r="BG50" i="3"/>
  <c r="CE49" i="3"/>
  <c r="S49" i="3"/>
  <c r="AQ48" i="3"/>
  <c r="BO47" i="3"/>
  <c r="CM46" i="3"/>
  <c r="AA46" i="3"/>
  <c r="AY45" i="3"/>
  <c r="BW44" i="3"/>
  <c r="K44" i="3"/>
  <c r="AI43" i="3"/>
  <c r="BG42" i="3"/>
  <c r="CE41" i="3"/>
  <c r="S41" i="3"/>
  <c r="AQ40" i="3"/>
  <c r="BO39" i="3"/>
  <c r="CM38" i="3"/>
  <c r="AA38" i="3"/>
  <c r="AY37" i="3"/>
  <c r="BW36" i="3"/>
  <c r="K36" i="3"/>
  <c r="AI35" i="3"/>
  <c r="BG34" i="3"/>
  <c r="CE33" i="3"/>
  <c r="S33" i="3"/>
  <c r="AQ32" i="3"/>
  <c r="BO31" i="3"/>
  <c r="CM30" i="3"/>
  <c r="AA30" i="3"/>
  <c r="AY29" i="3"/>
  <c r="BW28" i="3"/>
  <c r="K28" i="3"/>
  <c r="AI27" i="3"/>
  <c r="BG26" i="3"/>
  <c r="CE25" i="3"/>
  <c r="S25" i="3"/>
  <c r="AQ24" i="3"/>
  <c r="BO23" i="3"/>
  <c r="CM22" i="3"/>
  <c r="AA22" i="3"/>
  <c r="AY21" i="3"/>
  <c r="BW20" i="3"/>
  <c r="K20" i="3"/>
  <c r="AI19" i="3"/>
  <c r="BG18" i="3"/>
  <c r="CE17" i="3"/>
  <c r="S17" i="3"/>
  <c r="AQ16" i="3"/>
  <c r="BO15" i="3"/>
  <c r="CM14" i="3"/>
  <c r="AA14" i="3"/>
  <c r="AY13" i="3"/>
  <c r="BW12" i="3"/>
  <c r="K12" i="3"/>
  <c r="AI11" i="3"/>
  <c r="BG10" i="3"/>
  <c r="CE9" i="3"/>
  <c r="S9" i="3"/>
  <c r="AQ8" i="3"/>
  <c r="BO7" i="3"/>
  <c r="G73" i="2"/>
  <c r="G57" i="2"/>
  <c r="G41" i="2"/>
  <c r="G25" i="2"/>
  <c r="G9" i="2"/>
  <c r="C113" i="1"/>
  <c r="D100" i="1"/>
  <c r="G85" i="1"/>
  <c r="G69" i="1"/>
  <c r="E55" i="1"/>
  <c r="C41" i="1"/>
  <c r="E23" i="1"/>
  <c r="F57" i="19"/>
  <c r="H58" i="5"/>
  <c r="T59" i="4"/>
  <c r="T27" i="4"/>
  <c r="CF74" i="3"/>
  <c r="R74" i="3"/>
  <c r="AP73" i="3"/>
  <c r="BN72" i="3"/>
  <c r="CT71" i="3"/>
  <c r="Z71" i="3"/>
  <c r="AX70" i="3"/>
  <c r="BV69" i="3"/>
  <c r="J69" i="3"/>
  <c r="AH68" i="3"/>
  <c r="BF67" i="3"/>
  <c r="CD66" i="3"/>
  <c r="R66" i="3"/>
  <c r="AP65" i="3"/>
  <c r="BN64" i="3"/>
  <c r="CT63" i="3"/>
  <c r="Z63" i="3"/>
  <c r="AX62" i="3"/>
  <c r="BV61" i="3"/>
  <c r="J61" i="3"/>
  <c r="AH60" i="3"/>
  <c r="BF59" i="3"/>
  <c r="CD58" i="3"/>
  <c r="N46" i="19"/>
  <c r="L12" i="14"/>
  <c r="S68" i="14"/>
  <c r="I40" i="13"/>
  <c r="D67" i="7"/>
  <c r="E15" i="21"/>
  <c r="J14" i="19"/>
  <c r="I52" i="14"/>
  <c r="G64" i="13"/>
  <c r="K23" i="13"/>
  <c r="D11" i="12"/>
  <c r="D14" i="11"/>
  <c r="D61" i="7"/>
  <c r="J62" i="6"/>
  <c r="F41" i="6"/>
  <c r="G65" i="29"/>
  <c r="E8" i="15"/>
  <c r="E58" i="11"/>
  <c r="F70" i="5"/>
  <c r="H27" i="5"/>
  <c r="T66" i="4"/>
  <c r="K69" i="14"/>
  <c r="D63" i="8"/>
  <c r="K52" i="14"/>
  <c r="I26" i="13"/>
  <c r="D70" i="6"/>
  <c r="E10" i="20"/>
  <c r="D17" i="18"/>
  <c r="O41" i="14"/>
  <c r="G56" i="13"/>
  <c r="G18" i="13"/>
  <c r="D68" i="11"/>
  <c r="D62" i="10"/>
  <c r="E42" i="7"/>
  <c r="F59" i="6"/>
  <c r="N37" i="6"/>
  <c r="E55" i="21"/>
  <c r="H57" i="14"/>
  <c r="D42" i="9"/>
  <c r="H63" i="5"/>
  <c r="D21" i="5"/>
  <c r="H64" i="4"/>
  <c r="H48" i="4"/>
  <c r="H32" i="4"/>
  <c r="H16" i="4"/>
  <c r="P59" i="19"/>
  <c r="T31" i="14"/>
  <c r="G43" i="6"/>
  <c r="E46" i="5"/>
  <c r="I67" i="4"/>
  <c r="M45" i="4"/>
  <c r="O24" i="4"/>
  <c r="E50" i="26"/>
  <c r="D67" i="14"/>
  <c r="D26" i="9"/>
  <c r="F71" i="5"/>
  <c r="D42" i="5"/>
  <c r="H16" i="5"/>
  <c r="H67" i="4"/>
  <c r="F56" i="4"/>
  <c r="R46" i="4"/>
  <c r="H35" i="4"/>
  <c r="F24" i="4"/>
  <c r="R14" i="4"/>
  <c r="F37" i="26"/>
  <c r="L7" i="19"/>
  <c r="F38" i="14"/>
  <c r="D71" i="10"/>
  <c r="L10" i="6"/>
  <c r="E47" i="5"/>
  <c r="S73" i="4"/>
  <c r="G59" i="4"/>
  <c r="I46" i="4"/>
  <c r="G31" i="4"/>
  <c r="E16" i="4"/>
  <c r="D61" i="20"/>
  <c r="D53" i="15"/>
  <c r="H9" i="14"/>
  <c r="D21" i="8"/>
  <c r="M9" i="6"/>
  <c r="D47" i="5"/>
  <c r="H21" i="5"/>
  <c r="J69" i="4"/>
  <c r="H58" i="4"/>
  <c r="T48" i="4"/>
  <c r="J37" i="4"/>
  <c r="H26" i="4"/>
  <c r="J17" i="4"/>
  <c r="J9" i="4"/>
  <c r="K70" i="19"/>
  <c r="D21" i="17"/>
  <c r="R40" i="14"/>
  <c r="L25" i="13"/>
  <c r="G55" i="6"/>
  <c r="N7" i="6"/>
  <c r="G41" i="5"/>
  <c r="G9" i="5"/>
  <c r="I65" i="4"/>
  <c r="O54" i="4"/>
  <c r="M43" i="4"/>
  <c r="I33" i="4"/>
  <c r="I25" i="4"/>
  <c r="S16" i="4"/>
  <c r="M7" i="4"/>
  <c r="D8" i="20"/>
  <c r="L39" i="19"/>
  <c r="D16" i="16"/>
  <c r="H61" i="14"/>
  <c r="R32" i="14"/>
  <c r="H72" i="13"/>
  <c r="H8" i="13"/>
  <c r="D50" i="9"/>
  <c r="G41" i="6"/>
  <c r="D12" i="6"/>
  <c r="E69" i="5"/>
  <c r="E53" i="5"/>
  <c r="E37" i="5"/>
  <c r="E21" i="5"/>
  <c r="M74" i="4"/>
  <c r="O69" i="4"/>
  <c r="I64" i="4"/>
  <c r="M58" i="4"/>
  <c r="O53" i="4"/>
  <c r="I48" i="4"/>
  <c r="M42" i="4"/>
  <c r="O37" i="4"/>
  <c r="I32" i="4"/>
  <c r="M26" i="4"/>
  <c r="O21" i="4"/>
  <c r="I16" i="4"/>
  <c r="M10" i="4"/>
  <c r="H27" i="19"/>
  <c r="I44" i="6"/>
  <c r="F17" i="5"/>
  <c r="F46" i="4"/>
  <c r="F14" i="4"/>
  <c r="AQ74" i="3"/>
  <c r="BO73" i="3"/>
  <c r="CM72" i="3"/>
  <c r="AA72" i="3"/>
  <c r="AY71" i="3"/>
  <c r="BW70" i="3"/>
  <c r="K70" i="3"/>
  <c r="AI69" i="3"/>
  <c r="BG68" i="3"/>
  <c r="CE67" i="3"/>
  <c r="S67" i="3"/>
  <c r="AQ66" i="3"/>
  <c r="BO65" i="3"/>
  <c r="CM64" i="3"/>
  <c r="AA64" i="3"/>
  <c r="AY63" i="3"/>
  <c r="BW62" i="3"/>
  <c r="K62" i="3"/>
  <c r="AI61" i="3"/>
  <c r="BG60" i="3"/>
  <c r="CE59" i="3"/>
  <c r="S59" i="3"/>
  <c r="AQ58" i="3"/>
  <c r="BO57" i="3"/>
  <c r="CM56" i="3"/>
  <c r="AA56" i="3"/>
  <c r="AY55" i="3"/>
  <c r="BW54" i="3"/>
  <c r="K54" i="3"/>
  <c r="AI53" i="3"/>
  <c r="BG52" i="3"/>
  <c r="CE51" i="3"/>
  <c r="S51" i="3"/>
  <c r="AQ50" i="3"/>
  <c r="BO49" i="3"/>
  <c r="CM48" i="3"/>
  <c r="AA48" i="3"/>
  <c r="AY47" i="3"/>
  <c r="BW46" i="3"/>
  <c r="K46" i="3"/>
  <c r="AI45" i="3"/>
  <c r="BG44" i="3"/>
  <c r="CE43" i="3"/>
  <c r="S43" i="3"/>
  <c r="AQ42" i="3"/>
  <c r="BO41" i="3"/>
  <c r="CM40" i="3"/>
  <c r="AA40" i="3"/>
  <c r="AY39" i="3"/>
  <c r="BW38" i="3"/>
  <c r="K38" i="3"/>
  <c r="AI37" i="3"/>
  <c r="BG36" i="3"/>
  <c r="CE35" i="3"/>
  <c r="S35" i="3"/>
  <c r="AQ34" i="3"/>
  <c r="BO33" i="3"/>
  <c r="CM32" i="3"/>
  <c r="AA32" i="3"/>
  <c r="AY31" i="3"/>
  <c r="BW30" i="3"/>
  <c r="K30" i="3"/>
  <c r="AI29" i="3"/>
  <c r="BG28" i="3"/>
  <c r="CE27" i="3"/>
  <c r="S27" i="3"/>
  <c r="AQ26" i="3"/>
  <c r="BO25" i="3"/>
  <c r="CM24" i="3"/>
  <c r="AA24" i="3"/>
  <c r="AY23" i="3"/>
  <c r="BW22" i="3"/>
  <c r="K22" i="3"/>
  <c r="AI21" i="3"/>
  <c r="BG20" i="3"/>
  <c r="CE19" i="3"/>
  <c r="S19" i="3"/>
  <c r="AQ18" i="3"/>
  <c r="BO17" i="3"/>
  <c r="CM16" i="3"/>
  <c r="AA16" i="3"/>
  <c r="AY15" i="3"/>
  <c r="BW14" i="3"/>
  <c r="K14" i="3"/>
  <c r="AI13" i="3"/>
  <c r="BG12" i="3"/>
  <c r="CE11" i="3"/>
  <c r="S11" i="3"/>
  <c r="AQ10" i="3"/>
  <c r="BO9" i="3"/>
  <c r="CM8" i="3"/>
  <c r="AA8" i="3"/>
  <c r="AY7" i="3"/>
  <c r="G69" i="2"/>
  <c r="G53" i="2"/>
  <c r="G37" i="2"/>
  <c r="G21" i="2"/>
  <c r="E127" i="1"/>
  <c r="G109" i="1"/>
  <c r="C97" i="1"/>
  <c r="F82" i="1"/>
  <c r="C65" i="1"/>
  <c r="D52" i="1"/>
  <c r="D36" i="1"/>
  <c r="F18" i="1"/>
  <c r="D13" i="17"/>
  <c r="F37" i="5"/>
  <c r="R52" i="4"/>
  <c r="R20" i="4"/>
  <c r="BN74" i="3"/>
  <c r="CT73" i="3"/>
  <c r="Z73" i="3"/>
  <c r="AX72" i="3"/>
  <c r="BV71" i="3"/>
  <c r="J71" i="3"/>
  <c r="AH70" i="3"/>
  <c r="BF69" i="3"/>
  <c r="CD68" i="3"/>
  <c r="R68" i="3"/>
  <c r="AP67" i="3"/>
  <c r="BN66" i="3"/>
  <c r="CT65" i="3"/>
  <c r="Z65" i="3"/>
  <c r="AX64" i="3"/>
  <c r="BV63" i="3"/>
  <c r="J63" i="3"/>
  <c r="AH62" i="3"/>
  <c r="BF61" i="3"/>
  <c r="CD60" i="3"/>
  <c r="R60" i="3"/>
  <c r="AP59" i="3"/>
  <c r="BN58" i="3"/>
  <c r="CT57" i="3"/>
  <c r="Z57" i="3"/>
  <c r="AX56" i="3"/>
  <c r="BV55" i="3"/>
  <c r="J55" i="3"/>
  <c r="AH54" i="3"/>
  <c r="BF53" i="3"/>
  <c r="CD52" i="3"/>
  <c r="K29" i="14"/>
  <c r="I23" i="6"/>
  <c r="M43" i="14"/>
  <c r="E19" i="13"/>
  <c r="L58" i="6"/>
  <c r="I69" i="19"/>
  <c r="D69" i="16"/>
  <c r="I36" i="14"/>
  <c r="K51" i="13"/>
  <c r="K15" i="13"/>
  <c r="D62" i="11"/>
  <c r="D38" i="10"/>
  <c r="D29" i="7"/>
  <c r="F57" i="6"/>
  <c r="N35" i="6"/>
  <c r="D16" i="20"/>
  <c r="N46" i="14"/>
  <c r="D32" i="7"/>
  <c r="H59" i="5"/>
  <c r="D17" i="5"/>
  <c r="T62" i="4"/>
  <c r="T46" i="4"/>
  <c r="T30" i="4"/>
  <c r="T14" i="4"/>
  <c r="D47" i="19"/>
  <c r="H21" i="14"/>
  <c r="J25" i="6"/>
  <c r="G39" i="5"/>
  <c r="E65" i="4"/>
  <c r="G44" i="4"/>
  <c r="S22" i="4"/>
  <c r="D58" i="22"/>
  <c r="J56" i="14"/>
  <c r="D48" i="7"/>
  <c r="D70" i="5"/>
  <c r="F39" i="5"/>
  <c r="D10" i="5"/>
  <c r="R66" i="4"/>
  <c r="H55" i="4"/>
  <c r="F44" i="4"/>
  <c r="R34" i="4"/>
  <c r="H23" i="4"/>
  <c r="F12" i="4"/>
  <c r="H28" i="25"/>
  <c r="D37" i="17"/>
  <c r="J20" i="14"/>
  <c r="D7" i="10"/>
  <c r="N8" i="6"/>
  <c r="G36" i="5"/>
  <c r="M72" i="4"/>
  <c r="S57" i="4"/>
  <c r="G43" i="4"/>
  <c r="I30" i="4"/>
  <c r="G15" i="4"/>
  <c r="O66" i="19"/>
  <c r="E40" i="15"/>
  <c r="L63" i="13"/>
  <c r="M63" i="6"/>
  <c r="M8" i="6"/>
  <c r="F44" i="5"/>
  <c r="D15" i="5"/>
  <c r="T68" i="4"/>
  <c r="J57" i="4"/>
  <c r="H46" i="4"/>
  <c r="T36" i="4"/>
  <c r="J25" i="4"/>
  <c r="T16" i="4"/>
  <c r="T8" i="4"/>
  <c r="G66" i="19"/>
  <c r="D64" i="16"/>
  <c r="H37" i="14"/>
  <c r="H20" i="13"/>
  <c r="G47" i="6"/>
  <c r="F72" i="5"/>
  <c r="E40" i="5"/>
  <c r="E8" i="5"/>
  <c r="S64" i="4"/>
  <c r="G54" i="4"/>
  <c r="E43" i="4"/>
  <c r="S32" i="4"/>
  <c r="M23" i="4"/>
  <c r="M15" i="4"/>
  <c r="G73" i="29"/>
  <c r="N73" i="19"/>
  <c r="D31" i="19"/>
  <c r="D61" i="15"/>
  <c r="P57" i="14"/>
  <c r="H29" i="14"/>
  <c r="L61" i="13"/>
  <c r="E43" i="12"/>
  <c r="D61" i="8"/>
  <c r="G33" i="6"/>
  <c r="F11" i="6"/>
  <c r="G66" i="5"/>
  <c r="G50" i="5"/>
  <c r="G34" i="5"/>
  <c r="G18" i="5"/>
  <c r="E74" i="4"/>
  <c r="G69" i="4"/>
  <c r="S63" i="4"/>
  <c r="E58" i="4"/>
  <c r="G53" i="4"/>
  <c r="S47" i="4"/>
  <c r="E42" i="4"/>
  <c r="G37" i="4"/>
  <c r="S31" i="4"/>
  <c r="E26" i="4"/>
  <c r="G21" i="4"/>
  <c r="S15" i="4"/>
  <c r="E10" i="4"/>
  <c r="F11" i="15"/>
  <c r="I24" i="6"/>
  <c r="D71" i="4"/>
  <c r="D39" i="4"/>
  <c r="D7" i="4"/>
  <c r="AI74" i="3"/>
  <c r="BG73" i="3"/>
  <c r="CE72" i="3"/>
  <c r="S72" i="3"/>
  <c r="AQ71" i="3"/>
  <c r="BO70" i="3"/>
  <c r="CM69" i="3"/>
  <c r="AA69" i="3"/>
  <c r="AY68" i="3"/>
  <c r="BW67" i="3"/>
  <c r="K67" i="3"/>
  <c r="AI66" i="3"/>
  <c r="BG65" i="3"/>
  <c r="CE64" i="3"/>
  <c r="S64" i="3"/>
  <c r="AQ63" i="3"/>
  <c r="BO62" i="3"/>
  <c r="CM61" i="3"/>
  <c r="AA61" i="3"/>
  <c r="AY60" i="3"/>
  <c r="BW59" i="3"/>
  <c r="K59" i="3"/>
  <c r="AI58" i="3"/>
  <c r="BG57" i="3"/>
  <c r="CE56" i="3"/>
  <c r="S56" i="3"/>
  <c r="AQ55" i="3"/>
  <c r="BO54" i="3"/>
  <c r="CM53" i="3"/>
  <c r="AA53" i="3"/>
  <c r="AY52" i="3"/>
  <c r="BW51" i="3"/>
  <c r="K51" i="3"/>
  <c r="AI50" i="3"/>
  <c r="BG49" i="3"/>
  <c r="CE48" i="3"/>
  <c r="S48" i="3"/>
  <c r="AQ47" i="3"/>
  <c r="BO46" i="3"/>
  <c r="CM45" i="3"/>
  <c r="AA45" i="3"/>
  <c r="AY44" i="3"/>
  <c r="BW43" i="3"/>
  <c r="K43" i="3"/>
  <c r="AI42" i="3"/>
  <c r="BG41" i="3"/>
  <c r="CE40" i="3"/>
  <c r="S40" i="3"/>
  <c r="AQ39" i="3"/>
  <c r="BO38" i="3"/>
  <c r="CM37" i="3"/>
  <c r="AA37" i="3"/>
  <c r="AY36" i="3"/>
  <c r="BW35" i="3"/>
  <c r="K35" i="3"/>
  <c r="AI34" i="3"/>
  <c r="BG33" i="3"/>
  <c r="CE32" i="3"/>
  <c r="S32" i="3"/>
  <c r="AQ31" i="3"/>
  <c r="BO30" i="3"/>
  <c r="CM29" i="3"/>
  <c r="AA29" i="3"/>
  <c r="AY28" i="3"/>
  <c r="BW27" i="3"/>
  <c r="K27" i="3"/>
  <c r="AI26" i="3"/>
  <c r="BG25" i="3"/>
  <c r="CE24" i="3"/>
  <c r="S24" i="3"/>
  <c r="AQ23" i="3"/>
  <c r="BO22" i="3"/>
  <c r="CM21" i="3"/>
  <c r="AA21" i="3"/>
  <c r="AY20" i="3"/>
  <c r="BW19" i="3"/>
  <c r="K19" i="3"/>
  <c r="AI18" i="3"/>
  <c r="BG17" i="3"/>
  <c r="CE16" i="3"/>
  <c r="S16" i="3"/>
  <c r="AQ15" i="3"/>
  <c r="BO14" i="3"/>
  <c r="CM13" i="3"/>
  <c r="AA13" i="3"/>
  <c r="AY12" i="3"/>
  <c r="BW11" i="3"/>
  <c r="K11" i="3"/>
  <c r="AI10" i="3"/>
  <c r="BG9" i="3"/>
  <c r="CE8" i="3"/>
  <c r="S8" i="3"/>
  <c r="AQ7" i="3"/>
  <c r="G67" i="2"/>
  <c r="G51" i="2"/>
  <c r="G35" i="2"/>
  <c r="G19" i="2"/>
  <c r="G125" i="1"/>
  <c r="D39" i="11"/>
  <c r="K69" i="19"/>
  <c r="M27" i="14"/>
  <c r="D65" i="12"/>
  <c r="D38" i="6"/>
  <c r="M57" i="19"/>
  <c r="D64" i="15"/>
  <c r="O25" i="14"/>
  <c r="K45" i="13"/>
  <c r="G10" i="13"/>
  <c r="D52" i="11"/>
  <c r="D65" i="9"/>
  <c r="E10" i="7"/>
  <c r="N53" i="6"/>
  <c r="J32" i="6"/>
  <c r="E56" i="19"/>
  <c r="R28" i="14"/>
  <c r="I54" i="6"/>
  <c r="D53" i="5"/>
  <c r="F10" i="5"/>
  <c r="H60" i="4"/>
  <c r="H44" i="4"/>
  <c r="H28" i="4"/>
  <c r="H12" i="4"/>
  <c r="J21" i="19"/>
  <c r="L65" i="13"/>
  <c r="F16" i="6"/>
  <c r="E30" i="5"/>
  <c r="M61" i="4"/>
  <c r="O40" i="4"/>
  <c r="I19" i="4"/>
  <c r="L63" i="19"/>
  <c r="N38" i="14"/>
  <c r="I56" i="6"/>
  <c r="F63" i="5"/>
  <c r="D38" i="5"/>
  <c r="F7" i="5"/>
  <c r="F64" i="4"/>
  <c r="R54" i="4"/>
  <c r="H43" i="4"/>
  <c r="F32" i="4"/>
  <c r="R22" i="4"/>
  <c r="H11" i="4"/>
  <c r="I21" i="20"/>
  <c r="E69" i="16"/>
  <c r="H13" i="14"/>
  <c r="G69" i="6"/>
  <c r="F62" i="6"/>
  <c r="E47" i="19"/>
  <c r="K20" i="14"/>
  <c r="E22" i="12"/>
  <c r="L26" i="6"/>
  <c r="G51" i="19"/>
  <c r="G41" i="15"/>
  <c r="Q20" i="14"/>
  <c r="K41" i="13"/>
  <c r="K7" i="13"/>
  <c r="D46" i="11"/>
  <c r="D41" i="9"/>
  <c r="F73" i="6"/>
  <c r="N51" i="6"/>
  <c r="J30" i="6"/>
  <c r="H43" i="19"/>
  <c r="F18" i="14"/>
  <c r="M43" i="6"/>
  <c r="D49" i="5"/>
  <c r="T74" i="4"/>
  <c r="T58" i="4"/>
  <c r="T42" i="4"/>
  <c r="T26" i="4"/>
  <c r="T10" i="4"/>
  <c r="M8" i="19"/>
  <c r="H44" i="13"/>
  <c r="M12" i="6"/>
  <c r="G23" i="5"/>
  <c r="G60" i="4"/>
  <c r="S38" i="4"/>
  <c r="E17" i="4"/>
  <c r="O50" i="19"/>
  <c r="T27" i="14"/>
  <c r="M45" i="6"/>
  <c r="H60" i="5"/>
  <c r="F31" i="5"/>
  <c r="R74" i="4"/>
  <c r="H63" i="4"/>
  <c r="F52" i="4"/>
  <c r="R42" i="4"/>
  <c r="H31" i="4"/>
  <c r="F20" i="4"/>
  <c r="R10" i="4"/>
  <c r="L71" i="19"/>
  <c r="E16" i="15"/>
  <c r="P9" i="14"/>
  <c r="G53" i="6"/>
  <c r="G68" i="5"/>
  <c r="E31" i="5"/>
  <c r="E68" i="4"/>
  <c r="S53" i="4"/>
  <c r="M40" i="4"/>
  <c r="S25" i="4"/>
  <c r="G11" i="4"/>
  <c r="N49" i="19"/>
  <c r="D59" i="14"/>
  <c r="L15" i="13"/>
  <c r="I50" i="6"/>
  <c r="H65" i="5"/>
  <c r="F36" i="5"/>
  <c r="D11" i="5"/>
  <c r="J65" i="4"/>
  <c r="H54" i="4"/>
  <c r="T44" i="4"/>
  <c r="J33" i="4"/>
  <c r="H22" i="4"/>
  <c r="H14" i="4"/>
  <c r="G25" i="29"/>
  <c r="M40" i="19"/>
  <c r="D13" i="15"/>
  <c r="L19" i="14"/>
  <c r="E48" i="11"/>
  <c r="J19" i="6"/>
  <c r="G61" i="5"/>
  <c r="G29" i="5"/>
  <c r="M71" i="4"/>
  <c r="I61" i="4"/>
  <c r="O50" i="4"/>
  <c r="M39" i="4"/>
  <c r="O30" i="4"/>
  <c r="G22" i="4"/>
  <c r="I13" i="4"/>
  <c r="I48" i="28"/>
  <c r="Q60" i="19"/>
  <c r="K22" i="19"/>
  <c r="F35" i="15"/>
  <c r="N50" i="14"/>
  <c r="F22" i="14"/>
  <c r="L45" i="13"/>
  <c r="E60" i="11"/>
  <c r="E13" i="7"/>
  <c r="I22" i="6"/>
  <c r="J8" i="6"/>
  <c r="G62" i="5"/>
  <c r="G46" i="5"/>
  <c r="G30" i="5"/>
  <c r="G14" i="5"/>
  <c r="G73" i="4"/>
  <c r="S67" i="4"/>
  <c r="E62" i="4"/>
  <c r="G57" i="4"/>
  <c r="S51" i="4"/>
  <c r="E46" i="4"/>
  <c r="G41" i="4"/>
  <c r="S35" i="4"/>
  <c r="E30" i="4"/>
  <c r="G25" i="4"/>
  <c r="S19" i="4"/>
  <c r="E14" i="4"/>
  <c r="G9" i="4"/>
  <c r="P29" i="14"/>
  <c r="H70" i="5"/>
  <c r="T63" i="4"/>
  <c r="T31" i="4"/>
  <c r="CG74" i="3"/>
  <c r="S74" i="3"/>
  <c r="AQ73" i="3"/>
  <c r="BO72" i="3"/>
  <c r="CM71" i="3"/>
  <c r="AA71" i="3"/>
  <c r="AY70" i="3"/>
  <c r="BW69" i="3"/>
  <c r="K69" i="3"/>
  <c r="AI68" i="3"/>
  <c r="BG67" i="3"/>
  <c r="CE66" i="3"/>
  <c r="S66" i="3"/>
  <c r="AQ65" i="3"/>
  <c r="BO64" i="3"/>
  <c r="CM63" i="3"/>
  <c r="AA63" i="3"/>
  <c r="AY62" i="3"/>
  <c r="BW61" i="3"/>
  <c r="K61" i="3"/>
  <c r="AI60" i="3"/>
  <c r="BG59" i="3"/>
  <c r="CE58" i="3"/>
  <c r="S58" i="3"/>
  <c r="AQ57" i="3"/>
  <c r="BO56" i="3"/>
  <c r="CM55" i="3"/>
  <c r="AA55" i="3"/>
  <c r="AY54" i="3"/>
  <c r="BW53" i="3"/>
  <c r="K53" i="3"/>
  <c r="AI52" i="3"/>
  <c r="BG51" i="3"/>
  <c r="CE50" i="3"/>
  <c r="S50" i="3"/>
  <c r="AQ49" i="3"/>
  <c r="BO48" i="3"/>
  <c r="CM47" i="3"/>
  <c r="AA47" i="3"/>
  <c r="AY46" i="3"/>
  <c r="BW45" i="3"/>
  <c r="K45" i="3"/>
  <c r="AI44" i="3"/>
  <c r="BG43" i="3"/>
  <c r="CE42" i="3"/>
  <c r="S42" i="3"/>
  <c r="AQ41" i="3"/>
  <c r="BO40" i="3"/>
  <c r="CM39" i="3"/>
  <c r="AA39" i="3"/>
  <c r="AY38" i="3"/>
  <c r="BW37" i="3"/>
  <c r="K37" i="3"/>
  <c r="AI36" i="3"/>
  <c r="BG35" i="3"/>
  <c r="CE34" i="3"/>
  <c r="S34" i="3"/>
  <c r="AQ33" i="3"/>
  <c r="BO32" i="3"/>
  <c r="CM31" i="3"/>
  <c r="AA31" i="3"/>
  <c r="AY30" i="3"/>
  <c r="BW29" i="3"/>
  <c r="T50" i="4"/>
  <c r="E49" i="4"/>
  <c r="F72" i="4"/>
  <c r="R30" i="4"/>
  <c r="F70" i="14"/>
  <c r="G48" i="5"/>
  <c r="E52" i="4"/>
  <c r="I14" i="4"/>
  <c r="D27" i="14"/>
  <c r="F64" i="5"/>
  <c r="H66" i="4"/>
  <c r="H38" i="4"/>
  <c r="J13" i="4"/>
  <c r="F51" i="15"/>
  <c r="G71" i="6"/>
  <c r="G25" i="5"/>
  <c r="M51" i="4"/>
  <c r="O26" i="4"/>
  <c r="D26" i="22"/>
  <c r="E48" i="15"/>
  <c r="T7" i="14"/>
  <c r="G73" i="6"/>
  <c r="E65" i="5"/>
  <c r="G22" i="5"/>
  <c r="M66" i="4"/>
  <c r="I52" i="4"/>
  <c r="E38" i="4"/>
  <c r="I24" i="4"/>
  <c r="O9" i="4"/>
  <c r="D28" i="5"/>
  <c r="BW74" i="3"/>
  <c r="BW72" i="3"/>
  <c r="CE70" i="3"/>
  <c r="CM68" i="3"/>
  <c r="CM66" i="3"/>
  <c r="K65" i="3"/>
  <c r="S63" i="3"/>
  <c r="S61" i="3"/>
  <c r="AA59" i="3"/>
  <c r="AI57" i="3"/>
  <c r="AI55" i="3"/>
  <c r="AQ53" i="3"/>
  <c r="AY51" i="3"/>
  <c r="AY49" i="3"/>
  <c r="BG47" i="3"/>
  <c r="BO45" i="3"/>
  <c r="BO43" i="3"/>
  <c r="BW41" i="3"/>
  <c r="CE39" i="3"/>
  <c r="CE37" i="3"/>
  <c r="CM35" i="3"/>
  <c r="K34" i="3"/>
  <c r="K32" i="3"/>
  <c r="S30" i="3"/>
  <c r="AQ28" i="3"/>
  <c r="CM26" i="3"/>
  <c r="AY25" i="3"/>
  <c r="K24" i="3"/>
  <c r="BG22" i="3"/>
  <c r="S21" i="3"/>
  <c r="BO19" i="3"/>
  <c r="AA18" i="3"/>
  <c r="BW16" i="3"/>
  <c r="AI15" i="3"/>
  <c r="CE13" i="3"/>
  <c r="AQ12" i="3"/>
  <c r="CM10" i="3"/>
  <c r="AY9" i="3"/>
  <c r="K8" i="3"/>
  <c r="G65" i="2"/>
  <c r="G33" i="2"/>
  <c r="D124" i="1"/>
  <c r="F98" i="1"/>
  <c r="D76" i="1"/>
  <c r="C49" i="1"/>
  <c r="F26" i="1"/>
  <c r="F26" i="14"/>
  <c r="J56" i="4"/>
  <c r="F10" i="4"/>
  <c r="CD73" i="3"/>
  <c r="CD72" i="3"/>
  <c r="BF71" i="3"/>
  <c r="AP70" i="3"/>
  <c r="AH69" i="3"/>
  <c r="J68" i="3"/>
  <c r="J67" i="3"/>
  <c r="BV65" i="3"/>
  <c r="BF64" i="3"/>
  <c r="AX63" i="3"/>
  <c r="Z62" i="3"/>
  <c r="Z61" i="3"/>
  <c r="CT59" i="3"/>
  <c r="BV58" i="3"/>
  <c r="BV57" i="3"/>
  <c r="CD56" i="3"/>
  <c r="CD55" i="3"/>
  <c r="CD54" i="3"/>
  <c r="CT53" i="3"/>
  <c r="CT52" i="3"/>
  <c r="J52" i="3"/>
  <c r="AH51" i="3"/>
  <c r="BF50" i="3"/>
  <c r="CD49" i="3"/>
  <c r="R49" i="3"/>
  <c r="AP48" i="3"/>
  <c r="BN47" i="3"/>
  <c r="CT46" i="3"/>
  <c r="Z46" i="3"/>
  <c r="AX45" i="3"/>
  <c r="BV44" i="3"/>
  <c r="J44" i="3"/>
  <c r="AH43" i="3"/>
  <c r="BF42" i="3"/>
  <c r="CD41" i="3"/>
  <c r="R41" i="3"/>
  <c r="AP40" i="3"/>
  <c r="BN39" i="3"/>
  <c r="CT38" i="3"/>
  <c r="Z38" i="3"/>
  <c r="AX37" i="3"/>
  <c r="BV36" i="3"/>
  <c r="J36" i="3"/>
  <c r="AH35" i="3"/>
  <c r="BF34" i="3"/>
  <c r="CD33" i="3"/>
  <c r="R33" i="3"/>
  <c r="AP32" i="3"/>
  <c r="BN31" i="3"/>
  <c r="CT30" i="3"/>
  <c r="Z30" i="3"/>
  <c r="AX29" i="3"/>
  <c r="BV28" i="3"/>
  <c r="J28" i="3"/>
  <c r="AH27" i="3"/>
  <c r="BF26" i="3"/>
  <c r="CD25" i="3"/>
  <c r="R25" i="3"/>
  <c r="AP24" i="3"/>
  <c r="BN23" i="3"/>
  <c r="CT22" i="3"/>
  <c r="Z22" i="3"/>
  <c r="AX21" i="3"/>
  <c r="BV20" i="3"/>
  <c r="J20" i="3"/>
  <c r="AH19" i="3"/>
  <c r="BF18" i="3"/>
  <c r="CD17" i="3"/>
  <c r="R17" i="3"/>
  <c r="AP16" i="3"/>
  <c r="BN15" i="3"/>
  <c r="CT14" i="3"/>
  <c r="Z14" i="3"/>
  <c r="AX13" i="3"/>
  <c r="BV12" i="3"/>
  <c r="J12" i="3"/>
  <c r="AH11" i="3"/>
  <c r="BF10" i="3"/>
  <c r="CD9" i="3"/>
  <c r="R9" i="3"/>
  <c r="AP8" i="3"/>
  <c r="BN7" i="3"/>
  <c r="F73" i="2"/>
  <c r="F57" i="2"/>
  <c r="F41" i="2"/>
  <c r="F25" i="2"/>
  <c r="F9" i="2"/>
  <c r="F117" i="1"/>
  <c r="C100" i="1"/>
  <c r="F85" i="1"/>
  <c r="D71" i="1"/>
  <c r="G56" i="1"/>
  <c r="E42" i="1"/>
  <c r="D23" i="1"/>
  <c r="D7" i="1"/>
  <c r="D69" i="8"/>
  <c r="F25" i="5"/>
  <c r="R48" i="4"/>
  <c r="R16" i="4"/>
  <c r="AO74" i="3"/>
  <c r="BU73" i="3"/>
  <c r="I73" i="3"/>
  <c r="AO72" i="3"/>
  <c r="BU71" i="3"/>
  <c r="I71" i="3"/>
  <c r="AO70" i="3"/>
  <c r="BU69" i="3"/>
  <c r="I69" i="3"/>
  <c r="AO68" i="3"/>
  <c r="BU67" i="3"/>
  <c r="I67" i="3"/>
  <c r="AO66" i="3"/>
  <c r="BU65" i="3"/>
  <c r="I65" i="3"/>
  <c r="AO64" i="3"/>
  <c r="BU63" i="3"/>
  <c r="I63" i="3"/>
  <c r="AO62" i="3"/>
  <c r="BU61" i="3"/>
  <c r="I61" i="3"/>
  <c r="AO60" i="3"/>
  <c r="BU59" i="3"/>
  <c r="I59" i="3"/>
  <c r="AO58" i="3"/>
  <c r="BU57" i="3"/>
  <c r="I57" i="3"/>
  <c r="AO56" i="3"/>
  <c r="BU55" i="3"/>
  <c r="I55" i="3"/>
  <c r="AO54" i="3"/>
  <c r="BU53" i="3"/>
  <c r="I53" i="3"/>
  <c r="AO52" i="3"/>
  <c r="BU51" i="3"/>
  <c r="I51" i="3"/>
  <c r="AO50" i="3"/>
  <c r="BU49" i="3"/>
  <c r="I49" i="3"/>
  <c r="AO48" i="3"/>
  <c r="BU47" i="3"/>
  <c r="I47" i="3"/>
  <c r="AO46" i="3"/>
  <c r="BU45" i="3"/>
  <c r="I45" i="3"/>
  <c r="AO44" i="3"/>
  <c r="BU43" i="3"/>
  <c r="I43" i="3"/>
  <c r="AO42" i="3"/>
  <c r="T34" i="4"/>
  <c r="G28" i="4"/>
  <c r="F68" i="4"/>
  <c r="R26" i="4"/>
  <c r="P41" i="14"/>
  <c r="G32" i="5"/>
  <c r="G47" i="4"/>
  <c r="S9" i="4"/>
  <c r="H58" i="13"/>
  <c r="H53" i="5"/>
  <c r="T64" i="4"/>
  <c r="H34" i="4"/>
  <c r="H10" i="4"/>
  <c r="H69" i="14"/>
  <c r="I26" i="6"/>
  <c r="G13" i="5"/>
  <c r="I49" i="4"/>
  <c r="O22" i="4"/>
  <c r="E17" i="20"/>
  <c r="G22" i="15"/>
  <c r="H56" i="13"/>
  <c r="G49" i="6"/>
  <c r="E61" i="5"/>
  <c r="E17" i="5"/>
  <c r="G65" i="4"/>
  <c r="M50" i="4"/>
  <c r="I36" i="4"/>
  <c r="E22" i="4"/>
  <c r="I8" i="4"/>
  <c r="L67" i="4"/>
  <c r="AY74" i="3"/>
  <c r="BG72" i="3"/>
  <c r="BG70" i="3"/>
  <c r="BO68" i="3"/>
  <c r="BW66" i="3"/>
  <c r="BW64" i="3"/>
  <c r="CE62" i="3"/>
  <c r="CM60" i="3"/>
  <c r="CM58" i="3"/>
  <c r="K57" i="3"/>
  <c r="S55" i="3"/>
  <c r="S53" i="3"/>
  <c r="AA51" i="3"/>
  <c r="AI49" i="3"/>
  <c r="AI47" i="3"/>
  <c r="AQ45" i="3"/>
  <c r="AY43" i="3"/>
  <c r="AY41" i="3"/>
  <c r="BG39" i="3"/>
  <c r="BO37" i="3"/>
  <c r="BO35" i="3"/>
  <c r="BW33" i="3"/>
  <c r="CE31" i="3"/>
  <c r="CE29" i="3"/>
  <c r="AI28" i="3"/>
  <c r="CE26" i="3"/>
  <c r="AQ25" i="3"/>
  <c r="CM23" i="3"/>
  <c r="AY22" i="3"/>
  <c r="K21" i="3"/>
  <c r="BG19" i="3"/>
  <c r="S18" i="3"/>
  <c r="BO16" i="3"/>
  <c r="AA15" i="3"/>
  <c r="BW13" i="3"/>
  <c r="AI12" i="3"/>
  <c r="CE10" i="3"/>
  <c r="AQ9" i="3"/>
  <c r="CM7" i="3"/>
  <c r="G63" i="2"/>
  <c r="G31" i="2"/>
  <c r="F122" i="1"/>
  <c r="E95" i="1"/>
  <c r="F74" i="1"/>
  <c r="E47" i="1"/>
  <c r="G21" i="1"/>
  <c r="E62" i="11"/>
  <c r="H49" i="4"/>
  <c r="T77" i="3"/>
  <c r="BV73" i="3"/>
  <c r="BF72" i="3"/>
  <c r="AX71" i="3"/>
  <c r="Z70" i="3"/>
  <c r="Z69" i="3"/>
  <c r="CT67" i="3"/>
  <c r="BV66" i="3"/>
  <c r="BN65" i="3"/>
  <c r="AP64" i="3"/>
  <c r="AP63" i="3"/>
  <c r="R62" i="3"/>
  <c r="CT60" i="3"/>
  <c r="CD59" i="3"/>
  <c r="BF58" i="3"/>
  <c r="BN57" i="3"/>
  <c r="BN56" i="3"/>
  <c r="BN55" i="3"/>
  <c r="BV54" i="3"/>
  <c r="BV53" i="3"/>
  <c r="BV52" i="3"/>
  <c r="CT51" i="3"/>
  <c r="Z51" i="3"/>
  <c r="AX50" i="3"/>
  <c r="BV49" i="3"/>
  <c r="J49" i="3"/>
  <c r="AH48" i="3"/>
  <c r="BF47" i="3"/>
  <c r="CD46" i="3"/>
  <c r="R46" i="3"/>
  <c r="AP45" i="3"/>
  <c r="BN44" i="3"/>
  <c r="CT43" i="3"/>
  <c r="Z43" i="3"/>
  <c r="AX42" i="3"/>
  <c r="BV41" i="3"/>
  <c r="J41" i="3"/>
  <c r="AH40" i="3"/>
  <c r="BF39" i="3"/>
  <c r="CD38" i="3"/>
  <c r="R38" i="3"/>
  <c r="AP37" i="3"/>
  <c r="BN36" i="3"/>
  <c r="CT35" i="3"/>
  <c r="Z35" i="3"/>
  <c r="AX34" i="3"/>
  <c r="BV33" i="3"/>
  <c r="J33" i="3"/>
  <c r="AH32" i="3"/>
  <c r="BF31" i="3"/>
  <c r="CD30" i="3"/>
  <c r="R30" i="3"/>
  <c r="AP29" i="3"/>
  <c r="BN28" i="3"/>
  <c r="CT27" i="3"/>
  <c r="Z27" i="3"/>
  <c r="AX26" i="3"/>
  <c r="BV25" i="3"/>
  <c r="J25" i="3"/>
  <c r="AH24" i="3"/>
  <c r="BF23" i="3"/>
  <c r="CD22" i="3"/>
  <c r="R22" i="3"/>
  <c r="AP21" i="3"/>
  <c r="BN20" i="3"/>
  <c r="CT19" i="3"/>
  <c r="Z19" i="3"/>
  <c r="AX18" i="3"/>
  <c r="BV17" i="3"/>
  <c r="J17" i="3"/>
  <c r="AH16" i="3"/>
  <c r="BF15" i="3"/>
  <c r="CD14" i="3"/>
  <c r="R14" i="3"/>
  <c r="AP13" i="3"/>
  <c r="BN12" i="3"/>
  <c r="CT11" i="3"/>
  <c r="Z11" i="3"/>
  <c r="AX10" i="3"/>
  <c r="BV9" i="3"/>
  <c r="J9" i="3"/>
  <c r="AH8" i="3"/>
  <c r="BF7" i="3"/>
  <c r="F71" i="2"/>
  <c r="F55" i="2"/>
  <c r="F39" i="2"/>
  <c r="F23" i="2"/>
  <c r="F7" i="2"/>
  <c r="G112" i="1"/>
  <c r="E98" i="1"/>
  <c r="C84" i="1"/>
  <c r="F69" i="1"/>
  <c r="D55" i="1"/>
  <c r="G40" i="1"/>
  <c r="F21" i="1"/>
  <c r="Q52" i="19"/>
  <c r="I60" i="6"/>
  <c r="H14" i="5"/>
  <c r="H45" i="4"/>
  <c r="H13" i="4"/>
  <c r="AG74" i="3"/>
  <c r="BM73" i="3"/>
  <c r="CS72" i="3"/>
  <c r="AG72" i="3"/>
  <c r="BM71" i="3"/>
  <c r="CS70" i="3"/>
  <c r="AG70" i="3"/>
  <c r="BM69" i="3"/>
  <c r="CS68" i="3"/>
  <c r="AG68" i="3"/>
  <c r="BM67" i="3"/>
  <c r="CS66" i="3"/>
  <c r="AG66" i="3"/>
  <c r="BM65" i="3"/>
  <c r="CS64" i="3"/>
  <c r="AG64" i="3"/>
  <c r="BM63" i="3"/>
  <c r="CS62" i="3"/>
  <c r="AG62" i="3"/>
  <c r="BM61" i="3"/>
  <c r="CS60" i="3"/>
  <c r="AG60" i="3"/>
  <c r="BM59" i="3"/>
  <c r="CS58" i="3"/>
  <c r="AG58" i="3"/>
  <c r="BM57" i="3"/>
  <c r="CS56" i="3"/>
  <c r="AG56" i="3"/>
  <c r="BM55" i="3"/>
  <c r="CS54" i="3"/>
  <c r="AG54" i="3"/>
  <c r="BM53" i="3"/>
  <c r="CS52" i="3"/>
  <c r="AG52" i="3"/>
  <c r="BM51" i="3"/>
  <c r="CS50" i="3"/>
  <c r="AG50" i="3"/>
  <c r="BM49" i="3"/>
  <c r="CS48" i="3"/>
  <c r="AG48" i="3"/>
  <c r="BM47" i="3"/>
  <c r="CS46" i="3"/>
  <c r="AG46" i="3"/>
  <c r="BM45" i="3"/>
  <c r="CS44" i="3"/>
  <c r="AG44" i="3"/>
  <c r="BM43" i="3"/>
  <c r="CS42" i="3"/>
  <c r="AG42" i="3"/>
  <c r="BM41" i="3"/>
  <c r="CS40" i="3"/>
  <c r="AG40" i="3"/>
  <c r="BM39" i="3"/>
  <c r="CS38" i="3"/>
  <c r="T18" i="4"/>
  <c r="CS74" i="3"/>
  <c r="R62" i="4"/>
  <c r="H19" i="4"/>
  <c r="L37" i="13"/>
  <c r="G20" i="5"/>
  <c r="S41" i="4"/>
  <c r="F45" i="22"/>
  <c r="E51" i="12"/>
  <c r="D43" i="5"/>
  <c r="T60" i="4"/>
  <c r="T32" i="4"/>
  <c r="F7" i="4"/>
  <c r="T47" i="14"/>
  <c r="N16" i="6"/>
  <c r="I73" i="4"/>
  <c r="I45" i="4"/>
  <c r="I21" i="4"/>
  <c r="F65" i="19"/>
  <c r="R64" i="14"/>
  <c r="H40" i="13"/>
  <c r="F24" i="6"/>
  <c r="G54" i="5"/>
  <c r="E13" i="5"/>
  <c r="M62" i="4"/>
  <c r="G49" i="4"/>
  <c r="M34" i="4"/>
  <c r="I20" i="4"/>
  <c r="J61" i="19"/>
  <c r="J60" i="4"/>
  <c r="AA74" i="3"/>
  <c r="AI72" i="3"/>
  <c r="AQ70" i="3"/>
  <c r="AQ68" i="3"/>
  <c r="AY66" i="3"/>
  <c r="BG64" i="3"/>
  <c r="BG62" i="3"/>
  <c r="BO60" i="3"/>
  <c r="BW58" i="3"/>
  <c r="BW56" i="3"/>
  <c r="CE54" i="3"/>
  <c r="CM52" i="3"/>
  <c r="CM50" i="3"/>
  <c r="K49" i="3"/>
  <c r="S47" i="3"/>
  <c r="S45" i="3"/>
  <c r="AA43" i="3"/>
  <c r="AI41" i="3"/>
  <c r="AI39" i="3"/>
  <c r="AQ37" i="3"/>
  <c r="AY35" i="3"/>
  <c r="AY33" i="3"/>
  <c r="BG31" i="3"/>
  <c r="BO29" i="3"/>
  <c r="AA28" i="3"/>
  <c r="BW26" i="3"/>
  <c r="AI25" i="3"/>
  <c r="CE23" i="3"/>
  <c r="AQ22" i="3"/>
  <c r="CM20" i="3"/>
  <c r="AY19" i="3"/>
  <c r="K18" i="3"/>
  <c r="BG16" i="3"/>
  <c r="S15" i="3"/>
  <c r="BO13" i="3"/>
  <c r="AA12" i="3"/>
  <c r="BW10" i="3"/>
  <c r="AI9" i="3"/>
  <c r="CE7" i="3"/>
  <c r="G61" i="2"/>
  <c r="G29" i="2"/>
  <c r="C121" i="1"/>
  <c r="G93" i="1"/>
  <c r="F66" i="1"/>
  <c r="G45" i="1"/>
  <c r="E15" i="1"/>
  <c r="M41" i="6"/>
  <c r="P45" i="4"/>
  <c r="BV74" i="3"/>
  <c r="BN73" i="3"/>
  <c r="AP72" i="3"/>
  <c r="AP71" i="3"/>
  <c r="R70" i="3"/>
  <c r="CT68" i="3"/>
  <c r="CD67" i="3"/>
  <c r="BF66" i="3"/>
  <c r="BF65" i="3"/>
  <c r="AH64" i="3"/>
  <c r="R63" i="3"/>
  <c r="J62" i="3"/>
  <c r="BV60" i="3"/>
  <c r="BV59" i="3"/>
  <c r="AX58" i="3"/>
  <c r="BF57" i="3"/>
  <c r="BF56" i="3"/>
  <c r="BF55" i="3"/>
  <c r="BN54" i="3"/>
  <c r="BN53" i="3"/>
  <c r="BN52" i="3"/>
  <c r="CD51" i="3"/>
  <c r="R51" i="3"/>
  <c r="AP50" i="3"/>
  <c r="BN49" i="3"/>
  <c r="CT48" i="3"/>
  <c r="Z48" i="3"/>
  <c r="AX47" i="3"/>
  <c r="BV46" i="3"/>
  <c r="J46" i="3"/>
  <c r="AH45" i="3"/>
  <c r="BF44" i="3"/>
  <c r="CD43" i="3"/>
  <c r="R43" i="3"/>
  <c r="AP42" i="3"/>
  <c r="BN41" i="3"/>
  <c r="CT40" i="3"/>
  <c r="Z40" i="3"/>
  <c r="AX39" i="3"/>
  <c r="BV38" i="3"/>
  <c r="J38" i="3"/>
  <c r="AH37" i="3"/>
  <c r="BF36" i="3"/>
  <c r="CD35" i="3"/>
  <c r="R35" i="3"/>
  <c r="AP34" i="3"/>
  <c r="BN33" i="3"/>
  <c r="CT32" i="3"/>
  <c r="Z32" i="3"/>
  <c r="AX31" i="3"/>
  <c r="BV30" i="3"/>
  <c r="J30" i="3"/>
  <c r="AH29" i="3"/>
  <c r="BF28" i="3"/>
  <c r="CD27" i="3"/>
  <c r="R27" i="3"/>
  <c r="AP26" i="3"/>
  <c r="BN25" i="3"/>
  <c r="CT24" i="3"/>
  <c r="Z24" i="3"/>
  <c r="AX23" i="3"/>
  <c r="BV22" i="3"/>
  <c r="J22" i="3"/>
  <c r="AH21" i="3"/>
  <c r="BF20" i="3"/>
  <c r="CD19" i="3"/>
  <c r="R19" i="3"/>
  <c r="AP18" i="3"/>
  <c r="BN17" i="3"/>
  <c r="CT16" i="3"/>
  <c r="Z16" i="3"/>
  <c r="AX15" i="3"/>
  <c r="BV14" i="3"/>
  <c r="J14" i="3"/>
  <c r="AH13" i="3"/>
  <c r="BF12" i="3"/>
  <c r="CD11" i="3"/>
  <c r="R11" i="3"/>
  <c r="AP10" i="3"/>
  <c r="BN9" i="3"/>
  <c r="CT8" i="3"/>
  <c r="Z8" i="3"/>
  <c r="AX7" i="3"/>
  <c r="F69" i="2"/>
  <c r="F53" i="2"/>
  <c r="F37" i="2"/>
  <c r="F21" i="2"/>
  <c r="G128" i="1"/>
  <c r="D111" i="1"/>
  <c r="G96" i="1"/>
  <c r="E82" i="1"/>
  <c r="E66" i="1"/>
  <c r="F53" i="1"/>
  <c r="F37" i="1"/>
  <c r="E18" i="1"/>
  <c r="O18" i="19"/>
  <c r="N20" i="6"/>
  <c r="P73" i="4"/>
  <c r="P41" i="4"/>
  <c r="P9" i="4"/>
  <c r="Y74" i="3"/>
  <c r="BE73" i="3"/>
  <c r="CK72" i="3"/>
  <c r="Y72" i="3"/>
  <c r="BE71" i="3"/>
  <c r="CK70" i="3"/>
  <c r="Y70" i="3"/>
  <c r="BE69" i="3"/>
  <c r="CK68" i="3"/>
  <c r="Y68" i="3"/>
  <c r="BE67" i="3"/>
  <c r="CK66" i="3"/>
  <c r="Y66" i="3"/>
  <c r="BE65" i="3"/>
  <c r="CK64" i="3"/>
  <c r="Y64" i="3"/>
  <c r="BE63" i="3"/>
  <c r="CK62" i="3"/>
  <c r="Y62" i="3"/>
  <c r="BE61" i="3"/>
  <c r="CK60" i="3"/>
  <c r="Y60" i="3"/>
  <c r="BE59" i="3"/>
  <c r="CK58" i="3"/>
  <c r="Y58" i="3"/>
  <c r="BE57" i="3"/>
  <c r="CK56" i="3"/>
  <c r="Y56" i="3"/>
  <c r="BE55" i="3"/>
  <c r="CK54" i="3"/>
  <c r="Y54" i="3"/>
  <c r="BE53" i="3"/>
  <c r="CK52" i="3"/>
  <c r="Y52" i="3"/>
  <c r="BE51" i="3"/>
  <c r="CK50" i="3"/>
  <c r="Y50" i="3"/>
  <c r="BE49" i="3"/>
  <c r="CK48" i="3"/>
  <c r="Y48" i="3"/>
  <c r="BE47" i="3"/>
  <c r="CK46" i="3"/>
  <c r="Y46" i="3"/>
  <c r="BE45" i="3"/>
  <c r="CK44" i="3"/>
  <c r="Y44" i="3"/>
  <c r="BE43" i="3"/>
  <c r="CK42" i="3"/>
  <c r="Y42" i="3"/>
  <c r="BE41" i="3"/>
  <c r="CK40" i="3"/>
  <c r="Y40" i="3"/>
  <c r="BE39" i="3"/>
  <c r="CK38" i="3"/>
  <c r="Y38" i="3"/>
  <c r="BE37" i="3"/>
  <c r="CK36" i="3"/>
  <c r="Y36" i="3"/>
  <c r="BE35" i="3"/>
  <c r="CK34" i="3"/>
  <c r="Y34" i="3"/>
  <c r="BE33" i="3"/>
  <c r="CK32" i="3"/>
  <c r="Y32" i="3"/>
  <c r="BE31" i="3"/>
  <c r="CK30" i="3"/>
  <c r="Y30" i="3"/>
  <c r="BE29" i="3"/>
  <c r="CK28" i="3"/>
  <c r="Y28" i="3"/>
  <c r="BE27" i="3"/>
  <c r="CK26" i="3"/>
  <c r="Y26" i="3"/>
  <c r="BE25" i="3"/>
  <c r="CK24" i="3"/>
  <c r="Y24" i="3"/>
  <c r="BE23" i="3"/>
  <c r="E36" i="20"/>
  <c r="E56" i="15"/>
  <c r="R58" i="4"/>
  <c r="H15" i="4"/>
  <c r="E36" i="11"/>
  <c r="O75" i="4"/>
  <c r="S37" i="4"/>
  <c r="G58" i="19"/>
  <c r="D10" i="9"/>
  <c r="H33" i="5"/>
  <c r="T56" i="4"/>
  <c r="T28" i="4"/>
  <c r="H12" i="25"/>
  <c r="N26" i="14"/>
  <c r="J9" i="6"/>
  <c r="O70" i="4"/>
  <c r="I41" i="4"/>
  <c r="I17" i="4"/>
  <c r="M56" i="19"/>
  <c r="F54" i="14"/>
  <c r="L13" i="13"/>
  <c r="F19" i="6"/>
  <c r="E49" i="5"/>
  <c r="O77" i="4"/>
  <c r="O61" i="4"/>
  <c r="M46" i="4"/>
  <c r="G33" i="4"/>
  <c r="M18" i="4"/>
  <c r="F58" i="14"/>
  <c r="P49" i="4"/>
  <c r="K74" i="3"/>
  <c r="K72" i="3"/>
  <c r="S70" i="3"/>
  <c r="AA68" i="3"/>
  <c r="AA66" i="3"/>
  <c r="AI64" i="3"/>
  <c r="AQ62" i="3"/>
  <c r="AQ60" i="3"/>
  <c r="AY58" i="3"/>
  <c r="BG56" i="3"/>
  <c r="BG54" i="3"/>
  <c r="BO52" i="3"/>
  <c r="BW50" i="3"/>
  <c r="BW48" i="3"/>
  <c r="CE46" i="3"/>
  <c r="CM44" i="3"/>
  <c r="CM42" i="3"/>
  <c r="K41" i="3"/>
  <c r="S39" i="3"/>
  <c r="S37" i="3"/>
  <c r="AA35" i="3"/>
  <c r="AI33" i="3"/>
  <c r="AI31" i="3"/>
  <c r="AQ29" i="3"/>
  <c r="CM27" i="3"/>
  <c r="AY26" i="3"/>
  <c r="K25" i="3"/>
  <c r="BG23" i="3"/>
  <c r="S22" i="3"/>
  <c r="BO20" i="3"/>
  <c r="AA19" i="3"/>
  <c r="BW17" i="3"/>
  <c r="AI16" i="3"/>
  <c r="CE14" i="3"/>
  <c r="AQ13" i="3"/>
  <c r="CM11" i="3"/>
  <c r="AY10" i="3"/>
  <c r="K9" i="3"/>
  <c r="BG7" i="3"/>
  <c r="G55" i="2"/>
  <c r="G23" i="2"/>
  <c r="E111" i="1"/>
  <c r="F90" i="1"/>
  <c r="E63" i="1"/>
  <c r="D44" i="1"/>
  <c r="G13" i="1"/>
  <c r="D48" i="5"/>
  <c r="F42" i="4"/>
  <c r="BF74" i="3"/>
  <c r="BF73" i="3"/>
  <c r="AH72" i="3"/>
  <c r="R71" i="3"/>
  <c r="J70" i="3"/>
  <c r="BV68" i="3"/>
  <c r="BV67" i="3"/>
  <c r="AX66" i="3"/>
  <c r="AH65" i="3"/>
  <c r="Z64" i="3"/>
  <c r="CT62" i="3"/>
  <c r="CT61" i="3"/>
  <c r="BN60" i="3"/>
  <c r="AX59" i="3"/>
  <c r="AP58" i="3"/>
  <c r="AP57" i="3"/>
  <c r="AP56" i="3"/>
  <c r="AX55" i="3"/>
  <c r="AX54" i="3"/>
  <c r="AX53" i="3"/>
  <c r="BF52" i="3"/>
  <c r="BV51" i="3"/>
  <c r="J51" i="3"/>
  <c r="AH50" i="3"/>
  <c r="BF49" i="3"/>
  <c r="CD48" i="3"/>
  <c r="R48" i="3"/>
  <c r="AP47" i="3"/>
  <c r="BN46" i="3"/>
  <c r="CT45" i="3"/>
  <c r="Z45" i="3"/>
  <c r="AX44" i="3"/>
  <c r="BV43" i="3"/>
  <c r="J43" i="3"/>
  <c r="AH42" i="3"/>
  <c r="BF41" i="3"/>
  <c r="CD40" i="3"/>
  <c r="R40" i="3"/>
  <c r="AP39" i="3"/>
  <c r="BN38" i="3"/>
  <c r="CT37" i="3"/>
  <c r="Z37" i="3"/>
  <c r="AX36" i="3"/>
  <c r="BV35" i="3"/>
  <c r="J35" i="3"/>
  <c r="AH34" i="3"/>
  <c r="BF33" i="3"/>
  <c r="CD32" i="3"/>
  <c r="R32" i="3"/>
  <c r="AP31" i="3"/>
  <c r="BN30" i="3"/>
  <c r="CT29" i="3"/>
  <c r="Z29" i="3"/>
  <c r="AX28" i="3"/>
  <c r="BV27" i="3"/>
  <c r="J27" i="3"/>
  <c r="AH26" i="3"/>
  <c r="BF25" i="3"/>
  <c r="CD24" i="3"/>
  <c r="R24" i="3"/>
  <c r="AP23" i="3"/>
  <c r="BN22" i="3"/>
  <c r="CT21" i="3"/>
  <c r="Z21" i="3"/>
  <c r="AX20" i="3"/>
  <c r="BV19" i="3"/>
  <c r="J19" i="3"/>
  <c r="AH18" i="3"/>
  <c r="BF17" i="3"/>
  <c r="CD16" i="3"/>
  <c r="R16" i="3"/>
  <c r="AP15" i="3"/>
  <c r="BN14" i="3"/>
  <c r="CT13" i="3"/>
  <c r="Z13" i="3"/>
  <c r="AX12" i="3"/>
  <c r="BV11" i="3"/>
  <c r="J11" i="3"/>
  <c r="AH10" i="3"/>
  <c r="BF9" i="3"/>
  <c r="CD8" i="3"/>
  <c r="R8" i="3"/>
  <c r="AP7" i="3"/>
  <c r="F67" i="2"/>
  <c r="F51" i="2"/>
  <c r="F35" i="2"/>
  <c r="F19" i="2"/>
  <c r="D127" i="1"/>
  <c r="F109" i="1"/>
  <c r="D95" i="1"/>
  <c r="G80" i="1"/>
  <c r="G64" i="1"/>
  <c r="C52" i="1"/>
  <c r="C36" i="1"/>
  <c r="G16" i="1"/>
  <c r="D51" i="14"/>
  <c r="G11" i="6"/>
  <c r="F70" i="4"/>
  <c r="F38" i="4"/>
  <c r="CE74" i="3"/>
  <c r="Q74" i="3"/>
  <c r="AW73" i="3"/>
  <c r="CC72" i="3"/>
  <c r="Q72" i="3"/>
  <c r="AW71" i="3"/>
  <c r="CC70" i="3"/>
  <c r="Q70" i="3"/>
  <c r="AW69" i="3"/>
  <c r="CC68" i="3"/>
  <c r="Q68" i="3"/>
  <c r="AW67" i="3"/>
  <c r="CC66" i="3"/>
  <c r="Q66" i="3"/>
  <c r="AW65" i="3"/>
  <c r="CC64" i="3"/>
  <c r="Q64" i="3"/>
  <c r="AW63" i="3"/>
  <c r="CC62" i="3"/>
  <c r="Q62" i="3"/>
  <c r="AW61" i="3"/>
  <c r="CC60" i="3"/>
  <c r="Q60" i="3"/>
  <c r="AW59" i="3"/>
  <c r="CC58" i="3"/>
  <c r="Q58" i="3"/>
  <c r="AW57" i="3"/>
  <c r="CC56" i="3"/>
  <c r="Q56" i="3"/>
  <c r="AW55" i="3"/>
  <c r="CC54" i="3"/>
  <c r="Q54" i="3"/>
  <c r="AW53" i="3"/>
  <c r="CC52" i="3"/>
  <c r="Q52" i="3"/>
  <c r="AW51" i="3"/>
  <c r="CC50" i="3"/>
  <c r="Q50" i="3"/>
  <c r="AW49" i="3"/>
  <c r="CC48" i="3"/>
  <c r="Q48" i="3"/>
  <c r="AW47" i="3"/>
  <c r="CC46" i="3"/>
  <c r="Q46" i="3"/>
  <c r="AW45" i="3"/>
  <c r="CC44" i="3"/>
  <c r="Q44" i="3"/>
  <c r="AW43" i="3"/>
  <c r="CC42" i="3"/>
  <c r="Q42" i="3"/>
  <c r="AW41" i="3"/>
  <c r="CC40" i="3"/>
  <c r="Q40" i="3"/>
  <c r="AW39" i="3"/>
  <c r="CC38" i="3"/>
  <c r="Q38" i="3"/>
  <c r="AW37" i="3"/>
  <c r="CC36" i="3"/>
  <c r="Q36" i="3"/>
  <c r="AW35" i="3"/>
  <c r="CC34" i="3"/>
  <c r="Q34" i="3"/>
  <c r="AW33" i="3"/>
  <c r="CC32" i="3"/>
  <c r="Q32" i="3"/>
  <c r="AW31" i="3"/>
  <c r="CC30" i="3"/>
  <c r="Q30" i="3"/>
  <c r="AW29" i="3"/>
  <c r="CC28" i="3"/>
  <c r="Q28" i="3"/>
  <c r="AW27" i="3"/>
  <c r="CC26" i="3"/>
  <c r="Q26" i="3"/>
  <c r="AW25" i="3"/>
  <c r="CC24" i="3"/>
  <c r="Q24" i="3"/>
  <c r="AW23" i="3"/>
  <c r="P49" i="14"/>
  <c r="E70" i="11"/>
  <c r="H51" i="4"/>
  <c r="F8" i="4"/>
  <c r="G45" i="6"/>
  <c r="S69" i="4"/>
  <c r="E32" i="4"/>
  <c r="I28" i="19"/>
  <c r="M55" i="6"/>
  <c r="D23" i="5"/>
  <c r="J53" i="4"/>
  <c r="T24" i="4"/>
  <c r="F10" i="20"/>
  <c r="J12" i="14"/>
  <c r="G65" i="5"/>
  <c r="O66" i="4"/>
  <c r="O38" i="4"/>
  <c r="O14" i="4"/>
  <c r="P43" i="19"/>
  <c r="D47" i="14"/>
  <c r="D22" i="12"/>
  <c r="F15" i="6"/>
  <c r="E45" i="5"/>
  <c r="O73" i="4"/>
  <c r="S59" i="4"/>
  <c r="O45" i="4"/>
  <c r="M30" i="4"/>
  <c r="G17" i="4"/>
  <c r="H46" i="13"/>
  <c r="L35" i="4"/>
  <c r="BW73" i="3"/>
  <c r="CE71" i="3"/>
  <c r="CE69" i="3"/>
  <c r="CM67" i="3"/>
  <c r="K66" i="3"/>
  <c r="K64" i="3"/>
  <c r="S62" i="3"/>
  <c r="AA60" i="3"/>
  <c r="AA58" i="3"/>
  <c r="AI56" i="3"/>
  <c r="AQ54" i="3"/>
  <c r="AQ52" i="3"/>
  <c r="AY50" i="3"/>
  <c r="BG48" i="3"/>
  <c r="BG46" i="3"/>
  <c r="BO44" i="3"/>
  <c r="BW42" i="3"/>
  <c r="BW40" i="3"/>
  <c r="CE38" i="3"/>
  <c r="CM36" i="3"/>
  <c r="CM34" i="3"/>
  <c r="K33" i="3"/>
  <c r="S31" i="3"/>
  <c r="S29" i="3"/>
  <c r="BO27" i="3"/>
  <c r="AA26" i="3"/>
  <c r="BW24" i="3"/>
  <c r="AI23" i="3"/>
  <c r="CE21" i="3"/>
  <c r="AQ20" i="3"/>
  <c r="CM18" i="3"/>
  <c r="AY17" i="3"/>
  <c r="K16" i="3"/>
  <c r="BG14" i="3"/>
  <c r="S13" i="3"/>
  <c r="BO11" i="3"/>
  <c r="AA10" i="3"/>
  <c r="BW8" i="3"/>
  <c r="AI7" i="3"/>
  <c r="G49" i="2"/>
  <c r="G17" i="2"/>
  <c r="D108" i="1"/>
  <c r="C89" i="1"/>
  <c r="G61" i="1"/>
  <c r="G37" i="1"/>
  <c r="F10" i="1"/>
  <c r="H26" i="5"/>
  <c r="D35" i="4"/>
  <c r="AX74" i="3"/>
  <c r="AH73" i="3"/>
  <c r="Z72" i="3"/>
  <c r="CT70" i="3"/>
  <c r="CT69" i="3"/>
  <c r="BN68" i="3"/>
  <c r="AX67" i="3"/>
  <c r="AP66" i="3"/>
  <c r="R65" i="3"/>
  <c r="R64" i="3"/>
  <c r="CD62" i="3"/>
  <c r="BN61" i="3"/>
  <c r="BF60" i="3"/>
  <c r="AH59" i="3"/>
  <c r="AH58" i="3"/>
  <c r="AH57" i="3"/>
  <c r="AH56" i="3"/>
  <c r="AP55" i="3"/>
  <c r="AP54" i="3"/>
  <c r="AP53" i="3"/>
  <c r="AX52" i="3"/>
  <c r="BN51" i="3"/>
  <c r="CT50" i="3"/>
  <c r="Z50" i="3"/>
  <c r="AX49" i="3"/>
  <c r="BV48" i="3"/>
  <c r="J48" i="3"/>
  <c r="AH47" i="3"/>
  <c r="BF46" i="3"/>
  <c r="CD45" i="3"/>
  <c r="R45" i="3"/>
  <c r="AP44" i="3"/>
  <c r="BN43" i="3"/>
  <c r="CT42" i="3"/>
  <c r="Z42" i="3"/>
  <c r="AX41" i="3"/>
  <c r="BV40" i="3"/>
  <c r="J40" i="3"/>
  <c r="AH39" i="3"/>
  <c r="BF38" i="3"/>
  <c r="CD37" i="3"/>
  <c r="R37" i="3"/>
  <c r="AP36" i="3"/>
  <c r="BN35" i="3"/>
  <c r="CT34" i="3"/>
  <c r="Z34" i="3"/>
  <c r="AX33" i="3"/>
  <c r="BV32" i="3"/>
  <c r="J32" i="3"/>
  <c r="AH31" i="3"/>
  <c r="BF30" i="3"/>
  <c r="CD29" i="3"/>
  <c r="R29" i="3"/>
  <c r="AP28" i="3"/>
  <c r="BN27" i="3"/>
  <c r="CT26" i="3"/>
  <c r="Z26" i="3"/>
  <c r="AX25" i="3"/>
  <c r="BV24" i="3"/>
  <c r="J24" i="3"/>
  <c r="AH23" i="3"/>
  <c r="BF22" i="3"/>
  <c r="CD21" i="3"/>
  <c r="R21" i="3"/>
  <c r="AP20" i="3"/>
  <c r="BN19" i="3"/>
  <c r="CT18" i="3"/>
  <c r="Z18" i="3"/>
  <c r="AX17" i="3"/>
  <c r="BV16" i="3"/>
  <c r="J16" i="3"/>
  <c r="AH15" i="3"/>
  <c r="BF14" i="3"/>
  <c r="CD13" i="3"/>
  <c r="R13" i="3"/>
  <c r="AP12" i="3"/>
  <c r="BN11" i="3"/>
  <c r="CT10" i="3"/>
  <c r="Z10" i="3"/>
  <c r="AX9" i="3"/>
  <c r="BV8" i="3"/>
  <c r="J8" i="3"/>
  <c r="AH7" i="3"/>
  <c r="F65" i="2"/>
  <c r="F49" i="2"/>
  <c r="F33" i="2"/>
  <c r="F17" i="2"/>
  <c r="F125" i="1"/>
  <c r="C108" i="1"/>
  <c r="F93" i="1"/>
  <c r="D79" i="1"/>
  <c r="D63" i="1"/>
  <c r="G48" i="1"/>
  <c r="E34" i="1"/>
  <c r="D15" i="1"/>
  <c r="N22" i="14"/>
  <c r="D68" i="5"/>
  <c r="D63" i="4"/>
  <c r="D31" i="4"/>
  <c r="BU74" i="3"/>
  <c r="I74" i="3"/>
  <c r="AO73" i="3"/>
  <c r="BU72" i="3"/>
  <c r="I72" i="3"/>
  <c r="AO71" i="3"/>
  <c r="BU70" i="3"/>
  <c r="I70" i="3"/>
  <c r="AO69" i="3"/>
  <c r="BU68" i="3"/>
  <c r="I68" i="3"/>
  <c r="AO67" i="3"/>
  <c r="BU66" i="3"/>
  <c r="I66" i="3"/>
  <c r="AO65" i="3"/>
  <c r="BU64" i="3"/>
  <c r="I64" i="3"/>
  <c r="AO63" i="3"/>
  <c r="BU62" i="3"/>
  <c r="I62" i="3"/>
  <c r="AO61" i="3"/>
  <c r="BU60" i="3"/>
  <c r="I60" i="3"/>
  <c r="AO59" i="3"/>
  <c r="BU58" i="3"/>
  <c r="I58" i="3"/>
  <c r="AO57" i="3"/>
  <c r="BU56" i="3"/>
  <c r="I56" i="3"/>
  <c r="AO55" i="3"/>
  <c r="BU54" i="3"/>
  <c r="I54" i="3"/>
  <c r="AO53" i="3"/>
  <c r="BU52" i="3"/>
  <c r="I52" i="3"/>
  <c r="AO51" i="3"/>
  <c r="BU50" i="3"/>
  <c r="I50" i="3"/>
  <c r="AO49" i="3"/>
  <c r="BU48" i="3"/>
  <c r="I48" i="3"/>
  <c r="AO47" i="3"/>
  <c r="BU46" i="3"/>
  <c r="I46" i="3"/>
  <c r="AO45" i="3"/>
  <c r="BU44" i="3"/>
  <c r="I44" i="3"/>
  <c r="AO43" i="3"/>
  <c r="BU42" i="3"/>
  <c r="I42" i="3"/>
  <c r="AO41" i="3"/>
  <c r="BU40" i="3"/>
  <c r="I40" i="3"/>
  <c r="AO39" i="3"/>
  <c r="BU38" i="3"/>
  <c r="I38" i="3"/>
  <c r="AO37" i="3"/>
  <c r="BU36" i="3"/>
  <c r="I36" i="3"/>
  <c r="AO35" i="3"/>
  <c r="BU34" i="3"/>
  <c r="I34" i="3"/>
  <c r="AO33" i="3"/>
  <c r="BU32" i="3"/>
  <c r="I32" i="3"/>
  <c r="AO31" i="3"/>
  <c r="BU30" i="3"/>
  <c r="I30" i="3"/>
  <c r="AO29" i="3"/>
  <c r="BU28" i="3"/>
  <c r="I28" i="3"/>
  <c r="AO27" i="3"/>
  <c r="BU26" i="3"/>
  <c r="I26" i="3"/>
  <c r="AO25" i="3"/>
  <c r="BU24" i="3"/>
  <c r="I24" i="3"/>
  <c r="AO23" i="3"/>
  <c r="BU22" i="3"/>
  <c r="E29" i="7"/>
  <c r="G7" i="6"/>
  <c r="H47" i="4"/>
  <c r="F25" i="28"/>
  <c r="F17" i="6"/>
  <c r="O67" i="4"/>
  <c r="G27" i="4"/>
  <c r="E45" i="16"/>
  <c r="M31" i="6"/>
  <c r="F12" i="5"/>
  <c r="J49" i="4"/>
  <c r="J21" i="4"/>
  <c r="F49" i="19"/>
  <c r="L41" i="13"/>
  <c r="G57" i="5"/>
  <c r="O62" i="4"/>
  <c r="O34" i="4"/>
  <c r="M11" i="4"/>
  <c r="O26" i="19"/>
  <c r="J36" i="14"/>
  <c r="E44" i="11"/>
  <c r="F10" i="6"/>
  <c r="G38" i="5"/>
  <c r="I72" i="4"/>
  <c r="O57" i="4"/>
  <c r="S43" i="4"/>
  <c r="O29" i="4"/>
  <c r="M14" i="4"/>
  <c r="M65" i="6"/>
  <c r="J28" i="4"/>
  <c r="AY73" i="3"/>
  <c r="BG71" i="3"/>
  <c r="BO69" i="3"/>
  <c r="BO67" i="3"/>
  <c r="BW65" i="3"/>
  <c r="CE63" i="3"/>
  <c r="CE61" i="3"/>
  <c r="CM59" i="3"/>
  <c r="K58" i="3"/>
  <c r="K56" i="3"/>
  <c r="S54" i="3"/>
  <c r="AA52" i="3"/>
  <c r="AA50" i="3"/>
  <c r="AI48" i="3"/>
  <c r="AQ46" i="3"/>
  <c r="AQ44" i="3"/>
  <c r="AY42" i="3"/>
  <c r="BG40" i="3"/>
  <c r="BG38" i="3"/>
  <c r="BO36" i="3"/>
  <c r="BW34" i="3"/>
  <c r="BW32" i="3"/>
  <c r="CE30" i="3"/>
  <c r="K29" i="3"/>
  <c r="BG27" i="3"/>
  <c r="S26" i="3"/>
  <c r="BO24" i="3"/>
  <c r="AA23" i="3"/>
  <c r="BW21" i="3"/>
  <c r="AI20" i="3"/>
  <c r="CE18" i="3"/>
  <c r="AQ17" i="3"/>
  <c r="CM15" i="3"/>
  <c r="AY14" i="3"/>
  <c r="K13" i="3"/>
  <c r="BG11" i="3"/>
  <c r="S10" i="3"/>
  <c r="BO8" i="3"/>
  <c r="AA7" i="3"/>
  <c r="G47" i="2"/>
  <c r="G15" i="2"/>
  <c r="F106" i="1"/>
  <c r="D84" i="1"/>
  <c r="D60" i="1"/>
  <c r="F34" i="1"/>
  <c r="C9" i="1"/>
  <c r="D16" i="5"/>
  <c r="J24" i="4"/>
  <c r="AP74" i="3"/>
  <c r="R73" i="3"/>
  <c r="R72" i="3"/>
  <c r="CD70" i="3"/>
  <c r="BN69" i="3"/>
  <c r="BF68" i="3"/>
  <c r="AH67" i="3"/>
  <c r="AH66" i="3"/>
  <c r="J65" i="3"/>
  <c r="CD63" i="3"/>
  <c r="BV62" i="3"/>
  <c r="AX61" i="3"/>
  <c r="AX60" i="3"/>
  <c r="Z59" i="3"/>
  <c r="R58" i="3"/>
  <c r="R57" i="3"/>
  <c r="Z56" i="3"/>
  <c r="Z55" i="3"/>
  <c r="Z54" i="3"/>
  <c r="AH53" i="3"/>
  <c r="AH52" i="3"/>
  <c r="BF51" i="3"/>
  <c r="CD50" i="3"/>
  <c r="R50" i="3"/>
  <c r="AP49" i="3"/>
  <c r="BN48" i="3"/>
  <c r="CT47" i="3"/>
  <c r="Z47" i="3"/>
  <c r="AX46" i="3"/>
  <c r="BV45" i="3"/>
  <c r="J45" i="3"/>
  <c r="AH44" i="3"/>
  <c r="BF43" i="3"/>
  <c r="CD42" i="3"/>
  <c r="R42" i="3"/>
  <c r="AP41" i="3"/>
  <c r="BN40" i="3"/>
  <c r="CT39" i="3"/>
  <c r="Z39" i="3"/>
  <c r="AX38" i="3"/>
  <c r="BV37" i="3"/>
  <c r="J37" i="3"/>
  <c r="AH36" i="3"/>
  <c r="BF35" i="3"/>
  <c r="CD34" i="3"/>
  <c r="R34" i="3"/>
  <c r="AP33" i="3"/>
  <c r="BN32" i="3"/>
  <c r="CT31" i="3"/>
  <c r="Z31" i="3"/>
  <c r="AX30" i="3"/>
  <c r="BV29" i="3"/>
  <c r="J29" i="3"/>
  <c r="AH28" i="3"/>
  <c r="BF27" i="3"/>
  <c r="CD26" i="3"/>
  <c r="R26" i="3"/>
  <c r="AP25" i="3"/>
  <c r="BN24" i="3"/>
  <c r="CT23" i="3"/>
  <c r="Z23" i="3"/>
  <c r="AX22" i="3"/>
  <c r="BV21" i="3"/>
  <c r="J21" i="3"/>
  <c r="AH20" i="3"/>
  <c r="BF19" i="3"/>
  <c r="CD18" i="3"/>
  <c r="R18" i="3"/>
  <c r="AP17" i="3"/>
  <c r="BN16" i="3"/>
  <c r="CT15" i="3"/>
  <c r="Z15" i="3"/>
  <c r="AX14" i="3"/>
  <c r="BV13" i="3"/>
  <c r="J13" i="3"/>
  <c r="AH12" i="3"/>
  <c r="BF11" i="3"/>
  <c r="CD10" i="3"/>
  <c r="R10" i="3"/>
  <c r="AP9" i="3"/>
  <c r="BN8" i="3"/>
  <c r="CT7" i="3"/>
  <c r="Z7" i="3"/>
  <c r="F63" i="2"/>
  <c r="F47" i="2"/>
  <c r="F31" i="2"/>
  <c r="F15" i="2"/>
  <c r="C124" i="1"/>
  <c r="E106" i="1"/>
  <c r="E90" i="1"/>
  <c r="C76" i="1"/>
  <c r="F61" i="1"/>
  <c r="D47" i="1"/>
  <c r="G32" i="1"/>
  <c r="F13" i="1"/>
  <c r="L35" i="13"/>
  <c r="F57" i="5"/>
  <c r="L59" i="4"/>
  <c r="L27" i="4"/>
  <c r="BM74" i="3"/>
  <c r="CS73" i="3"/>
  <c r="AG73" i="3"/>
  <c r="BM72" i="3"/>
  <c r="CS71" i="3"/>
  <c r="AG71" i="3"/>
  <c r="BM70" i="3"/>
  <c r="CS69" i="3"/>
  <c r="AG69" i="3"/>
  <c r="BM68" i="3"/>
  <c r="CS67" i="3"/>
  <c r="AG67" i="3"/>
  <c r="BM66" i="3"/>
  <c r="CS65" i="3"/>
  <c r="AG65" i="3"/>
  <c r="BM64" i="3"/>
  <c r="CS63" i="3"/>
  <c r="AG63" i="3"/>
  <c r="BM62" i="3"/>
  <c r="CS61" i="3"/>
  <c r="AG61" i="3"/>
  <c r="BM60" i="3"/>
  <c r="CS59" i="3"/>
  <c r="AG59" i="3"/>
  <c r="BM58" i="3"/>
  <c r="CS57" i="3"/>
  <c r="AG57" i="3"/>
  <c r="BM56" i="3"/>
  <c r="CS55" i="3"/>
  <c r="AG55" i="3"/>
  <c r="BM54" i="3"/>
  <c r="CS53" i="3"/>
  <c r="AG53" i="3"/>
  <c r="BM52" i="3"/>
  <c r="CS51" i="3"/>
  <c r="AG51" i="3"/>
  <c r="BM50" i="3"/>
  <c r="CS49" i="3"/>
  <c r="AG49" i="3"/>
  <c r="BM48" i="3"/>
  <c r="CS47" i="3"/>
  <c r="AG47" i="3"/>
  <c r="BM46" i="3"/>
  <c r="CS45" i="3"/>
  <c r="AG45" i="3"/>
  <c r="BM44" i="3"/>
  <c r="CS43" i="3"/>
  <c r="AG43" i="3"/>
  <c r="BM42" i="3"/>
  <c r="CS41" i="3"/>
  <c r="AG41" i="3"/>
  <c r="BM40" i="3"/>
  <c r="CS39" i="3"/>
  <c r="AG39" i="3"/>
  <c r="BM38" i="3"/>
  <c r="CS37" i="3"/>
  <c r="AG37" i="3"/>
  <c r="BM36" i="3"/>
  <c r="CS35" i="3"/>
  <c r="AG35" i="3"/>
  <c r="BM34" i="3"/>
  <c r="CS33" i="3"/>
  <c r="AG33" i="3"/>
  <c r="BM32" i="3"/>
  <c r="CS31" i="3"/>
  <c r="AG31" i="3"/>
  <c r="BM30" i="3"/>
  <c r="CS29" i="3"/>
  <c r="AG29" i="3"/>
  <c r="BM28" i="3"/>
  <c r="CS27" i="3"/>
  <c r="AG27" i="3"/>
  <c r="BM26" i="3"/>
  <c r="CS25" i="3"/>
  <c r="AG25" i="3"/>
  <c r="BM24" i="3"/>
  <c r="CS23" i="3"/>
  <c r="AG23" i="3"/>
  <c r="BM22" i="3"/>
  <c r="CS21" i="3"/>
  <c r="AG21" i="3"/>
  <c r="BM20" i="3"/>
  <c r="CS19" i="3"/>
  <c r="AG19" i="3"/>
  <c r="BM18" i="3"/>
  <c r="CS17" i="3"/>
  <c r="AG17" i="3"/>
  <c r="BM16" i="3"/>
  <c r="CS15" i="3"/>
  <c r="AG15" i="3"/>
  <c r="BM14" i="3"/>
  <c r="G55" i="5"/>
  <c r="D8" i="6"/>
  <c r="I12" i="6"/>
  <c r="E32" i="19"/>
  <c r="M31" i="4"/>
  <c r="D39" i="10"/>
  <c r="I56" i="4"/>
  <c r="F13" i="6"/>
  <c r="AQ69" i="3"/>
  <c r="BO61" i="3"/>
  <c r="CE53" i="3"/>
  <c r="S46" i="3"/>
  <c r="AQ38" i="3"/>
  <c r="BG30" i="3"/>
  <c r="BG24" i="3"/>
  <c r="BW18" i="3"/>
  <c r="CM12" i="3"/>
  <c r="S7" i="3"/>
  <c r="C81" i="1"/>
  <c r="F74" i="4"/>
  <c r="CD71" i="3"/>
  <c r="Z67" i="3"/>
  <c r="BN62" i="3"/>
  <c r="J58" i="3"/>
  <c r="R54" i="3"/>
  <c r="BV50" i="3"/>
  <c r="CD47" i="3"/>
  <c r="CT44" i="3"/>
  <c r="J42" i="3"/>
  <c r="R39" i="3"/>
  <c r="Z36" i="3"/>
  <c r="AH33" i="3"/>
  <c r="AP30" i="3"/>
  <c r="AX27" i="3"/>
  <c r="BF24" i="3"/>
  <c r="BN21" i="3"/>
  <c r="BV18" i="3"/>
  <c r="CD15" i="3"/>
  <c r="CT12" i="3"/>
  <c r="J10" i="3"/>
  <c r="R7" i="3"/>
  <c r="F13" i="2"/>
  <c r="E74" i="1"/>
  <c r="E10" i="1"/>
  <c r="T23" i="4"/>
  <c r="BE72" i="3"/>
  <c r="CK69" i="3"/>
  <c r="Y67" i="3"/>
  <c r="BE64" i="3"/>
  <c r="CK61" i="3"/>
  <c r="Y59" i="3"/>
  <c r="BE56" i="3"/>
  <c r="CK53" i="3"/>
  <c r="Y51" i="3"/>
  <c r="BE48" i="3"/>
  <c r="CK45" i="3"/>
  <c r="Y43" i="3"/>
  <c r="Q41" i="3"/>
  <c r="Y39" i="3"/>
  <c r="CC37" i="3"/>
  <c r="AW36" i="3"/>
  <c r="Q35" i="3"/>
  <c r="CC33" i="3"/>
  <c r="AW32" i="3"/>
  <c r="Q31" i="3"/>
  <c r="CC29" i="3"/>
  <c r="AW28" i="3"/>
  <c r="Q27" i="3"/>
  <c r="CC25" i="3"/>
  <c r="AW24" i="3"/>
  <c r="Q23" i="3"/>
  <c r="AG22" i="3"/>
  <c r="BE21" i="3"/>
  <c r="CC20" i="3"/>
  <c r="I20" i="3"/>
  <c r="Y19" i="3"/>
  <c r="AW18" i="3"/>
  <c r="BU17" i="3"/>
  <c r="CS16" i="3"/>
  <c r="Y16" i="3"/>
  <c r="AW15" i="3"/>
  <c r="BU14" i="3"/>
  <c r="CS13" i="3"/>
  <c r="AG13" i="3"/>
  <c r="BM12" i="3"/>
  <c r="CS11" i="3"/>
  <c r="AG11" i="3"/>
  <c r="BM10" i="3"/>
  <c r="CS9" i="3"/>
  <c r="AG9" i="3"/>
  <c r="BM8" i="3"/>
  <c r="CS7" i="3"/>
  <c r="AG7" i="3"/>
  <c r="E65" i="2"/>
  <c r="E49" i="2"/>
  <c r="E33" i="2"/>
  <c r="E17" i="2"/>
  <c r="E125" i="1"/>
  <c r="E109" i="1"/>
  <c r="E93" i="1"/>
  <c r="F80" i="1"/>
  <c r="F64" i="1"/>
  <c r="G51" i="1"/>
  <c r="D34" i="1"/>
  <c r="C15" i="1"/>
  <c r="M48" i="19"/>
  <c r="I36" i="6"/>
  <c r="F13" i="5"/>
  <c r="R44" i="4"/>
  <c r="R12" i="4"/>
  <c r="AV74" i="3"/>
  <c r="CB73" i="3"/>
  <c r="P73" i="3"/>
  <c r="AV72" i="3"/>
  <c r="CB71" i="3"/>
  <c r="P71" i="3"/>
  <c r="AV70" i="3"/>
  <c r="CB69" i="3"/>
  <c r="P69" i="3"/>
  <c r="AV68" i="3"/>
  <c r="CB67" i="3"/>
  <c r="P67" i="3"/>
  <c r="AV66" i="3"/>
  <c r="CB65" i="3"/>
  <c r="P65" i="3"/>
  <c r="AV64" i="3"/>
  <c r="CB63" i="3"/>
  <c r="P63" i="3"/>
  <c r="AV62" i="3"/>
  <c r="CB61" i="3"/>
  <c r="P61" i="3"/>
  <c r="AV60" i="3"/>
  <c r="CB59" i="3"/>
  <c r="P59" i="3"/>
  <c r="AV58" i="3"/>
  <c r="CB57" i="3"/>
  <c r="P57" i="3"/>
  <c r="AV56" i="3"/>
  <c r="CB55" i="3"/>
  <c r="P55" i="3"/>
  <c r="AV54" i="3"/>
  <c r="CB53" i="3"/>
  <c r="P53" i="3"/>
  <c r="AV52" i="3"/>
  <c r="CB51" i="3"/>
  <c r="P51" i="3"/>
  <c r="AV50" i="3"/>
  <c r="CB49" i="3"/>
  <c r="P49" i="3"/>
  <c r="AV48" i="3"/>
  <c r="CB47" i="3"/>
  <c r="P47" i="3"/>
  <c r="AV46" i="3"/>
  <c r="CB45" i="3"/>
  <c r="P45" i="3"/>
  <c r="AV44" i="3"/>
  <c r="CB43" i="3"/>
  <c r="P43" i="3"/>
  <c r="AV42" i="3"/>
  <c r="CB41" i="3"/>
  <c r="P41" i="3"/>
  <c r="AV40" i="3"/>
  <c r="CB39" i="3"/>
  <c r="P39" i="3"/>
  <c r="AV38" i="3"/>
  <c r="CB37" i="3"/>
  <c r="P37" i="3"/>
  <c r="AV36" i="3"/>
  <c r="CB35" i="3"/>
  <c r="P35" i="3"/>
  <c r="AV34" i="3"/>
  <c r="CB33" i="3"/>
  <c r="P33" i="3"/>
  <c r="AV32" i="3"/>
  <c r="CB31" i="3"/>
  <c r="P31" i="3"/>
  <c r="AV30" i="3"/>
  <c r="CB29" i="3"/>
  <c r="P29" i="3"/>
  <c r="AV28" i="3"/>
  <c r="CB27" i="3"/>
  <c r="P27" i="3"/>
  <c r="AV26" i="3"/>
  <c r="CB25" i="3"/>
  <c r="P25" i="3"/>
  <c r="AV24" i="3"/>
  <c r="CB23" i="3"/>
  <c r="P23" i="3"/>
  <c r="AV22" i="3"/>
  <c r="CB21" i="3"/>
  <c r="P21" i="3"/>
  <c r="AV20" i="3"/>
  <c r="CB19" i="3"/>
  <c r="P19" i="3"/>
  <c r="AV18" i="3"/>
  <c r="CB17" i="3"/>
  <c r="P17" i="3"/>
  <c r="AV16" i="3"/>
  <c r="CB15" i="3"/>
  <c r="P15" i="3"/>
  <c r="AV14" i="3"/>
  <c r="CB13" i="3"/>
  <c r="P13" i="3"/>
  <c r="AV12" i="3"/>
  <c r="CB11" i="3"/>
  <c r="P11" i="3"/>
  <c r="AV10" i="3"/>
  <c r="CB9" i="3"/>
  <c r="P9" i="3"/>
  <c r="AV8" i="3"/>
  <c r="CB7" i="3"/>
  <c r="P7" i="3"/>
  <c r="H68" i="2"/>
  <c r="H60" i="2"/>
  <c r="H52" i="2"/>
  <c r="H44" i="2"/>
  <c r="H36" i="2"/>
  <c r="H28" i="2"/>
  <c r="H20" i="2"/>
  <c r="H12" i="2"/>
  <c r="D125" i="1"/>
  <c r="G110" i="1"/>
  <c r="G94" i="1"/>
  <c r="C82" i="1"/>
  <c r="C66" i="1"/>
  <c r="D53" i="1"/>
  <c r="D37" i="1"/>
  <c r="C18" i="1"/>
  <c r="G10" i="19"/>
  <c r="M33" i="6"/>
  <c r="R72" i="4"/>
  <c r="R40" i="4"/>
  <c r="R8" i="4"/>
  <c r="AE74" i="3"/>
  <c r="BC73" i="3"/>
  <c r="CA72" i="3"/>
  <c r="O72" i="3"/>
  <c r="AM71" i="3"/>
  <c r="BK70" i="3"/>
  <c r="CQ69" i="3"/>
  <c r="W69" i="3"/>
  <c r="AU68" i="3"/>
  <c r="BS67" i="3"/>
  <c r="G67" i="3"/>
  <c r="AE66" i="3"/>
  <c r="BC65" i="3"/>
  <c r="CA64" i="3"/>
  <c r="O64" i="3"/>
  <c r="AM63" i="3"/>
  <c r="BK62" i="3"/>
  <c r="CQ61" i="3"/>
  <c r="W61" i="3"/>
  <c r="AU60" i="3"/>
  <c r="BS59" i="3"/>
  <c r="G59" i="3"/>
  <c r="S70" i="4"/>
  <c r="G64" i="5"/>
  <c r="F68" i="5"/>
  <c r="D74" i="18"/>
  <c r="I29" i="4"/>
  <c r="D56" i="7"/>
  <c r="E54" i="4"/>
  <c r="D60" i="5"/>
  <c r="S69" i="3"/>
  <c r="AQ61" i="3"/>
  <c r="BO53" i="3"/>
  <c r="CE45" i="3"/>
  <c r="S38" i="3"/>
  <c r="AQ30" i="3"/>
  <c r="AI24" i="3"/>
  <c r="AY18" i="3"/>
  <c r="BO12" i="3"/>
  <c r="G71" i="2"/>
  <c r="E79" i="1"/>
  <c r="D67" i="4"/>
  <c r="BN71" i="3"/>
  <c r="R67" i="3"/>
  <c r="AP62" i="3"/>
  <c r="CD57" i="3"/>
  <c r="J54" i="3"/>
  <c r="BN50" i="3"/>
  <c r="BV47" i="3"/>
  <c r="CD44" i="3"/>
  <c r="CT41" i="3"/>
  <c r="J39" i="3"/>
  <c r="R36" i="3"/>
  <c r="Z33" i="3"/>
  <c r="AH30" i="3"/>
  <c r="AP27" i="3"/>
  <c r="AX24" i="3"/>
  <c r="BF21" i="3"/>
  <c r="BN18" i="3"/>
  <c r="BV15" i="3"/>
  <c r="CD12" i="3"/>
  <c r="CT9" i="3"/>
  <c r="J7" i="3"/>
  <c r="F11" i="2"/>
  <c r="G72" i="1"/>
  <c r="G8" i="1"/>
  <c r="J20" i="4"/>
  <c r="AW72" i="3"/>
  <c r="CC69" i="3"/>
  <c r="Q67" i="3"/>
  <c r="AW64" i="3"/>
  <c r="CC61" i="3"/>
  <c r="Q59" i="3"/>
  <c r="AW56" i="3"/>
  <c r="CC53" i="3"/>
  <c r="Q51" i="3"/>
  <c r="AW48" i="3"/>
  <c r="CC45" i="3"/>
  <c r="Q43" i="3"/>
  <c r="I41" i="3"/>
  <c r="Q39" i="3"/>
  <c r="BU37" i="3"/>
  <c r="AO36" i="3"/>
  <c r="I35" i="3"/>
  <c r="BU33" i="3"/>
  <c r="AO32" i="3"/>
  <c r="I31" i="3"/>
  <c r="BU29" i="3"/>
  <c r="AO28" i="3"/>
  <c r="I27" i="3"/>
  <c r="BU25" i="3"/>
  <c r="AO24" i="3"/>
  <c r="I23" i="3"/>
  <c r="Y22" i="3"/>
  <c r="AW21" i="3"/>
  <c r="BU20" i="3"/>
  <c r="CK19" i="3"/>
  <c r="Q19" i="3"/>
  <c r="AO18" i="3"/>
  <c r="BM17" i="3"/>
  <c r="CK16" i="3"/>
  <c r="Q16" i="3"/>
  <c r="AO15" i="3"/>
  <c r="BE14" i="3"/>
  <c r="CK13" i="3"/>
  <c r="Y13" i="3"/>
  <c r="BE12" i="3"/>
  <c r="CK11" i="3"/>
  <c r="Y11" i="3"/>
  <c r="BE10" i="3"/>
  <c r="CK9" i="3"/>
  <c r="Y9" i="3"/>
  <c r="BE8" i="3"/>
  <c r="CK7" i="3"/>
  <c r="Y7" i="3"/>
  <c r="E63" i="2"/>
  <c r="E47" i="2"/>
  <c r="E31" i="2"/>
  <c r="E15" i="2"/>
  <c r="G123" i="1"/>
  <c r="G107" i="1"/>
  <c r="G91" i="1"/>
  <c r="C79" i="1"/>
  <c r="C63" i="1"/>
  <c r="F48" i="1"/>
  <c r="F32" i="1"/>
  <c r="E13" i="1"/>
  <c r="K14" i="19"/>
  <c r="G19" i="6"/>
  <c r="H73" i="4"/>
  <c r="H41" i="4"/>
  <c r="H9" i="4"/>
  <c r="AN74" i="3"/>
  <c r="BT73" i="3"/>
  <c r="H73" i="3"/>
  <c r="AN72" i="3"/>
  <c r="BT71" i="3"/>
  <c r="H71" i="3"/>
  <c r="AN70" i="3"/>
  <c r="BT69" i="3"/>
  <c r="H69" i="3"/>
  <c r="AN68" i="3"/>
  <c r="BT67" i="3"/>
  <c r="H67" i="3"/>
  <c r="AN66" i="3"/>
  <c r="BT65" i="3"/>
  <c r="H65" i="3"/>
  <c r="AN64" i="3"/>
  <c r="BT63" i="3"/>
  <c r="H63" i="3"/>
  <c r="AN62" i="3"/>
  <c r="BT61" i="3"/>
  <c r="H61" i="3"/>
  <c r="AN60" i="3"/>
  <c r="BT59" i="3"/>
  <c r="H59" i="3"/>
  <c r="AN58" i="3"/>
  <c r="BT57" i="3"/>
  <c r="H57" i="3"/>
  <c r="AN56" i="3"/>
  <c r="BT55" i="3"/>
  <c r="H55" i="3"/>
  <c r="AN54" i="3"/>
  <c r="BT53" i="3"/>
  <c r="H53" i="3"/>
  <c r="AN52" i="3"/>
  <c r="BT51" i="3"/>
  <c r="H51" i="3"/>
  <c r="AN50" i="3"/>
  <c r="BT49" i="3"/>
  <c r="H49" i="3"/>
  <c r="AN48" i="3"/>
  <c r="BT47" i="3"/>
  <c r="H47" i="3"/>
  <c r="AN46" i="3"/>
  <c r="BT45" i="3"/>
  <c r="H45" i="3"/>
  <c r="AN44" i="3"/>
  <c r="BT43" i="3"/>
  <c r="H43" i="3"/>
  <c r="AN42" i="3"/>
  <c r="BT41" i="3"/>
  <c r="H41" i="3"/>
  <c r="AN40" i="3"/>
  <c r="BT39" i="3"/>
  <c r="H39" i="3"/>
  <c r="AN38" i="3"/>
  <c r="BT37" i="3"/>
  <c r="H37" i="3"/>
  <c r="AN36" i="3"/>
  <c r="BT35" i="3"/>
  <c r="H35" i="3"/>
  <c r="AN34" i="3"/>
  <c r="BT33" i="3"/>
  <c r="H33" i="3"/>
  <c r="AN32" i="3"/>
  <c r="BT31" i="3"/>
  <c r="H31" i="3"/>
  <c r="AN30" i="3"/>
  <c r="BT29" i="3"/>
  <c r="H29" i="3"/>
  <c r="AN28" i="3"/>
  <c r="BT27" i="3"/>
  <c r="H27" i="3"/>
  <c r="AN26" i="3"/>
  <c r="BT25" i="3"/>
  <c r="H25" i="3"/>
  <c r="AN24" i="3"/>
  <c r="BT23" i="3"/>
  <c r="H23" i="3"/>
  <c r="AN22" i="3"/>
  <c r="BT21" i="3"/>
  <c r="H21" i="3"/>
  <c r="AN20" i="3"/>
  <c r="BT19" i="3"/>
  <c r="H19" i="3"/>
  <c r="AN18" i="3"/>
  <c r="BT17" i="3"/>
  <c r="H17" i="3"/>
  <c r="AN16" i="3"/>
  <c r="BT15" i="3"/>
  <c r="H15" i="3"/>
  <c r="AN14" i="3"/>
  <c r="BT13" i="3"/>
  <c r="H13" i="3"/>
  <c r="AN12" i="3"/>
  <c r="BT11" i="3"/>
  <c r="H11" i="3"/>
  <c r="AN10" i="3"/>
  <c r="BT9" i="3"/>
  <c r="H9" i="3"/>
  <c r="AN8" i="3"/>
  <c r="BT7" i="3"/>
  <c r="H7" i="3"/>
  <c r="D67" i="2"/>
  <c r="D59" i="2"/>
  <c r="D51" i="2"/>
  <c r="D43" i="2"/>
  <c r="D35" i="2"/>
  <c r="D27" i="2"/>
  <c r="D19" i="2"/>
  <c r="D11" i="2"/>
  <c r="F123" i="1"/>
  <c r="D109" i="1"/>
  <c r="D93" i="1"/>
  <c r="E80" i="1"/>
  <c r="E64" i="1"/>
  <c r="F51" i="1"/>
  <c r="C34" i="1"/>
  <c r="E16" i="1"/>
  <c r="E61" i="16"/>
  <c r="I9" i="6"/>
  <c r="H69" i="4"/>
  <c r="H37" i="4"/>
  <c r="CM74" i="3"/>
  <c r="W74" i="3"/>
  <c r="AU73" i="3"/>
  <c r="BS72" i="3"/>
  <c r="G72" i="3"/>
  <c r="AE71" i="3"/>
  <c r="BC70" i="3"/>
  <c r="CA69" i="3"/>
  <c r="O69" i="3"/>
  <c r="AM68" i="3"/>
  <c r="BK67" i="3"/>
  <c r="CQ66" i="3"/>
  <c r="W66" i="3"/>
  <c r="AU65" i="3"/>
  <c r="BS64" i="3"/>
  <c r="G64" i="3"/>
  <c r="AE63" i="3"/>
  <c r="BC62" i="3"/>
  <c r="CA61" i="3"/>
  <c r="O61" i="3"/>
  <c r="AM60" i="3"/>
  <c r="BK59" i="3"/>
  <c r="CQ58" i="3"/>
  <c r="W58" i="3"/>
  <c r="AU57" i="3"/>
  <c r="BS56" i="3"/>
  <c r="G56" i="3"/>
  <c r="AE55" i="3"/>
  <c r="BC54" i="3"/>
  <c r="CA53" i="3"/>
  <c r="O53" i="3"/>
  <c r="AM52" i="3"/>
  <c r="BK51" i="3"/>
  <c r="CQ50" i="3"/>
  <c r="W50" i="3"/>
  <c r="AU49" i="3"/>
  <c r="BS48" i="3"/>
  <c r="H48" i="5"/>
  <c r="I62" i="4"/>
  <c r="H74" i="4"/>
  <c r="E27" i="12"/>
  <c r="I9" i="4"/>
  <c r="J7" i="6"/>
  <c r="O41" i="4"/>
  <c r="P17" i="4"/>
  <c r="AY67" i="3"/>
  <c r="BO59" i="3"/>
  <c r="CM51" i="3"/>
  <c r="AA44" i="3"/>
  <c r="AQ36" i="3"/>
  <c r="CM28" i="3"/>
  <c r="S23" i="3"/>
  <c r="AI17" i="3"/>
  <c r="AY11" i="3"/>
  <c r="G45" i="2"/>
  <c r="F58" i="1"/>
  <c r="H17" i="4"/>
  <c r="BV70" i="3"/>
  <c r="J66" i="3"/>
  <c r="AP61" i="3"/>
  <c r="J57" i="3"/>
  <c r="Z53" i="3"/>
  <c r="J50" i="3"/>
  <c r="R47" i="3"/>
  <c r="Z44" i="3"/>
  <c r="AH41" i="3"/>
  <c r="AP38" i="3"/>
  <c r="AX35" i="3"/>
  <c r="BF32" i="3"/>
  <c r="BN29" i="3"/>
  <c r="BV26" i="3"/>
  <c r="CD23" i="3"/>
  <c r="CT20" i="3"/>
  <c r="J18" i="3"/>
  <c r="R15" i="3"/>
  <c r="Z12" i="3"/>
  <c r="AH9" i="3"/>
  <c r="F61" i="2"/>
  <c r="E122" i="1"/>
  <c r="C60" i="1"/>
  <c r="E67" i="12"/>
  <c r="BE74" i="3"/>
  <c r="CK71" i="3"/>
  <c r="Y69" i="3"/>
  <c r="BE66" i="3"/>
  <c r="CK63" i="3"/>
  <c r="Y61" i="3"/>
  <c r="BE58" i="3"/>
  <c r="CK55" i="3"/>
  <c r="Y53" i="3"/>
  <c r="BE50" i="3"/>
  <c r="CK47" i="3"/>
  <c r="Y45" i="3"/>
  <c r="BE42" i="3"/>
  <c r="BE40" i="3"/>
  <c r="I39" i="3"/>
  <c r="BM37" i="3"/>
  <c r="AG36" i="3"/>
  <c r="CS34" i="3"/>
  <c r="BM33" i="3"/>
  <c r="AG32" i="3"/>
  <c r="CS30" i="3"/>
  <c r="BM29" i="3"/>
  <c r="AG28" i="3"/>
  <c r="CS26" i="3"/>
  <c r="BM25" i="3"/>
  <c r="AG24" i="3"/>
  <c r="CS22" i="3"/>
  <c r="Q22" i="3"/>
  <c r="AO21" i="3"/>
  <c r="BE20" i="3"/>
  <c r="CC19" i="3"/>
  <c r="I19" i="3"/>
  <c r="AG18" i="3"/>
  <c r="BE17" i="3"/>
  <c r="CC16" i="3"/>
  <c r="I16" i="3"/>
  <c r="Y15" i="3"/>
  <c r="AW14" i="3"/>
  <c r="CC13" i="3"/>
  <c r="Q13" i="3"/>
  <c r="AW12" i="3"/>
  <c r="CC11" i="3"/>
  <c r="Q11" i="3"/>
  <c r="AW10" i="3"/>
  <c r="CC9" i="3"/>
  <c r="Q9" i="3"/>
  <c r="AW8" i="3"/>
  <c r="CC7" i="3"/>
  <c r="Q7" i="3"/>
  <c r="E61" i="2"/>
  <c r="E45" i="2"/>
  <c r="E29" i="2"/>
  <c r="E13" i="2"/>
  <c r="D122" i="1"/>
  <c r="D106" i="1"/>
  <c r="D90" i="1"/>
  <c r="D74" i="1"/>
  <c r="E61" i="1"/>
  <c r="C47" i="1"/>
  <c r="D26" i="1"/>
  <c r="G11" i="1"/>
  <c r="L47" i="14"/>
  <c r="I10" i="6"/>
  <c r="P69" i="4"/>
  <c r="P37" i="4"/>
  <c r="T75" i="3"/>
  <c r="AF74" i="3"/>
  <c r="BL73" i="3"/>
  <c r="CR72" i="3"/>
  <c r="AF72" i="3"/>
  <c r="BL71" i="3"/>
  <c r="CR70" i="3"/>
  <c r="AF70" i="3"/>
  <c r="BL69" i="3"/>
  <c r="CR68" i="3"/>
  <c r="AF68" i="3"/>
  <c r="BL67" i="3"/>
  <c r="CR66" i="3"/>
  <c r="AF66" i="3"/>
  <c r="BL65" i="3"/>
  <c r="CR64" i="3"/>
  <c r="AF64" i="3"/>
  <c r="BL63" i="3"/>
  <c r="CR62" i="3"/>
  <c r="AF62" i="3"/>
  <c r="BL61" i="3"/>
  <c r="CR60" i="3"/>
  <c r="AF60" i="3"/>
  <c r="BL59" i="3"/>
  <c r="CR58" i="3"/>
  <c r="AF58" i="3"/>
  <c r="BL57" i="3"/>
  <c r="CR56" i="3"/>
  <c r="AF56" i="3"/>
  <c r="BL55" i="3"/>
  <c r="CR54" i="3"/>
  <c r="AF54" i="3"/>
  <c r="BL53" i="3"/>
  <c r="CR52" i="3"/>
  <c r="AF52" i="3"/>
  <c r="BL51" i="3"/>
  <c r="CR50" i="3"/>
  <c r="AF50" i="3"/>
  <c r="BL49" i="3"/>
  <c r="CR48" i="3"/>
  <c r="AF48" i="3"/>
  <c r="BL47" i="3"/>
  <c r="CR46" i="3"/>
  <c r="AF46" i="3"/>
  <c r="BL45" i="3"/>
  <c r="CR44" i="3"/>
  <c r="AF44" i="3"/>
  <c r="BL43" i="3"/>
  <c r="CR42" i="3"/>
  <c r="AF42" i="3"/>
  <c r="BL41" i="3"/>
  <c r="CR40" i="3"/>
  <c r="AF40" i="3"/>
  <c r="BL39" i="3"/>
  <c r="CR38" i="3"/>
  <c r="AF38" i="3"/>
  <c r="BL37" i="3"/>
  <c r="CR36" i="3"/>
  <c r="AF36" i="3"/>
  <c r="BL35" i="3"/>
  <c r="CR34" i="3"/>
  <c r="AF34" i="3"/>
  <c r="BL33" i="3"/>
  <c r="CR32" i="3"/>
  <c r="AF32" i="3"/>
  <c r="BL31" i="3"/>
  <c r="CR30" i="3"/>
  <c r="AF30" i="3"/>
  <c r="BL29" i="3"/>
  <c r="CR28" i="3"/>
  <c r="AF28" i="3"/>
  <c r="BL27" i="3"/>
  <c r="CR26" i="3"/>
  <c r="AF26" i="3"/>
  <c r="BL25" i="3"/>
  <c r="CR24" i="3"/>
  <c r="AF24" i="3"/>
  <c r="BL23" i="3"/>
  <c r="CR22" i="3"/>
  <c r="AF22" i="3"/>
  <c r="BL21" i="3"/>
  <c r="CR20" i="3"/>
  <c r="AF20" i="3"/>
  <c r="BL19" i="3"/>
  <c r="CR18" i="3"/>
  <c r="AF18" i="3"/>
  <c r="BL17" i="3"/>
  <c r="CR16" i="3"/>
  <c r="AF16" i="3"/>
  <c r="BL15" i="3"/>
  <c r="CR14" i="3"/>
  <c r="AF14" i="3"/>
  <c r="BL13" i="3"/>
  <c r="CR12" i="3"/>
  <c r="AF12" i="3"/>
  <c r="BL11" i="3"/>
  <c r="CR10" i="3"/>
  <c r="AF10" i="3"/>
  <c r="BL9" i="3"/>
  <c r="CR8" i="3"/>
  <c r="AF8" i="3"/>
  <c r="BL7" i="3"/>
  <c r="H74" i="2"/>
  <c r="H66" i="2"/>
  <c r="H58" i="2"/>
  <c r="H50" i="2"/>
  <c r="H42" i="2"/>
  <c r="H34" i="2"/>
  <c r="H26" i="2"/>
  <c r="H18" i="2"/>
  <c r="H10" i="2"/>
  <c r="C122" i="1"/>
  <c r="F107" i="1"/>
  <c r="F91" i="1"/>
  <c r="G78" i="1"/>
  <c r="G62" i="1"/>
  <c r="E48" i="1"/>
  <c r="E32" i="1"/>
  <c r="D13" i="1"/>
  <c r="G62" i="15"/>
  <c r="F65" i="5"/>
  <c r="P65" i="4"/>
  <c r="P33" i="4"/>
  <c r="CA74" i="3"/>
  <c r="O74" i="3"/>
  <c r="AM73" i="3"/>
  <c r="BK72" i="3"/>
  <c r="CQ71" i="3"/>
  <c r="W71" i="3"/>
  <c r="AU70" i="3"/>
  <c r="BS69" i="3"/>
  <c r="G69" i="3"/>
  <c r="AE68" i="3"/>
  <c r="BC67" i="3"/>
  <c r="CA66" i="3"/>
  <c r="O66" i="3"/>
  <c r="AM65" i="3"/>
  <c r="BK64" i="3"/>
  <c r="CQ63" i="3"/>
  <c r="W63" i="3"/>
  <c r="AU62" i="3"/>
  <c r="BS61" i="3"/>
  <c r="G61" i="3"/>
  <c r="AE60" i="3"/>
  <c r="BC59" i="3"/>
  <c r="CA58" i="3"/>
  <c r="O58" i="3"/>
  <c r="AM57" i="3"/>
  <c r="BK56" i="3"/>
  <c r="CQ55" i="3"/>
  <c r="W55" i="3"/>
  <c r="AU54" i="3"/>
  <c r="BS53" i="3"/>
  <c r="G53" i="3"/>
  <c r="AE52" i="3"/>
  <c r="BC51" i="3"/>
  <c r="CA50" i="3"/>
  <c r="O50" i="3"/>
  <c r="AM49" i="3"/>
  <c r="BK48" i="3"/>
  <c r="CQ47" i="3"/>
  <c r="D18" i="5"/>
  <c r="M56" i="4"/>
  <c r="H70" i="4"/>
  <c r="E16" i="11"/>
  <c r="G9" i="29"/>
  <c r="G70" i="5"/>
  <c r="I40" i="4"/>
  <c r="CT74" i="3"/>
  <c r="AA67" i="3"/>
  <c r="AY59" i="3"/>
  <c r="BO51" i="3"/>
  <c r="CM43" i="3"/>
  <c r="AA36" i="3"/>
  <c r="BO28" i="3"/>
  <c r="CE22" i="3"/>
  <c r="K17" i="3"/>
  <c r="AA11" i="3"/>
  <c r="G39" i="2"/>
  <c r="G53" i="1"/>
  <c r="P13" i="4"/>
  <c r="BN70" i="3"/>
  <c r="CD65" i="3"/>
  <c r="AH61" i="3"/>
  <c r="CT56" i="3"/>
  <c r="J53" i="3"/>
  <c r="CT49" i="3"/>
  <c r="J47" i="3"/>
  <c r="R44" i="3"/>
  <c r="Z41" i="3"/>
  <c r="AH38" i="3"/>
  <c r="AP35" i="3"/>
  <c r="AX32" i="3"/>
  <c r="BF29" i="3"/>
  <c r="BN26" i="3"/>
  <c r="BV23" i="3"/>
  <c r="CD20" i="3"/>
  <c r="CT17" i="3"/>
  <c r="J15" i="3"/>
  <c r="R12" i="3"/>
  <c r="Z9" i="3"/>
  <c r="F59" i="2"/>
  <c r="G120" i="1"/>
  <c r="E58" i="1"/>
  <c r="E46" i="11"/>
  <c r="AW74" i="3"/>
  <c r="CC71" i="3"/>
  <c r="Q69" i="3"/>
  <c r="AW66" i="3"/>
  <c r="CC63" i="3"/>
  <c r="Q61" i="3"/>
  <c r="AW58" i="3"/>
  <c r="CC55" i="3"/>
  <c r="Q53" i="3"/>
  <c r="AW50" i="3"/>
  <c r="CC47" i="3"/>
  <c r="Q45" i="3"/>
  <c r="AW42" i="3"/>
  <c r="AW40" i="3"/>
  <c r="BE38" i="3"/>
  <c r="Y37" i="3"/>
  <c r="CK35" i="3"/>
  <c r="BE34" i="3"/>
  <c r="Y33" i="3"/>
  <c r="CK31" i="3"/>
  <c r="BE30" i="3"/>
  <c r="Y29" i="3"/>
  <c r="CK27" i="3"/>
  <c r="BE26" i="3"/>
  <c r="Y25" i="3"/>
  <c r="CK23" i="3"/>
  <c r="CK22" i="3"/>
  <c r="I22" i="3"/>
  <c r="Y21" i="3"/>
  <c r="AW20" i="3"/>
  <c r="BU19" i="3"/>
  <c r="CS18" i="3"/>
  <c r="Y18" i="3"/>
  <c r="AW17" i="3"/>
  <c r="BU16" i="3"/>
  <c r="CK15" i="3"/>
  <c r="Q15" i="3"/>
  <c r="AO14" i="3"/>
  <c r="BU13" i="3"/>
  <c r="I13" i="3"/>
  <c r="AO12" i="3"/>
  <c r="BU11" i="3"/>
  <c r="I11" i="3"/>
  <c r="AO10" i="3"/>
  <c r="BU9" i="3"/>
  <c r="I9" i="3"/>
  <c r="AO8" i="3"/>
  <c r="BU7" i="3"/>
  <c r="I7" i="3"/>
  <c r="E59" i="2"/>
  <c r="E43" i="2"/>
  <c r="E27" i="2"/>
  <c r="E11" i="2"/>
  <c r="F120" i="1"/>
  <c r="C103" i="1"/>
  <c r="F88" i="1"/>
  <c r="F72" i="1"/>
  <c r="G59" i="1"/>
  <c r="E45" i="1"/>
  <c r="C23" i="1"/>
  <c r="D10" i="1"/>
  <c r="D19" i="14"/>
  <c r="H66" i="5"/>
  <c r="F66" i="4"/>
  <c r="F34" i="4"/>
  <c r="CN74" i="3"/>
  <c r="X74" i="3"/>
  <c r="BD73" i="3"/>
  <c r="CJ72" i="3"/>
  <c r="X72" i="3"/>
  <c r="BD71" i="3"/>
  <c r="CJ70" i="3"/>
  <c r="X70" i="3"/>
  <c r="BD69" i="3"/>
  <c r="CJ68" i="3"/>
  <c r="X68" i="3"/>
  <c r="BD67" i="3"/>
  <c r="CJ66" i="3"/>
  <c r="X66" i="3"/>
  <c r="BD65" i="3"/>
  <c r="CJ64" i="3"/>
  <c r="X64" i="3"/>
  <c r="BD63" i="3"/>
  <c r="CJ62" i="3"/>
  <c r="X62" i="3"/>
  <c r="BD61" i="3"/>
  <c r="CJ60" i="3"/>
  <c r="X60" i="3"/>
  <c r="BD59" i="3"/>
  <c r="CJ58" i="3"/>
  <c r="X58" i="3"/>
  <c r="BD57" i="3"/>
  <c r="CJ56" i="3"/>
  <c r="X56" i="3"/>
  <c r="BD55" i="3"/>
  <c r="CJ54" i="3"/>
  <c r="X54" i="3"/>
  <c r="BD53" i="3"/>
  <c r="CJ52" i="3"/>
  <c r="X52" i="3"/>
  <c r="BD51" i="3"/>
  <c r="CJ50" i="3"/>
  <c r="X50" i="3"/>
  <c r="BD49" i="3"/>
  <c r="CJ48" i="3"/>
  <c r="X48" i="3"/>
  <c r="BD47" i="3"/>
  <c r="CJ46" i="3"/>
  <c r="X46" i="3"/>
  <c r="BD45" i="3"/>
  <c r="CJ44" i="3"/>
  <c r="X44" i="3"/>
  <c r="BD43" i="3"/>
  <c r="CJ42" i="3"/>
  <c r="X42" i="3"/>
  <c r="BD41" i="3"/>
  <c r="CJ40" i="3"/>
  <c r="X40" i="3"/>
  <c r="BD39" i="3"/>
  <c r="CJ38" i="3"/>
  <c r="X38" i="3"/>
  <c r="BD37" i="3"/>
  <c r="CJ36" i="3"/>
  <c r="X36" i="3"/>
  <c r="BD35" i="3"/>
  <c r="CJ34" i="3"/>
  <c r="X34" i="3"/>
  <c r="BD33" i="3"/>
  <c r="CJ32" i="3"/>
  <c r="X32" i="3"/>
  <c r="BD31" i="3"/>
  <c r="CJ30" i="3"/>
  <c r="X30" i="3"/>
  <c r="BD29" i="3"/>
  <c r="CJ28" i="3"/>
  <c r="X28" i="3"/>
  <c r="BD27" i="3"/>
  <c r="CJ26" i="3"/>
  <c r="X26" i="3"/>
  <c r="BD25" i="3"/>
  <c r="CJ24" i="3"/>
  <c r="X24" i="3"/>
  <c r="BD23" i="3"/>
  <c r="CJ22" i="3"/>
  <c r="X22" i="3"/>
  <c r="BD21" i="3"/>
  <c r="CJ20" i="3"/>
  <c r="X20" i="3"/>
  <c r="BD19" i="3"/>
  <c r="CJ18" i="3"/>
  <c r="X18" i="3"/>
  <c r="BD17" i="3"/>
  <c r="CJ16" i="3"/>
  <c r="X16" i="3"/>
  <c r="BD15" i="3"/>
  <c r="CJ14" i="3"/>
  <c r="X14" i="3"/>
  <c r="BD13" i="3"/>
  <c r="CJ12" i="3"/>
  <c r="X12" i="3"/>
  <c r="BD11" i="3"/>
  <c r="CJ10" i="3"/>
  <c r="X10" i="3"/>
  <c r="BD9" i="3"/>
  <c r="CJ8" i="3"/>
  <c r="X8" i="3"/>
  <c r="BD7" i="3"/>
  <c r="D73" i="2"/>
  <c r="D65" i="2"/>
  <c r="D57" i="2"/>
  <c r="D49" i="2"/>
  <c r="D41" i="2"/>
  <c r="D33" i="2"/>
  <c r="D25" i="2"/>
  <c r="D17" i="2"/>
  <c r="D9" i="2"/>
  <c r="E120" i="1"/>
  <c r="C106" i="1"/>
  <c r="C90" i="1"/>
  <c r="C74" i="1"/>
  <c r="D61" i="1"/>
  <c r="G46" i="1"/>
  <c r="G30" i="1"/>
  <c r="F11" i="1"/>
  <c r="J72" i="14"/>
  <c r="H54" i="5"/>
  <c r="F62" i="4"/>
  <c r="F30" i="4"/>
  <c r="BS74" i="3"/>
  <c r="G74" i="3"/>
  <c r="AE73" i="3"/>
  <c r="BC72" i="3"/>
  <c r="CA71" i="3"/>
  <c r="O71" i="3"/>
  <c r="AM70" i="3"/>
  <c r="BK69" i="3"/>
  <c r="CQ68" i="3"/>
  <c r="W68" i="3"/>
  <c r="AU67" i="3"/>
  <c r="BS66" i="3"/>
  <c r="G66" i="3"/>
  <c r="AE65" i="3"/>
  <c r="BC64" i="3"/>
  <c r="CA63" i="3"/>
  <c r="O63" i="3"/>
  <c r="AM62" i="3"/>
  <c r="BK61" i="3"/>
  <c r="CQ60" i="3"/>
  <c r="W60" i="3"/>
  <c r="AU59" i="3"/>
  <c r="BS58" i="3"/>
  <c r="G58" i="3"/>
  <c r="F40" i="4"/>
  <c r="M24" i="4"/>
  <c r="J45" i="4"/>
  <c r="G45" i="5"/>
  <c r="G18" i="19"/>
  <c r="E33" i="5"/>
  <c r="S27" i="4"/>
  <c r="AI73" i="3"/>
  <c r="AY65" i="3"/>
  <c r="BW57" i="3"/>
  <c r="K50" i="3"/>
  <c r="AA42" i="3"/>
  <c r="AY34" i="3"/>
  <c r="AY27" i="3"/>
  <c r="BO21" i="3"/>
  <c r="CE15" i="3"/>
  <c r="K10" i="3"/>
  <c r="G13" i="2"/>
  <c r="C33" i="1"/>
  <c r="AH74" i="3"/>
  <c r="AX69" i="3"/>
  <c r="CT64" i="3"/>
  <c r="Z60" i="3"/>
  <c r="R56" i="3"/>
  <c r="Z52" i="3"/>
  <c r="AH49" i="3"/>
  <c r="AP46" i="3"/>
  <c r="AX43" i="3"/>
  <c r="BF40" i="3"/>
  <c r="BN37" i="3"/>
  <c r="BV34" i="3"/>
  <c r="CD31" i="3"/>
  <c r="CT28" i="3"/>
  <c r="J26" i="3"/>
  <c r="R23" i="3"/>
  <c r="Z20" i="3"/>
  <c r="AH17" i="3"/>
  <c r="AP14" i="3"/>
  <c r="AX11" i="3"/>
  <c r="BF8" i="3"/>
  <c r="F45" i="2"/>
  <c r="D103" i="1"/>
  <c r="F45" i="1"/>
  <c r="H46" i="5"/>
  <c r="CK73" i="3"/>
  <c r="Y71" i="3"/>
  <c r="BE68" i="3"/>
  <c r="CK65" i="3"/>
  <c r="Y63" i="3"/>
  <c r="BE60" i="3"/>
  <c r="CK57" i="3"/>
  <c r="Y55" i="3"/>
  <c r="BE52" i="3"/>
  <c r="CK49" i="3"/>
  <c r="Y47" i="3"/>
  <c r="BE44" i="3"/>
  <c r="CK41" i="3"/>
  <c r="AO40" i="3"/>
  <c r="AW38" i="3"/>
  <c r="Q37" i="3"/>
  <c r="CC35" i="3"/>
  <c r="AW34" i="3"/>
  <c r="Q33" i="3"/>
  <c r="CC31" i="3"/>
  <c r="AW30" i="3"/>
  <c r="Q29" i="3"/>
  <c r="CC27" i="3"/>
  <c r="AW26" i="3"/>
  <c r="Q25" i="3"/>
  <c r="CC23" i="3"/>
  <c r="CC22" i="3"/>
  <c r="CK21" i="3"/>
  <c r="Q21" i="3"/>
  <c r="AO20" i="3"/>
  <c r="BM19" i="3"/>
  <c r="CK18" i="3"/>
  <c r="Q18" i="3"/>
  <c r="AO17" i="3"/>
  <c r="BE16" i="3"/>
  <c r="CC15" i="3"/>
  <c r="I15" i="3"/>
  <c r="AG14" i="3"/>
  <c r="BM13" i="3"/>
  <c r="CS12" i="3"/>
  <c r="AG12" i="3"/>
  <c r="BM11" i="3"/>
  <c r="CS10" i="3"/>
  <c r="AG10" i="3"/>
  <c r="BM9" i="3"/>
  <c r="CS8" i="3"/>
  <c r="AG8" i="3"/>
  <c r="BM7" i="3"/>
  <c r="E73" i="2"/>
  <c r="E57" i="2"/>
  <c r="E41" i="2"/>
  <c r="E25" i="2"/>
  <c r="E9" i="2"/>
  <c r="E117" i="1"/>
  <c r="E101" i="1"/>
  <c r="C87" i="1"/>
  <c r="C71" i="1"/>
  <c r="D58" i="1"/>
  <c r="G43" i="1"/>
  <c r="E21" i="1"/>
  <c r="F8" i="1"/>
  <c r="H30" i="13"/>
  <c r="D56" i="5"/>
  <c r="D59" i="4"/>
  <c r="D27" i="4"/>
  <c r="CD74" i="3"/>
  <c r="P74" i="3"/>
  <c r="AV73" i="3"/>
  <c r="CB72" i="3"/>
  <c r="P72" i="3"/>
  <c r="AV71" i="3"/>
  <c r="CB70" i="3"/>
  <c r="P70" i="3"/>
  <c r="AV69" i="3"/>
  <c r="CB68" i="3"/>
  <c r="P68" i="3"/>
  <c r="AV67" i="3"/>
  <c r="CB66" i="3"/>
  <c r="P66" i="3"/>
  <c r="AV65" i="3"/>
  <c r="CB64" i="3"/>
  <c r="P64" i="3"/>
  <c r="AV63" i="3"/>
  <c r="CB62" i="3"/>
  <c r="P62" i="3"/>
  <c r="AV61" i="3"/>
  <c r="CB60" i="3"/>
  <c r="P60" i="3"/>
  <c r="AV59" i="3"/>
  <c r="CB58" i="3"/>
  <c r="P58" i="3"/>
  <c r="AV57" i="3"/>
  <c r="CB56" i="3"/>
  <c r="P56" i="3"/>
  <c r="AV55" i="3"/>
  <c r="CB54" i="3"/>
  <c r="P54" i="3"/>
  <c r="AV53" i="3"/>
  <c r="CB52" i="3"/>
  <c r="P52" i="3"/>
  <c r="AV51" i="3"/>
  <c r="CB50" i="3"/>
  <c r="P50" i="3"/>
  <c r="AV49" i="3"/>
  <c r="CB48" i="3"/>
  <c r="P48" i="3"/>
  <c r="AV47" i="3"/>
  <c r="CB46" i="3"/>
  <c r="P46" i="3"/>
  <c r="AV45" i="3"/>
  <c r="CB44" i="3"/>
  <c r="P44" i="3"/>
  <c r="AV43" i="3"/>
  <c r="CB42" i="3"/>
  <c r="P42" i="3"/>
  <c r="AV41" i="3"/>
  <c r="CB40" i="3"/>
  <c r="P40" i="3"/>
  <c r="AV39" i="3"/>
  <c r="CB38" i="3"/>
  <c r="P38" i="3"/>
  <c r="AV37" i="3"/>
  <c r="CB36" i="3"/>
  <c r="P36" i="3"/>
  <c r="AV35" i="3"/>
  <c r="CB34" i="3"/>
  <c r="P34" i="3"/>
  <c r="AV33" i="3"/>
  <c r="CB32" i="3"/>
  <c r="P32" i="3"/>
  <c r="AV31" i="3"/>
  <c r="CB30" i="3"/>
  <c r="P30" i="3"/>
  <c r="AV29" i="3"/>
  <c r="CB28" i="3"/>
  <c r="P28" i="3"/>
  <c r="AV27" i="3"/>
  <c r="CB26" i="3"/>
  <c r="P26" i="3"/>
  <c r="AV25" i="3"/>
  <c r="CB24" i="3"/>
  <c r="P24" i="3"/>
  <c r="AV23" i="3"/>
  <c r="CB22" i="3"/>
  <c r="P22" i="3"/>
  <c r="AV21" i="3"/>
  <c r="CB20" i="3"/>
  <c r="P20" i="3"/>
  <c r="AV19" i="3"/>
  <c r="CB18" i="3"/>
  <c r="P18" i="3"/>
  <c r="AV17" i="3"/>
  <c r="CB16" i="3"/>
  <c r="P16" i="3"/>
  <c r="AV15" i="3"/>
  <c r="CB14" i="3"/>
  <c r="P14" i="3"/>
  <c r="AV13" i="3"/>
  <c r="CB12" i="3"/>
  <c r="P12" i="3"/>
  <c r="AV11" i="3"/>
  <c r="CB10" i="3"/>
  <c r="P10" i="3"/>
  <c r="AV9" i="3"/>
  <c r="CB8" i="3"/>
  <c r="P8" i="3"/>
  <c r="AV7" i="3"/>
  <c r="H72" i="2"/>
  <c r="H64" i="2"/>
  <c r="H56" i="2"/>
  <c r="H48" i="2"/>
  <c r="H40" i="2"/>
  <c r="H32" i="2"/>
  <c r="H24" i="2"/>
  <c r="H16" i="2"/>
  <c r="H8" i="2"/>
  <c r="G118" i="1"/>
  <c r="G102" i="1"/>
  <c r="E88" i="1"/>
  <c r="E72" i="1"/>
  <c r="F59" i="1"/>
  <c r="D45" i="1"/>
  <c r="C26" i="1"/>
  <c r="C10" i="1"/>
  <c r="T43" i="14"/>
  <c r="D44" i="5"/>
  <c r="D55" i="4"/>
  <c r="D23" i="4"/>
  <c r="BK74" i="3"/>
  <c r="CQ73" i="3"/>
  <c r="W73" i="3"/>
  <c r="AU72" i="3"/>
  <c r="BS71" i="3"/>
  <c r="G71" i="3"/>
  <c r="AE70" i="3"/>
  <c r="BC69" i="3"/>
  <c r="CA68" i="3"/>
  <c r="O68" i="3"/>
  <c r="AM67" i="3"/>
  <c r="BK66" i="3"/>
  <c r="CQ65" i="3"/>
  <c r="W65" i="3"/>
  <c r="AU64" i="3"/>
  <c r="BS63" i="3"/>
  <c r="G63" i="3"/>
  <c r="AE62" i="3"/>
  <c r="BC61" i="3"/>
  <c r="CA60" i="3"/>
  <c r="O60" i="3"/>
  <c r="AM59" i="3"/>
  <c r="BK58" i="3"/>
  <c r="CQ57" i="3"/>
  <c r="F36" i="4"/>
  <c r="O19" i="4"/>
  <c r="H42" i="4"/>
  <c r="G33" i="5"/>
  <c r="D69" i="17"/>
  <c r="E29" i="5"/>
  <c r="O25" i="4"/>
  <c r="K73" i="3"/>
  <c r="AI65" i="3"/>
  <c r="AY57" i="3"/>
  <c r="BW49" i="3"/>
  <c r="K42" i="3"/>
  <c r="AA34" i="3"/>
  <c r="AA27" i="3"/>
  <c r="AQ21" i="3"/>
  <c r="BG15" i="3"/>
  <c r="BW9" i="3"/>
  <c r="G7" i="2"/>
  <c r="D28" i="1"/>
  <c r="J74" i="3"/>
  <c r="AP69" i="3"/>
  <c r="CD64" i="3"/>
  <c r="J60" i="3"/>
  <c r="CT55" i="3"/>
  <c r="R52" i="3"/>
  <c r="Z49" i="3"/>
  <c r="AH46" i="3"/>
  <c r="AP43" i="3"/>
  <c r="AX40" i="3"/>
  <c r="BF37" i="3"/>
  <c r="BN34" i="3"/>
  <c r="BV31" i="3"/>
  <c r="CD28" i="3"/>
  <c r="CT25" i="3"/>
  <c r="J23" i="3"/>
  <c r="R20" i="3"/>
  <c r="Z17" i="3"/>
  <c r="AH14" i="3"/>
  <c r="AP11" i="3"/>
  <c r="AX8" i="3"/>
  <c r="F43" i="2"/>
  <c r="F101" i="1"/>
  <c r="C44" i="1"/>
  <c r="D36" i="5"/>
  <c r="CC73" i="3"/>
  <c r="Q71" i="3"/>
  <c r="AW68" i="3"/>
  <c r="CC65" i="3"/>
  <c r="Q63" i="3"/>
  <c r="AW60" i="3"/>
  <c r="CC57" i="3"/>
  <c r="Q55" i="3"/>
  <c r="AW52" i="3"/>
  <c r="CC49" i="3"/>
  <c r="Q47" i="3"/>
  <c r="AW44" i="3"/>
  <c r="CC41" i="3"/>
  <c r="CK39" i="3"/>
  <c r="AO38" i="3"/>
  <c r="I37" i="3"/>
  <c r="BU35" i="3"/>
  <c r="AO34" i="3"/>
  <c r="I33" i="3"/>
  <c r="BU31" i="3"/>
  <c r="AO30" i="3"/>
  <c r="I29" i="3"/>
  <c r="BU27" i="3"/>
  <c r="AO26" i="3"/>
  <c r="I25" i="3"/>
  <c r="BU23" i="3"/>
  <c r="BE22" i="3"/>
  <c r="CC21" i="3"/>
  <c r="I21" i="3"/>
  <c r="AG20" i="3"/>
  <c r="BE19" i="3"/>
  <c r="CC18" i="3"/>
  <c r="I18" i="3"/>
  <c r="Y17" i="3"/>
  <c r="AW16" i="3"/>
  <c r="BU15" i="3"/>
  <c r="CS14" i="3"/>
  <c r="Y14" i="3"/>
  <c r="BE13" i="3"/>
  <c r="CK12" i="3"/>
  <c r="Y12" i="3"/>
  <c r="BE11" i="3"/>
  <c r="CK10" i="3"/>
  <c r="Y10" i="3"/>
  <c r="BE9" i="3"/>
  <c r="CK8" i="3"/>
  <c r="Y8" i="3"/>
  <c r="BE7" i="3"/>
  <c r="E71" i="2"/>
  <c r="E55" i="2"/>
  <c r="E39" i="2"/>
  <c r="E23" i="2"/>
  <c r="E7" i="2"/>
  <c r="G115" i="1"/>
  <c r="D98" i="1"/>
  <c r="E85" i="1"/>
  <c r="E69" i="1"/>
  <c r="F56" i="1"/>
  <c r="D42" i="1"/>
  <c r="G19" i="1"/>
  <c r="C7" i="1"/>
  <c r="D46" i="12"/>
  <c r="F45" i="5"/>
  <c r="L55" i="4"/>
  <c r="L23" i="4"/>
  <c r="BT74" i="3"/>
  <c r="H74" i="3"/>
  <c r="AN73" i="3"/>
  <c r="BT72" i="3"/>
  <c r="H72" i="3"/>
  <c r="AN71" i="3"/>
  <c r="BT70" i="3"/>
  <c r="H70" i="3"/>
  <c r="AN69" i="3"/>
  <c r="BT68" i="3"/>
  <c r="H68" i="3"/>
  <c r="AN67" i="3"/>
  <c r="BT66" i="3"/>
  <c r="H66" i="3"/>
  <c r="AN65" i="3"/>
  <c r="BT64" i="3"/>
  <c r="H64" i="3"/>
  <c r="AN63" i="3"/>
  <c r="BT62" i="3"/>
  <c r="H62" i="3"/>
  <c r="AN61" i="3"/>
  <c r="BT60" i="3"/>
  <c r="H60" i="3"/>
  <c r="AN59" i="3"/>
  <c r="BT58" i="3"/>
  <c r="H58" i="3"/>
  <c r="AN57" i="3"/>
  <c r="BT56" i="3"/>
  <c r="H56" i="3"/>
  <c r="AN55" i="3"/>
  <c r="BT54" i="3"/>
  <c r="H54" i="3"/>
  <c r="AN53" i="3"/>
  <c r="BT52" i="3"/>
  <c r="H52" i="3"/>
  <c r="AN51" i="3"/>
  <c r="BT50" i="3"/>
  <c r="H50" i="3"/>
  <c r="AN49" i="3"/>
  <c r="BT48" i="3"/>
  <c r="H48" i="3"/>
  <c r="AN47" i="3"/>
  <c r="BT46" i="3"/>
  <c r="H46" i="3"/>
  <c r="AN45" i="3"/>
  <c r="BT44" i="3"/>
  <c r="H44" i="3"/>
  <c r="AN43" i="3"/>
  <c r="BT42" i="3"/>
  <c r="H42" i="3"/>
  <c r="AN41" i="3"/>
  <c r="BT40" i="3"/>
  <c r="H40" i="3"/>
  <c r="AN39" i="3"/>
  <c r="BT38" i="3"/>
  <c r="H38" i="3"/>
  <c r="AN37" i="3"/>
  <c r="BT36" i="3"/>
  <c r="H36" i="3"/>
  <c r="AN35" i="3"/>
  <c r="BT34" i="3"/>
  <c r="H34" i="3"/>
  <c r="AN33" i="3"/>
  <c r="BT32" i="3"/>
  <c r="H32" i="3"/>
  <c r="AN31" i="3"/>
  <c r="BT30" i="3"/>
  <c r="H30" i="3"/>
  <c r="AN29" i="3"/>
  <c r="BT28" i="3"/>
  <c r="H28" i="3"/>
  <c r="AN27" i="3"/>
  <c r="BT26" i="3"/>
  <c r="H26" i="3"/>
  <c r="AN25" i="3"/>
  <c r="BT24" i="3"/>
  <c r="H24" i="3"/>
  <c r="AN23" i="3"/>
  <c r="BT22" i="3"/>
  <c r="H22" i="3"/>
  <c r="AN21" i="3"/>
  <c r="BT20" i="3"/>
  <c r="H20" i="3"/>
  <c r="AN19" i="3"/>
  <c r="BT18" i="3"/>
  <c r="H18" i="3"/>
  <c r="AN17" i="3"/>
  <c r="BT16" i="3"/>
  <c r="H16" i="3"/>
  <c r="AN15" i="3"/>
  <c r="BT14" i="3"/>
  <c r="H14" i="3"/>
  <c r="AN13" i="3"/>
  <c r="BT12" i="3"/>
  <c r="H12" i="3"/>
  <c r="AN11" i="3"/>
  <c r="BT10" i="3"/>
  <c r="H67" i="19"/>
  <c r="P25" i="14"/>
  <c r="BG63" i="3"/>
  <c r="BG32" i="3"/>
  <c r="BG8" i="3"/>
  <c r="AX68" i="3"/>
  <c r="AX51" i="3"/>
  <c r="CD39" i="3"/>
  <c r="Z28" i="3"/>
  <c r="BF16" i="3"/>
  <c r="F29" i="2"/>
  <c r="Y73" i="3"/>
  <c r="BE62" i="3"/>
  <c r="CK51" i="3"/>
  <c r="BU41" i="3"/>
  <c r="BM35" i="3"/>
  <c r="AG30" i="3"/>
  <c r="CS24" i="3"/>
  <c r="CS20" i="3"/>
  <c r="CK17" i="3"/>
  <c r="CK14" i="3"/>
  <c r="Q12" i="3"/>
  <c r="AW9" i="3"/>
  <c r="E69" i="2"/>
  <c r="F128" i="1"/>
  <c r="G67" i="1"/>
  <c r="H68" i="25"/>
  <c r="T19" i="4"/>
  <c r="BL72" i="3"/>
  <c r="CR69" i="3"/>
  <c r="AF67" i="3"/>
  <c r="BL64" i="3"/>
  <c r="CR61" i="3"/>
  <c r="AF59" i="3"/>
  <c r="BL56" i="3"/>
  <c r="CR53" i="3"/>
  <c r="AF51" i="3"/>
  <c r="BL48" i="3"/>
  <c r="CR45" i="3"/>
  <c r="AF43" i="3"/>
  <c r="BL40" i="3"/>
  <c r="CR37" i="3"/>
  <c r="AF35" i="3"/>
  <c r="BL32" i="3"/>
  <c r="CR29" i="3"/>
  <c r="AF27" i="3"/>
  <c r="BL24" i="3"/>
  <c r="CR21" i="3"/>
  <c r="AF19" i="3"/>
  <c r="BL16" i="3"/>
  <c r="CR13" i="3"/>
  <c r="AF11" i="3"/>
  <c r="AF9" i="3"/>
  <c r="AN7" i="3"/>
  <c r="D61" i="2"/>
  <c r="H38" i="2"/>
  <c r="D15" i="2"/>
  <c r="E112" i="1"/>
  <c r="D69" i="1"/>
  <c r="G22" i="1"/>
  <c r="E14" i="11"/>
  <c r="T15" i="4"/>
  <c r="O73" i="3"/>
  <c r="AU71" i="3"/>
  <c r="AM69" i="3"/>
  <c r="AE67" i="3"/>
  <c r="BK65" i="3"/>
  <c r="BC63" i="3"/>
  <c r="AU61" i="3"/>
  <c r="CA59" i="3"/>
  <c r="CA57" i="3"/>
  <c r="CQ56" i="3"/>
  <c r="CA55" i="3"/>
  <c r="CQ54" i="3"/>
  <c r="G54" i="3"/>
  <c r="CQ52" i="3"/>
  <c r="G52" i="3"/>
  <c r="O51" i="3"/>
  <c r="G50" i="3"/>
  <c r="O49" i="3"/>
  <c r="W48" i="3"/>
  <c r="AM47" i="3"/>
  <c r="BK46" i="3"/>
  <c r="CQ45" i="3"/>
  <c r="W45" i="3"/>
  <c r="AU44" i="3"/>
  <c r="BS43" i="3"/>
  <c r="G43" i="3"/>
  <c r="AE42" i="3"/>
  <c r="BC41" i="3"/>
  <c r="CA40" i="3"/>
  <c r="O40" i="3"/>
  <c r="AM39" i="3"/>
  <c r="BK38" i="3"/>
  <c r="CQ37" i="3"/>
  <c r="W37" i="3"/>
  <c r="AU36" i="3"/>
  <c r="BS35" i="3"/>
  <c r="G35" i="3"/>
  <c r="AE34" i="3"/>
  <c r="BC33" i="3"/>
  <c r="CA32" i="3"/>
  <c r="O32" i="3"/>
  <c r="AM31" i="3"/>
  <c r="BK30" i="3"/>
  <c r="CQ29" i="3"/>
  <c r="W29" i="3"/>
  <c r="AU28" i="3"/>
  <c r="BS27" i="3"/>
  <c r="G27" i="3"/>
  <c r="AE26" i="3"/>
  <c r="BC25" i="3"/>
  <c r="CA24" i="3"/>
  <c r="O24" i="3"/>
  <c r="AM23" i="3"/>
  <c r="BK22" i="3"/>
  <c r="CQ21" i="3"/>
  <c r="W21" i="3"/>
  <c r="AU20" i="3"/>
  <c r="BS19" i="3"/>
  <c r="G19" i="3"/>
  <c r="AE18" i="3"/>
  <c r="BC17" i="3"/>
  <c r="CA16" i="3"/>
  <c r="O16" i="3"/>
  <c r="AM15" i="3"/>
  <c r="BK14" i="3"/>
  <c r="CQ13" i="3"/>
  <c r="W13" i="3"/>
  <c r="AU12" i="3"/>
  <c r="BS11" i="3"/>
  <c r="G11" i="3"/>
  <c r="AE10" i="3"/>
  <c r="BC9" i="3"/>
  <c r="CA8" i="3"/>
  <c r="O8" i="3"/>
  <c r="AM7" i="3"/>
  <c r="G68" i="2"/>
  <c r="G52" i="2"/>
  <c r="G36" i="2"/>
  <c r="G20" i="2"/>
  <c r="F126" i="1"/>
  <c r="G113" i="1"/>
  <c r="G97" i="1"/>
  <c r="C85" i="1"/>
  <c r="E67" i="1"/>
  <c r="F54" i="1"/>
  <c r="G41" i="1"/>
  <c r="C21" i="1"/>
  <c r="H32" i="22"/>
  <c r="I68" i="6"/>
  <c r="H18" i="5"/>
  <c r="F50" i="4"/>
  <c r="F18" i="4"/>
  <c r="AR74" i="3"/>
  <c r="BP73" i="3"/>
  <c r="CN72" i="3"/>
  <c r="AB72" i="3"/>
  <c r="AZ71" i="3"/>
  <c r="BX70" i="3"/>
  <c r="L70" i="3"/>
  <c r="AJ69" i="3"/>
  <c r="BH68" i="3"/>
  <c r="CF67" i="3"/>
  <c r="T67" i="3"/>
  <c r="AR66" i="3"/>
  <c r="BP65" i="3"/>
  <c r="CN64" i="3"/>
  <c r="AB64" i="3"/>
  <c r="AZ63" i="3"/>
  <c r="BX62" i="3"/>
  <c r="L62" i="3"/>
  <c r="AJ61" i="3"/>
  <c r="BH60" i="3"/>
  <c r="CF59" i="3"/>
  <c r="T59" i="3"/>
  <c r="AR58" i="3"/>
  <c r="BP57" i="3"/>
  <c r="CN56" i="3"/>
  <c r="AB56" i="3"/>
  <c r="AZ55" i="3"/>
  <c r="BX54" i="3"/>
  <c r="L54" i="3"/>
  <c r="AJ53" i="3"/>
  <c r="BH52" i="3"/>
  <c r="CF51" i="3"/>
  <c r="T51" i="3"/>
  <c r="AR50" i="3"/>
  <c r="BP49" i="3"/>
  <c r="CN48" i="3"/>
  <c r="AB48" i="3"/>
  <c r="AZ47" i="3"/>
  <c r="BX46" i="3"/>
  <c r="L46" i="3"/>
  <c r="AJ45" i="3"/>
  <c r="BH44" i="3"/>
  <c r="CF43" i="3"/>
  <c r="T43" i="3"/>
  <c r="AR42" i="3"/>
  <c r="BP41" i="3"/>
  <c r="CN40" i="3"/>
  <c r="AB40" i="3"/>
  <c r="AZ39" i="3"/>
  <c r="BX38" i="3"/>
  <c r="L38" i="3"/>
  <c r="AJ37" i="3"/>
  <c r="BH36" i="3"/>
  <c r="CF35" i="3"/>
  <c r="T35" i="3"/>
  <c r="AR34" i="3"/>
  <c r="BP33" i="3"/>
  <c r="CN32" i="3"/>
  <c r="AB32" i="3"/>
  <c r="AZ31" i="3"/>
  <c r="BX30" i="3"/>
  <c r="L30" i="3"/>
  <c r="AJ29" i="3"/>
  <c r="BH28" i="3"/>
  <c r="CF27" i="3"/>
  <c r="T27" i="3"/>
  <c r="AR26" i="3"/>
  <c r="BP25" i="3"/>
  <c r="CN24" i="3"/>
  <c r="AB24" i="3"/>
  <c r="AZ23" i="3"/>
  <c r="BX22" i="3"/>
  <c r="L22" i="3"/>
  <c r="AJ21" i="3"/>
  <c r="BH20" i="3"/>
  <c r="CF19" i="3"/>
  <c r="T19" i="3"/>
  <c r="AR18" i="3"/>
  <c r="BP17" i="3"/>
  <c r="CN16" i="3"/>
  <c r="AB16" i="3"/>
  <c r="AZ15" i="3"/>
  <c r="BX14" i="3"/>
  <c r="L14" i="3"/>
  <c r="AJ13" i="3"/>
  <c r="BH12" i="3"/>
  <c r="CF11" i="3"/>
  <c r="T11" i="3"/>
  <c r="AR10" i="3"/>
  <c r="BP9" i="3"/>
  <c r="CN8" i="3"/>
  <c r="AB8" i="3"/>
  <c r="AZ7" i="3"/>
  <c r="D72" i="2"/>
  <c r="D64" i="2"/>
  <c r="D56" i="2"/>
  <c r="D48" i="2"/>
  <c r="D40" i="2"/>
  <c r="D32" i="2"/>
  <c r="D24" i="2"/>
  <c r="D16" i="2"/>
  <c r="D8" i="2"/>
  <c r="D113" i="1"/>
  <c r="E100" i="1"/>
  <c r="C86" i="1"/>
  <c r="F71" i="1"/>
  <c r="D57" i="1"/>
  <c r="G42" i="1"/>
  <c r="D25" i="1"/>
  <c r="E9" i="20"/>
  <c r="AT74" i="3"/>
  <c r="BZ71" i="3"/>
  <c r="N69" i="3"/>
  <c r="AT66" i="3"/>
  <c r="BZ63" i="3"/>
  <c r="N61" i="3"/>
  <c r="AT58" i="3"/>
  <c r="BZ55" i="3"/>
  <c r="N53" i="3"/>
  <c r="AT50" i="3"/>
  <c r="BZ47" i="3"/>
  <c r="N45" i="3"/>
  <c r="AT42" i="3"/>
  <c r="BZ39" i="3"/>
  <c r="N37" i="3"/>
  <c r="AT34" i="3"/>
  <c r="BZ31" i="3"/>
  <c r="N29" i="3"/>
  <c r="AT26" i="3"/>
  <c r="BZ23" i="3"/>
  <c r="N21" i="3"/>
  <c r="AT18" i="3"/>
  <c r="BZ15" i="3"/>
  <c r="N13" i="3"/>
  <c r="AT10" i="3"/>
  <c r="BZ7" i="3"/>
  <c r="F28" i="2"/>
  <c r="F84" i="1"/>
  <c r="E25" i="1"/>
  <c r="J36" i="4"/>
  <c r="M73" i="3"/>
  <c r="AS70" i="3"/>
  <c r="BY67" i="3"/>
  <c r="M65" i="3"/>
  <c r="AS62" i="3"/>
  <c r="BY59" i="3"/>
  <c r="M57" i="3"/>
  <c r="AS54" i="3"/>
  <c r="BY51" i="3"/>
  <c r="M49" i="3"/>
  <c r="AS46" i="3"/>
  <c r="BY43" i="3"/>
  <c r="M41" i="3"/>
  <c r="AS38" i="3"/>
  <c r="BY35" i="3"/>
  <c r="M33" i="3"/>
  <c r="AS30" i="3"/>
  <c r="BY27" i="3"/>
  <c r="M25" i="3"/>
  <c r="AS22" i="3"/>
  <c r="BY19" i="3"/>
  <c r="M17" i="3"/>
  <c r="AS14" i="3"/>
  <c r="BY11" i="3"/>
  <c r="M9" i="3"/>
  <c r="E60" i="2"/>
  <c r="D123" i="1"/>
  <c r="G76" i="1"/>
  <c r="D40" i="16"/>
  <c r="D19" i="4"/>
  <c r="AL72" i="3"/>
  <c r="BR69" i="3"/>
  <c r="F67" i="3"/>
  <c r="AL64" i="3"/>
  <c r="BR61" i="3"/>
  <c r="F59" i="3"/>
  <c r="AL56" i="3"/>
  <c r="BR53" i="3"/>
  <c r="F51" i="3"/>
  <c r="AL48" i="3"/>
  <c r="BR45" i="3"/>
  <c r="F43" i="3"/>
  <c r="AL40" i="3"/>
  <c r="BR37" i="3"/>
  <c r="F35" i="3"/>
  <c r="AL32" i="3"/>
  <c r="BR29" i="3"/>
  <c r="F27" i="3"/>
  <c r="AL24" i="3"/>
  <c r="BR21" i="3"/>
  <c r="F19" i="3"/>
  <c r="AL16" i="3"/>
  <c r="BR13" i="3"/>
  <c r="F11" i="3"/>
  <c r="AL8" i="3"/>
  <c r="F46" i="2"/>
  <c r="F108" i="1"/>
  <c r="D54" i="1"/>
  <c r="D20" i="5"/>
  <c r="AK73" i="3"/>
  <c r="BQ70" i="3"/>
  <c r="E68" i="3"/>
  <c r="AK65" i="3"/>
  <c r="BQ62" i="3"/>
  <c r="E60" i="3"/>
  <c r="AK57" i="3"/>
  <c r="BQ54" i="3"/>
  <c r="E52" i="3"/>
  <c r="AK49" i="3"/>
  <c r="BQ46" i="3"/>
  <c r="E44" i="3"/>
  <c r="AK41" i="3"/>
  <c r="BQ38" i="3"/>
  <c r="E36" i="3"/>
  <c r="AK33" i="3"/>
  <c r="BQ30" i="3"/>
  <c r="E28" i="3"/>
  <c r="AK25" i="3"/>
  <c r="BQ22" i="3"/>
  <c r="E20" i="3"/>
  <c r="AK17" i="3"/>
  <c r="BQ14" i="3"/>
  <c r="E12" i="3"/>
  <c r="AK9" i="3"/>
  <c r="E70" i="2"/>
  <c r="C120" i="1"/>
  <c r="C56" i="1"/>
  <c r="G74" i="19"/>
  <c r="P29" i="4"/>
  <c r="BJ72" i="3"/>
  <c r="CP69" i="3"/>
  <c r="AD67" i="3"/>
  <c r="BJ64" i="3"/>
  <c r="CP61" i="3"/>
  <c r="AD59" i="3"/>
  <c r="BJ56" i="3"/>
  <c r="CP53" i="3"/>
  <c r="AD51" i="3"/>
  <c r="BJ48" i="3"/>
  <c r="CP45" i="3"/>
  <c r="AD43" i="3"/>
  <c r="BJ40" i="3"/>
  <c r="CP37" i="3"/>
  <c r="AD35" i="3"/>
  <c r="BJ32" i="3"/>
  <c r="CP29" i="3"/>
  <c r="AD27" i="3"/>
  <c r="BJ24" i="3"/>
  <c r="CP21" i="3"/>
  <c r="AD19" i="3"/>
  <c r="BJ16" i="3"/>
  <c r="CP13" i="3"/>
  <c r="AD11" i="3"/>
  <c r="BJ8" i="3"/>
  <c r="F48" i="2"/>
  <c r="D110" i="1"/>
  <c r="D46" i="1"/>
  <c r="F41" i="5"/>
  <c r="CG73" i="3"/>
  <c r="U71" i="3"/>
  <c r="BA68" i="3"/>
  <c r="CG65" i="3"/>
  <c r="U63" i="3"/>
  <c r="BA60" i="3"/>
  <c r="CG57" i="3"/>
  <c r="U55" i="3"/>
  <c r="BA52" i="3"/>
  <c r="CG49" i="3"/>
  <c r="U47" i="3"/>
  <c r="BA44" i="3"/>
  <c r="CG41" i="3"/>
  <c r="U39" i="3"/>
  <c r="BA36" i="3"/>
  <c r="CG33" i="3"/>
  <c r="U31" i="3"/>
  <c r="BA28" i="3"/>
  <c r="CG25" i="3"/>
  <c r="U23" i="3"/>
  <c r="BA20" i="3"/>
  <c r="CG17" i="3"/>
  <c r="U15" i="3"/>
  <c r="BA12" i="3"/>
  <c r="CG9" i="3"/>
  <c r="U7" i="3"/>
  <c r="E18" i="2"/>
  <c r="D67" i="1"/>
  <c r="R36" i="14"/>
  <c r="AC62" i="3"/>
  <c r="AC46" i="3"/>
  <c r="AC30" i="3"/>
  <c r="AC14" i="3"/>
  <c r="E97" i="1"/>
  <c r="CH68" i="3"/>
  <c r="V58" i="3"/>
  <c r="BB47" i="3"/>
  <c r="CH36" i="3"/>
  <c r="V26" i="3"/>
  <c r="BB15" i="3"/>
  <c r="F18" i="2"/>
  <c r="AC71" i="3"/>
  <c r="AC55" i="3"/>
  <c r="AC39" i="3"/>
  <c r="AC23" i="3"/>
  <c r="AC7" i="3"/>
  <c r="T76" i="3"/>
  <c r="BB64" i="3"/>
  <c r="CH53" i="3"/>
  <c r="V43" i="3"/>
  <c r="BB32" i="3"/>
  <c r="CH21" i="3"/>
  <c r="V11" i="3"/>
  <c r="D43" i="1"/>
  <c r="BI65" i="3"/>
  <c r="BI49" i="3"/>
  <c r="BI33" i="3"/>
  <c r="BI17" i="3"/>
  <c r="D102" i="1"/>
  <c r="Q28" i="19"/>
  <c r="N18" i="14"/>
  <c r="AI63" i="3"/>
  <c r="AI32" i="3"/>
  <c r="AI8" i="3"/>
  <c r="Z68" i="3"/>
  <c r="AP51" i="3"/>
  <c r="BV39" i="3"/>
  <c r="R28" i="3"/>
  <c r="AX16" i="3"/>
  <c r="F27" i="2"/>
  <c r="Q73" i="3"/>
  <c r="AW62" i="3"/>
  <c r="CC51" i="3"/>
  <c r="Y41" i="3"/>
  <c r="Y35" i="3"/>
  <c r="CK29" i="3"/>
  <c r="BE24" i="3"/>
  <c r="CK20" i="3"/>
  <c r="CC17" i="3"/>
  <c r="CC14" i="3"/>
  <c r="I12" i="3"/>
  <c r="AO9" i="3"/>
  <c r="E67" i="2"/>
  <c r="C127" i="1"/>
  <c r="D66" i="1"/>
  <c r="D28" i="20"/>
  <c r="J16" i="4"/>
  <c r="BD72" i="3"/>
  <c r="CJ69" i="3"/>
  <c r="X67" i="3"/>
  <c r="BD64" i="3"/>
  <c r="CJ61" i="3"/>
  <c r="X59" i="3"/>
  <c r="BD56" i="3"/>
  <c r="CJ53" i="3"/>
  <c r="X51" i="3"/>
  <c r="BD48" i="3"/>
  <c r="CJ45" i="3"/>
  <c r="X43" i="3"/>
  <c r="BD40" i="3"/>
  <c r="CJ37" i="3"/>
  <c r="X35" i="3"/>
  <c r="BD32" i="3"/>
  <c r="CJ29" i="3"/>
  <c r="X27" i="3"/>
  <c r="BD24" i="3"/>
  <c r="CJ21" i="3"/>
  <c r="X19" i="3"/>
  <c r="BD16" i="3"/>
  <c r="CJ13" i="3"/>
  <c r="X11" i="3"/>
  <c r="X9" i="3"/>
  <c r="AF7" i="3"/>
  <c r="D55" i="2"/>
  <c r="D37" i="2"/>
  <c r="H14" i="2"/>
  <c r="D101" i="1"/>
  <c r="F67" i="1"/>
  <c r="D21" i="1"/>
  <c r="F33" i="5"/>
  <c r="J12" i="4"/>
  <c r="G73" i="3"/>
  <c r="CQ70" i="3"/>
  <c r="AE69" i="3"/>
  <c r="W67" i="3"/>
  <c r="O65" i="3"/>
  <c r="AU63" i="3"/>
  <c r="AM61" i="3"/>
  <c r="AE59" i="3"/>
  <c r="BS57" i="3"/>
  <c r="CA56" i="3"/>
  <c r="BS55" i="3"/>
  <c r="CA54" i="3"/>
  <c r="CQ53" i="3"/>
  <c r="CA52" i="3"/>
  <c r="CQ51" i="3"/>
  <c r="G51" i="3"/>
  <c r="CQ49" i="3"/>
  <c r="G49" i="3"/>
  <c r="O48" i="3"/>
  <c r="AE47" i="3"/>
  <c r="BC46" i="3"/>
  <c r="CA45" i="3"/>
  <c r="O45" i="3"/>
  <c r="AM44" i="3"/>
  <c r="BK43" i="3"/>
  <c r="CQ42" i="3"/>
  <c r="W42" i="3"/>
  <c r="AU41" i="3"/>
  <c r="BS40" i="3"/>
  <c r="G40" i="3"/>
  <c r="AE39" i="3"/>
  <c r="BC38" i="3"/>
  <c r="CA37" i="3"/>
  <c r="O37" i="3"/>
  <c r="AM36" i="3"/>
  <c r="BK35" i="3"/>
  <c r="CQ34" i="3"/>
  <c r="W34" i="3"/>
  <c r="AU33" i="3"/>
  <c r="BS32" i="3"/>
  <c r="G32" i="3"/>
  <c r="AE31" i="3"/>
  <c r="BC30" i="3"/>
  <c r="CA29" i="3"/>
  <c r="O29" i="3"/>
  <c r="AM28" i="3"/>
  <c r="BK27" i="3"/>
  <c r="CQ26" i="3"/>
  <c r="W26" i="3"/>
  <c r="AU25" i="3"/>
  <c r="BS24" i="3"/>
  <c r="G24" i="3"/>
  <c r="AE23" i="3"/>
  <c r="BC22" i="3"/>
  <c r="CA21" i="3"/>
  <c r="O21" i="3"/>
  <c r="AM20" i="3"/>
  <c r="BK19" i="3"/>
  <c r="CQ18" i="3"/>
  <c r="W18" i="3"/>
  <c r="AU17" i="3"/>
  <c r="BS16" i="3"/>
  <c r="G16" i="3"/>
  <c r="AE15" i="3"/>
  <c r="BC14" i="3"/>
  <c r="CA13" i="3"/>
  <c r="O13" i="3"/>
  <c r="AM12" i="3"/>
  <c r="BK11" i="3"/>
  <c r="CQ10" i="3"/>
  <c r="W10" i="3"/>
  <c r="AU9" i="3"/>
  <c r="BS8" i="3"/>
  <c r="G8" i="3"/>
  <c r="AE7" i="3"/>
  <c r="G66" i="2"/>
  <c r="G50" i="2"/>
  <c r="G34" i="2"/>
  <c r="G18" i="2"/>
  <c r="C125" i="1"/>
  <c r="D112" i="1"/>
  <c r="D96" i="1"/>
  <c r="E83" i="1"/>
  <c r="G65" i="1"/>
  <c r="C53" i="1"/>
  <c r="D40" i="1"/>
  <c r="E19" i="1"/>
  <c r="N65" i="19"/>
  <c r="F26" i="6"/>
  <c r="D8" i="5"/>
  <c r="D43" i="4"/>
  <c r="D11" i="4"/>
  <c r="AJ74" i="3"/>
  <c r="BH73" i="3"/>
  <c r="CF72" i="3"/>
  <c r="T72" i="3"/>
  <c r="AR71" i="3"/>
  <c r="BP70" i="3"/>
  <c r="CN69" i="3"/>
  <c r="AB69" i="3"/>
  <c r="AZ68" i="3"/>
  <c r="BX67" i="3"/>
  <c r="L67" i="3"/>
  <c r="AJ66" i="3"/>
  <c r="BH65" i="3"/>
  <c r="CF64" i="3"/>
  <c r="T64" i="3"/>
  <c r="AR63" i="3"/>
  <c r="BP62" i="3"/>
  <c r="CN61" i="3"/>
  <c r="AB61" i="3"/>
  <c r="AZ60" i="3"/>
  <c r="BX59" i="3"/>
  <c r="L59" i="3"/>
  <c r="AJ58" i="3"/>
  <c r="BH57" i="3"/>
  <c r="CF56" i="3"/>
  <c r="T56" i="3"/>
  <c r="AR55" i="3"/>
  <c r="BP54" i="3"/>
  <c r="CN53" i="3"/>
  <c r="AB53" i="3"/>
  <c r="AZ52" i="3"/>
  <c r="BX51" i="3"/>
  <c r="L51" i="3"/>
  <c r="AJ50" i="3"/>
  <c r="BH49" i="3"/>
  <c r="CF48" i="3"/>
  <c r="T48" i="3"/>
  <c r="AR47" i="3"/>
  <c r="BP46" i="3"/>
  <c r="CN45" i="3"/>
  <c r="AB45" i="3"/>
  <c r="AZ44" i="3"/>
  <c r="BX43" i="3"/>
  <c r="L43" i="3"/>
  <c r="AJ42" i="3"/>
  <c r="BH41" i="3"/>
  <c r="CF40" i="3"/>
  <c r="T40" i="3"/>
  <c r="AR39" i="3"/>
  <c r="BP38" i="3"/>
  <c r="CN37" i="3"/>
  <c r="AB37" i="3"/>
  <c r="AZ36" i="3"/>
  <c r="BX35" i="3"/>
  <c r="L35" i="3"/>
  <c r="AJ34" i="3"/>
  <c r="BH33" i="3"/>
  <c r="CF32" i="3"/>
  <c r="T32" i="3"/>
  <c r="AR31" i="3"/>
  <c r="BP30" i="3"/>
  <c r="CN29" i="3"/>
  <c r="AB29" i="3"/>
  <c r="AZ28" i="3"/>
  <c r="BX27" i="3"/>
  <c r="L27" i="3"/>
  <c r="AJ26" i="3"/>
  <c r="BH25" i="3"/>
  <c r="CF24" i="3"/>
  <c r="T24" i="3"/>
  <c r="AR23" i="3"/>
  <c r="BP22" i="3"/>
  <c r="CN21" i="3"/>
  <c r="AB21" i="3"/>
  <c r="AZ20" i="3"/>
  <c r="BX19" i="3"/>
  <c r="L19" i="3"/>
  <c r="AJ18" i="3"/>
  <c r="BH17" i="3"/>
  <c r="CF16" i="3"/>
  <c r="T16" i="3"/>
  <c r="AR15" i="3"/>
  <c r="BP14" i="3"/>
  <c r="CN13" i="3"/>
  <c r="AB13" i="3"/>
  <c r="AZ12" i="3"/>
  <c r="BX11" i="3"/>
  <c r="L11" i="3"/>
  <c r="AJ10" i="3"/>
  <c r="BH9" i="3"/>
  <c r="CF8" i="3"/>
  <c r="T8" i="3"/>
  <c r="AR7" i="3"/>
  <c r="H71" i="2"/>
  <c r="H63" i="2"/>
  <c r="H55" i="2"/>
  <c r="H47" i="2"/>
  <c r="H39" i="2"/>
  <c r="H31" i="2"/>
  <c r="H23" i="2"/>
  <c r="H15" i="2"/>
  <c r="H7" i="2"/>
  <c r="F111" i="1"/>
  <c r="G98" i="1"/>
  <c r="E84" i="1"/>
  <c r="C70" i="1"/>
  <c r="F55" i="1"/>
  <c r="D41" i="1"/>
  <c r="F23" i="1"/>
  <c r="I52" i="6"/>
  <c r="N74" i="3"/>
  <c r="AT71" i="3"/>
  <c r="BZ68" i="3"/>
  <c r="N66" i="3"/>
  <c r="AT63" i="3"/>
  <c r="BZ60" i="3"/>
  <c r="N58" i="3"/>
  <c r="AT55" i="3"/>
  <c r="BZ52" i="3"/>
  <c r="N50" i="3"/>
  <c r="AT47" i="3"/>
  <c r="BZ44" i="3"/>
  <c r="N42" i="3"/>
  <c r="AT39" i="3"/>
  <c r="BZ36" i="3"/>
  <c r="N34" i="3"/>
  <c r="AT31" i="3"/>
  <c r="BZ28" i="3"/>
  <c r="N26" i="3"/>
  <c r="AT23" i="3"/>
  <c r="BZ20" i="3"/>
  <c r="N18" i="3"/>
  <c r="AT15" i="3"/>
  <c r="BZ12" i="3"/>
  <c r="N10" i="3"/>
  <c r="AT7" i="3"/>
  <c r="F20" i="2"/>
  <c r="G79" i="1"/>
  <c r="G15" i="1"/>
  <c r="F22" i="4"/>
  <c r="BY72" i="3"/>
  <c r="M70" i="3"/>
  <c r="AS67" i="3"/>
  <c r="BY64" i="3"/>
  <c r="M62" i="3"/>
  <c r="AS59" i="3"/>
  <c r="BY56" i="3"/>
  <c r="M54" i="3"/>
  <c r="AS51" i="3"/>
  <c r="BY48" i="3"/>
  <c r="M46" i="3"/>
  <c r="AS43" i="3"/>
  <c r="BY40" i="3"/>
  <c r="M38" i="3"/>
  <c r="AS35" i="3"/>
  <c r="BY32" i="3"/>
  <c r="M30" i="3"/>
  <c r="AS27" i="3"/>
  <c r="BY24" i="3"/>
  <c r="M22" i="3"/>
  <c r="AS19" i="3"/>
  <c r="BY16" i="3"/>
  <c r="M14" i="3"/>
  <c r="AS11" i="3"/>
  <c r="BY8" i="3"/>
  <c r="E52" i="2"/>
  <c r="E118" i="1"/>
  <c r="C64" i="1"/>
  <c r="R68" i="14"/>
  <c r="BR74" i="3"/>
  <c r="F72" i="3"/>
  <c r="AL69" i="3"/>
  <c r="BR66" i="3"/>
  <c r="F64" i="3"/>
  <c r="AL61" i="3"/>
  <c r="BR58" i="3"/>
  <c r="F56" i="3"/>
  <c r="AL53" i="3"/>
  <c r="BR50" i="3"/>
  <c r="F48" i="3"/>
  <c r="AL45" i="3"/>
  <c r="BR42" i="3"/>
  <c r="F40" i="3"/>
  <c r="AL37" i="3"/>
  <c r="BR34" i="3"/>
  <c r="F32" i="3"/>
  <c r="AL29" i="3"/>
  <c r="BR26" i="3"/>
  <c r="F24" i="3"/>
  <c r="AL21" i="3"/>
  <c r="BR18" i="3"/>
  <c r="F16" i="3"/>
  <c r="AL13" i="3"/>
  <c r="BR10" i="3"/>
  <c r="F8" i="3"/>
  <c r="F38" i="2"/>
  <c r="G103" i="1"/>
  <c r="E49" i="1"/>
  <c r="H61" i="4"/>
  <c r="E73" i="3"/>
  <c r="AK70" i="3"/>
  <c r="BQ67" i="3"/>
  <c r="E65" i="3"/>
  <c r="AK62" i="3"/>
  <c r="BQ59" i="3"/>
  <c r="E57" i="3"/>
  <c r="AK54" i="3"/>
  <c r="BQ51" i="3"/>
  <c r="E49" i="3"/>
  <c r="AK46" i="3"/>
  <c r="BQ43" i="3"/>
  <c r="E41" i="3"/>
  <c r="AK38" i="3"/>
  <c r="BQ35" i="3"/>
  <c r="E33" i="3"/>
  <c r="AK30" i="3"/>
  <c r="BQ27" i="3"/>
  <c r="E25" i="3"/>
  <c r="AK22" i="3"/>
  <c r="BQ19" i="3"/>
  <c r="E17" i="3"/>
  <c r="AK14" i="3"/>
  <c r="BQ11" i="3"/>
  <c r="E9" i="3"/>
  <c r="E62" i="2"/>
  <c r="D115" i="1"/>
  <c r="D51" i="1"/>
  <c r="J40" i="14"/>
  <c r="L15" i="4"/>
  <c r="AD72" i="3"/>
  <c r="BJ69" i="3"/>
  <c r="CP66" i="3"/>
  <c r="AD64" i="3"/>
  <c r="BJ61" i="3"/>
  <c r="CP58" i="3"/>
  <c r="AD56" i="3"/>
  <c r="BJ53" i="3"/>
  <c r="CP50" i="3"/>
  <c r="AD48" i="3"/>
  <c r="BJ45" i="3"/>
  <c r="CP42" i="3"/>
  <c r="AD40" i="3"/>
  <c r="BJ37" i="3"/>
  <c r="CP34" i="3"/>
  <c r="AD32" i="3"/>
  <c r="BJ29" i="3"/>
  <c r="CP26" i="3"/>
  <c r="AD24" i="3"/>
  <c r="BJ21" i="3"/>
  <c r="CP18" i="3"/>
  <c r="AD16" i="3"/>
  <c r="BJ13" i="3"/>
  <c r="CP10" i="3"/>
  <c r="AD8" i="3"/>
  <c r="F40" i="2"/>
  <c r="E105" i="1"/>
  <c r="E41" i="1"/>
  <c r="J68" i="4"/>
  <c r="BA73" i="3"/>
  <c r="CG70" i="3"/>
  <c r="U68" i="3"/>
  <c r="BA65" i="3"/>
  <c r="CG62" i="3"/>
  <c r="U60" i="3"/>
  <c r="BA57" i="3"/>
  <c r="CG54" i="3"/>
  <c r="U52" i="3"/>
  <c r="BA49" i="3"/>
  <c r="CG46" i="3"/>
  <c r="U44" i="3"/>
  <c r="BA41" i="3"/>
  <c r="CG38" i="3"/>
  <c r="U36" i="3"/>
  <c r="BA33" i="3"/>
  <c r="CG30" i="3"/>
  <c r="U28" i="3"/>
  <c r="BA25" i="3"/>
  <c r="CG22" i="3"/>
  <c r="U20" i="3"/>
  <c r="BA17" i="3"/>
  <c r="CG14" i="3"/>
  <c r="U12" i="3"/>
  <c r="BA9" i="3"/>
  <c r="E74" i="2"/>
  <c r="E10" i="2"/>
  <c r="E62" i="1"/>
  <c r="P57" i="4"/>
  <c r="BI59" i="3"/>
  <c r="BI43" i="3"/>
  <c r="BI27" i="3"/>
  <c r="BI11" i="3"/>
  <c r="G87" i="1"/>
  <c r="BB67" i="3"/>
  <c r="CH56" i="3"/>
  <c r="V46" i="3"/>
  <c r="BB35" i="3"/>
  <c r="CH24" i="3"/>
  <c r="V14" i="3"/>
  <c r="G124" i="1"/>
  <c r="BI68" i="3"/>
  <c r="BI52" i="3"/>
  <c r="BI36" i="3"/>
  <c r="BI20" i="3"/>
  <c r="E48" i="2"/>
  <c r="CH73" i="3"/>
  <c r="V63" i="3"/>
  <c r="BB52" i="3"/>
  <c r="CH41" i="3"/>
  <c r="V31" i="3"/>
  <c r="BB20" i="3"/>
  <c r="CH9" i="3"/>
  <c r="F33" i="1"/>
  <c r="AC64" i="3"/>
  <c r="AC48" i="3"/>
  <c r="AC32" i="3"/>
  <c r="AC16" i="3"/>
  <c r="C43" i="1"/>
  <c r="CH70" i="3"/>
  <c r="V60" i="3"/>
  <c r="BB49" i="3"/>
  <c r="CH38" i="3"/>
  <c r="V28" i="3"/>
  <c r="BB17" i="3"/>
  <c r="F66" i="14"/>
  <c r="E70" i="4"/>
  <c r="CE55" i="3"/>
  <c r="K26" i="3"/>
  <c r="C105" i="1"/>
  <c r="BN63" i="3"/>
  <c r="BF48" i="3"/>
  <c r="CT36" i="3"/>
  <c r="AH25" i="3"/>
  <c r="BN13" i="3"/>
  <c r="G88" i="1"/>
  <c r="BE70" i="3"/>
  <c r="CK59" i="3"/>
  <c r="Y49" i="3"/>
  <c r="CC39" i="3"/>
  <c r="AG34" i="3"/>
  <c r="CS28" i="3"/>
  <c r="BM23" i="3"/>
  <c r="Y20" i="3"/>
  <c r="Q17" i="3"/>
  <c r="Q14" i="3"/>
  <c r="AW11" i="3"/>
  <c r="CC8" i="3"/>
  <c r="E53" i="2"/>
  <c r="F112" i="1"/>
  <c r="C55" i="1"/>
  <c r="E30" i="11"/>
  <c r="BL74" i="3"/>
  <c r="CR71" i="3"/>
  <c r="AF69" i="3"/>
  <c r="BL66" i="3"/>
  <c r="CR63" i="3"/>
  <c r="AF61" i="3"/>
  <c r="BL58" i="3"/>
  <c r="CR55" i="3"/>
  <c r="AF53" i="3"/>
  <c r="BL50" i="3"/>
  <c r="CR47" i="3"/>
  <c r="AF45" i="3"/>
  <c r="BL42" i="3"/>
  <c r="CR39" i="3"/>
  <c r="AF37" i="3"/>
  <c r="BL34" i="3"/>
  <c r="CR31" i="3"/>
  <c r="AF29" i="3"/>
  <c r="BL26" i="3"/>
  <c r="CR23" i="3"/>
  <c r="AF21" i="3"/>
  <c r="BL18" i="3"/>
  <c r="CR15" i="3"/>
  <c r="AF13" i="3"/>
  <c r="BL10" i="3"/>
  <c r="BT8" i="3"/>
  <c r="X7" i="3"/>
  <c r="H54" i="2"/>
  <c r="D31" i="2"/>
  <c r="D13" i="2"/>
  <c r="C98" i="1"/>
  <c r="C58" i="1"/>
  <c r="F19" i="1"/>
  <c r="H22" i="5"/>
  <c r="BC74" i="3"/>
  <c r="CQ72" i="3"/>
  <c r="CA70" i="3"/>
  <c r="BS68" i="3"/>
  <c r="O67" i="3"/>
  <c r="G65" i="3"/>
  <c r="CQ62" i="3"/>
  <c r="AE61" i="3"/>
  <c r="W59" i="3"/>
  <c r="BK57" i="3"/>
  <c r="BC56" i="3"/>
  <c r="BK55" i="3"/>
  <c r="BS54" i="3"/>
  <c r="BK53" i="3"/>
  <c r="BS52" i="3"/>
  <c r="CA51" i="3"/>
  <c r="BS50" i="3"/>
  <c r="CA49" i="3"/>
  <c r="CQ48" i="3"/>
  <c r="G48" i="3"/>
  <c r="W47" i="3"/>
  <c r="AU46" i="3"/>
  <c r="BS45" i="3"/>
  <c r="G45" i="3"/>
  <c r="AE44" i="3"/>
  <c r="BC43" i="3"/>
  <c r="CA42" i="3"/>
  <c r="O42" i="3"/>
  <c r="AM41" i="3"/>
  <c r="BK40" i="3"/>
  <c r="CQ39" i="3"/>
  <c r="W39" i="3"/>
  <c r="AU38" i="3"/>
  <c r="BS37" i="3"/>
  <c r="G37" i="3"/>
  <c r="AE36" i="3"/>
  <c r="BC35" i="3"/>
  <c r="CA34" i="3"/>
  <c r="O34" i="3"/>
  <c r="AM33" i="3"/>
  <c r="BK32" i="3"/>
  <c r="CQ31" i="3"/>
  <c r="W31" i="3"/>
  <c r="AU30" i="3"/>
  <c r="BS29" i="3"/>
  <c r="G29" i="3"/>
  <c r="AE28" i="3"/>
  <c r="BC27" i="3"/>
  <c r="CA26" i="3"/>
  <c r="O26" i="3"/>
  <c r="AM25" i="3"/>
  <c r="BK24" i="3"/>
  <c r="CQ23" i="3"/>
  <c r="W23" i="3"/>
  <c r="AU22" i="3"/>
  <c r="BS21" i="3"/>
  <c r="G21" i="3"/>
  <c r="AE20" i="3"/>
  <c r="BC19" i="3"/>
  <c r="CA18" i="3"/>
  <c r="O18" i="3"/>
  <c r="AM17" i="3"/>
  <c r="BK16" i="3"/>
  <c r="CQ15" i="3"/>
  <c r="W15" i="3"/>
  <c r="AU14" i="3"/>
  <c r="BS13" i="3"/>
  <c r="G13" i="3"/>
  <c r="AE12" i="3"/>
  <c r="BC11" i="3"/>
  <c r="CA10" i="3"/>
  <c r="O10" i="3"/>
  <c r="AM9" i="3"/>
  <c r="BK8" i="3"/>
  <c r="CQ7" i="3"/>
  <c r="W7" i="3"/>
  <c r="G64" i="2"/>
  <c r="G48" i="2"/>
  <c r="G32" i="2"/>
  <c r="G16" i="2"/>
  <c r="E123" i="1"/>
  <c r="F110" i="1"/>
  <c r="F94" i="1"/>
  <c r="G81" i="1"/>
  <c r="D64" i="1"/>
  <c r="E51" i="1"/>
  <c r="C37" i="1"/>
  <c r="D16" i="1"/>
  <c r="L31" i="19"/>
  <c r="F14" i="6"/>
  <c r="L71" i="4"/>
  <c r="L39" i="4"/>
  <c r="L7" i="4"/>
  <c r="AB74" i="3"/>
  <c r="AZ73" i="3"/>
  <c r="BX72" i="3"/>
  <c r="L72" i="3"/>
  <c r="AJ71" i="3"/>
  <c r="BH70" i="3"/>
  <c r="CF69" i="3"/>
  <c r="T69" i="3"/>
  <c r="AR68" i="3"/>
  <c r="BP67" i="3"/>
  <c r="CN66" i="3"/>
  <c r="AB66" i="3"/>
  <c r="AZ65" i="3"/>
  <c r="BX64" i="3"/>
  <c r="L64" i="3"/>
  <c r="AJ63" i="3"/>
  <c r="BH62" i="3"/>
  <c r="CF61" i="3"/>
  <c r="T61" i="3"/>
  <c r="AR60" i="3"/>
  <c r="BP59" i="3"/>
  <c r="CN58" i="3"/>
  <c r="AB58" i="3"/>
  <c r="AZ57" i="3"/>
  <c r="BX56" i="3"/>
  <c r="L56" i="3"/>
  <c r="AJ55" i="3"/>
  <c r="BH54" i="3"/>
  <c r="CF53" i="3"/>
  <c r="T53" i="3"/>
  <c r="AR52" i="3"/>
  <c r="BP51" i="3"/>
  <c r="CN50" i="3"/>
  <c r="AB50" i="3"/>
  <c r="AZ49" i="3"/>
  <c r="BX48" i="3"/>
  <c r="L48" i="3"/>
  <c r="AJ47" i="3"/>
  <c r="BH46" i="3"/>
  <c r="CF45" i="3"/>
  <c r="T45" i="3"/>
  <c r="AR44" i="3"/>
  <c r="BP43" i="3"/>
  <c r="CN42" i="3"/>
  <c r="AB42" i="3"/>
  <c r="AZ41" i="3"/>
  <c r="BX40" i="3"/>
  <c r="L40" i="3"/>
  <c r="AJ39" i="3"/>
  <c r="BH38" i="3"/>
  <c r="CF37" i="3"/>
  <c r="T37" i="3"/>
  <c r="AR36" i="3"/>
  <c r="BP35" i="3"/>
  <c r="CN34" i="3"/>
  <c r="AB34" i="3"/>
  <c r="AZ33" i="3"/>
  <c r="BX32" i="3"/>
  <c r="L32" i="3"/>
  <c r="AJ31" i="3"/>
  <c r="BH30" i="3"/>
  <c r="CF29" i="3"/>
  <c r="T29" i="3"/>
  <c r="AR28" i="3"/>
  <c r="BP27" i="3"/>
  <c r="CN26" i="3"/>
  <c r="AB26" i="3"/>
  <c r="AZ25" i="3"/>
  <c r="BX24" i="3"/>
  <c r="L24" i="3"/>
  <c r="AJ23" i="3"/>
  <c r="BH22" i="3"/>
  <c r="CF21" i="3"/>
  <c r="T21" i="3"/>
  <c r="AR20" i="3"/>
  <c r="BP19" i="3"/>
  <c r="CN18" i="3"/>
  <c r="AB18" i="3"/>
  <c r="AZ17" i="3"/>
  <c r="BX16" i="3"/>
  <c r="L16" i="3"/>
  <c r="AJ15" i="3"/>
  <c r="BH14" i="3"/>
  <c r="CF13" i="3"/>
  <c r="T13" i="3"/>
  <c r="AR12" i="3"/>
  <c r="BP11" i="3"/>
  <c r="CN10" i="3"/>
  <c r="AB10" i="3"/>
  <c r="AZ9" i="3"/>
  <c r="BX8" i="3"/>
  <c r="L8" i="3"/>
  <c r="AJ7" i="3"/>
  <c r="D70" i="2"/>
  <c r="D62" i="2"/>
  <c r="D54" i="2"/>
  <c r="D46" i="2"/>
  <c r="D38" i="2"/>
  <c r="D30" i="2"/>
  <c r="D22" i="2"/>
  <c r="D14" i="2"/>
  <c r="F127" i="1"/>
  <c r="C110" i="1"/>
  <c r="D97" i="1"/>
  <c r="G82" i="1"/>
  <c r="G66" i="1"/>
  <c r="C54" i="1"/>
  <c r="E36" i="1"/>
  <c r="C22" i="1"/>
  <c r="D32" i="5"/>
  <c r="BZ73" i="3"/>
  <c r="N71" i="3"/>
  <c r="AT68" i="3"/>
  <c r="BZ65" i="3"/>
  <c r="N63" i="3"/>
  <c r="AT60" i="3"/>
  <c r="BZ57" i="3"/>
  <c r="N55" i="3"/>
  <c r="AT52" i="3"/>
  <c r="BZ49" i="3"/>
  <c r="N47" i="3"/>
  <c r="AT44" i="3"/>
  <c r="BZ41" i="3"/>
  <c r="N39" i="3"/>
  <c r="AT36" i="3"/>
  <c r="BZ33" i="3"/>
  <c r="N31" i="3"/>
  <c r="AT28" i="3"/>
  <c r="BZ25" i="3"/>
  <c r="N23" i="3"/>
  <c r="AT20" i="3"/>
  <c r="BZ17" i="3"/>
  <c r="N15" i="3"/>
  <c r="AT12" i="3"/>
  <c r="BZ9" i="3"/>
  <c r="N7" i="3"/>
  <c r="F12" i="2"/>
  <c r="C67" i="1"/>
  <c r="D66" i="18"/>
  <c r="T7" i="4"/>
  <c r="AS72" i="3"/>
  <c r="BY69" i="3"/>
  <c r="M67" i="3"/>
  <c r="AS64" i="3"/>
  <c r="BY61" i="3"/>
  <c r="M59" i="3"/>
  <c r="AS56" i="3"/>
  <c r="BY53" i="3"/>
  <c r="M51" i="3"/>
  <c r="AS48" i="3"/>
  <c r="BY45" i="3"/>
  <c r="M43" i="3"/>
  <c r="AS40" i="3"/>
  <c r="BY37" i="3"/>
  <c r="M35" i="3"/>
  <c r="AS32" i="3"/>
  <c r="BY29" i="3"/>
  <c r="M27" i="3"/>
  <c r="AS24" i="3"/>
  <c r="BY21" i="3"/>
  <c r="M19" i="3"/>
  <c r="AS16" i="3"/>
  <c r="BY13" i="3"/>
  <c r="M11" i="3"/>
  <c r="AS8" i="3"/>
  <c r="E44" i="2"/>
  <c r="F113" i="1"/>
  <c r="D59" i="1"/>
  <c r="H62" i="13"/>
  <c r="AL74" i="3"/>
  <c r="BR71" i="3"/>
  <c r="F69" i="3"/>
  <c r="AL66" i="3"/>
  <c r="BR63" i="3"/>
  <c r="F61" i="3"/>
  <c r="AL58" i="3"/>
  <c r="BR55" i="3"/>
  <c r="F53" i="3"/>
  <c r="AL50" i="3"/>
  <c r="BR47" i="3"/>
  <c r="F45" i="3"/>
  <c r="AL42" i="3"/>
  <c r="BR39" i="3"/>
  <c r="F37" i="3"/>
  <c r="AL34" i="3"/>
  <c r="BR31" i="3"/>
  <c r="F29" i="3"/>
  <c r="AL26" i="3"/>
  <c r="BR23" i="3"/>
  <c r="F21" i="3"/>
  <c r="AL18" i="3"/>
  <c r="BR15" i="3"/>
  <c r="F13" i="3"/>
  <c r="AL10" i="3"/>
  <c r="BR7" i="3"/>
  <c r="F30" i="2"/>
  <c r="C91" i="1"/>
  <c r="F44" i="1"/>
  <c r="D47" i="4"/>
  <c r="BQ72" i="3"/>
  <c r="E70" i="3"/>
  <c r="AK67" i="3"/>
  <c r="BQ64" i="3"/>
  <c r="E62" i="3"/>
  <c r="AK59" i="3"/>
  <c r="BQ56" i="3"/>
  <c r="E54" i="3"/>
  <c r="AK51" i="3"/>
  <c r="BQ48" i="3"/>
  <c r="E46" i="3"/>
  <c r="AK43" i="3"/>
  <c r="BQ40" i="3"/>
  <c r="E38" i="3"/>
  <c r="AK35" i="3"/>
  <c r="BQ32" i="3"/>
  <c r="E30" i="3"/>
  <c r="AK27" i="3"/>
  <c r="BQ24" i="3"/>
  <c r="E22" i="3"/>
  <c r="AK19" i="3"/>
  <c r="BQ16" i="3"/>
  <c r="E14" i="3"/>
  <c r="AK11" i="3"/>
  <c r="BQ8" i="3"/>
  <c r="E54" i="2"/>
  <c r="E110" i="1"/>
  <c r="E46" i="1"/>
  <c r="L19" i="13"/>
  <c r="BJ74" i="3"/>
  <c r="CP71" i="3"/>
  <c r="AD69" i="3"/>
  <c r="BJ66" i="3"/>
  <c r="CP63" i="3"/>
  <c r="AD61" i="3"/>
  <c r="BJ58" i="3"/>
  <c r="CP55" i="3"/>
  <c r="AD53" i="3"/>
  <c r="BJ50" i="3"/>
  <c r="CP47" i="3"/>
  <c r="AD45" i="3"/>
  <c r="BJ42" i="3"/>
  <c r="CP39" i="3"/>
  <c r="AD37" i="3"/>
  <c r="BJ34" i="3"/>
  <c r="CP31" i="3"/>
  <c r="AD29" i="3"/>
  <c r="BJ26" i="3"/>
  <c r="CP23" i="3"/>
  <c r="AD21" i="3"/>
  <c r="BJ18" i="3"/>
  <c r="CP15" i="3"/>
  <c r="AD13" i="3"/>
  <c r="BJ10" i="3"/>
  <c r="CP7" i="3"/>
  <c r="F32" i="2"/>
  <c r="F100" i="1"/>
  <c r="F36" i="1"/>
  <c r="F54" i="4"/>
  <c r="U73" i="3"/>
  <c r="BA70" i="3"/>
  <c r="CG67" i="3"/>
  <c r="U65" i="3"/>
  <c r="BA62" i="3"/>
  <c r="CG59" i="3"/>
  <c r="U57" i="3"/>
  <c r="BA54" i="3"/>
  <c r="CG51" i="3"/>
  <c r="U49" i="3"/>
  <c r="BA46" i="3"/>
  <c r="CG43" i="3"/>
  <c r="U41" i="3"/>
  <c r="BA38" i="3"/>
  <c r="CG35" i="3"/>
  <c r="U33" i="3"/>
  <c r="BA30" i="3"/>
  <c r="CG27" i="3"/>
  <c r="U25" i="3"/>
  <c r="BA22" i="3"/>
  <c r="CG19" i="3"/>
  <c r="U17" i="3"/>
  <c r="BA14" i="3"/>
  <c r="CG11" i="3"/>
  <c r="U9" i="3"/>
  <c r="E66" i="2"/>
  <c r="E126" i="1"/>
  <c r="F57" i="1"/>
  <c r="AC74" i="3"/>
  <c r="AC58" i="3"/>
  <c r="AC42" i="3"/>
  <c r="AC26" i="3"/>
  <c r="AC10" i="3"/>
  <c r="F28" i="1"/>
  <c r="V66" i="3"/>
  <c r="BB55" i="3"/>
  <c r="CH44" i="3"/>
  <c r="V34" i="3"/>
  <c r="BB23" i="3"/>
  <c r="CH12" i="3"/>
  <c r="F65" i="1"/>
  <c r="AC67" i="3"/>
  <c r="AC51" i="3"/>
  <c r="AC35" i="3"/>
  <c r="AC19" i="3"/>
  <c r="E16" i="2"/>
  <c r="BB72" i="3"/>
  <c r="CH61" i="3"/>
  <c r="V51" i="3"/>
  <c r="BB40" i="3"/>
  <c r="CH29" i="3"/>
  <c r="V19" i="3"/>
  <c r="BB8" i="3"/>
  <c r="F9" i="5"/>
  <c r="BI61" i="3"/>
  <c r="BI45" i="3"/>
  <c r="BI29" i="3"/>
  <c r="BI13" i="3"/>
  <c r="E33" i="1"/>
  <c r="BB69" i="3"/>
  <c r="CH58" i="3"/>
  <c r="V48" i="3"/>
  <c r="BB37" i="3"/>
  <c r="CH26" i="3"/>
  <c r="V16" i="3"/>
  <c r="F34" i="2"/>
  <c r="V73" i="3"/>
  <c r="L55" i="14"/>
  <c r="I68" i="4"/>
  <c r="BG55" i="3"/>
  <c r="BW25" i="3"/>
  <c r="E103" i="1"/>
  <c r="BF63" i="3"/>
  <c r="AX48" i="3"/>
  <c r="CD36" i="3"/>
  <c r="Z25" i="3"/>
  <c r="BF13" i="3"/>
  <c r="D87" i="1"/>
  <c r="AW70" i="3"/>
  <c r="CC59" i="3"/>
  <c r="Q49" i="3"/>
  <c r="BU39" i="3"/>
  <c r="CK33" i="3"/>
  <c r="BE28" i="3"/>
  <c r="Y23" i="3"/>
  <c r="Q20" i="3"/>
  <c r="I17" i="3"/>
  <c r="I14" i="3"/>
  <c r="AO11" i="3"/>
  <c r="BU8" i="3"/>
  <c r="E51" i="2"/>
  <c r="C111" i="1"/>
  <c r="E53" i="1"/>
  <c r="M57" i="6"/>
  <c r="BD74" i="3"/>
  <c r="CJ71" i="3"/>
  <c r="X69" i="3"/>
  <c r="BD66" i="3"/>
  <c r="CJ63" i="3"/>
  <c r="X61" i="3"/>
  <c r="BD58" i="3"/>
  <c r="CJ55" i="3"/>
  <c r="X53" i="3"/>
  <c r="BD50" i="3"/>
  <c r="CJ47" i="3"/>
  <c r="X45" i="3"/>
  <c r="BD42" i="3"/>
  <c r="CJ39" i="3"/>
  <c r="X37" i="3"/>
  <c r="BD34" i="3"/>
  <c r="CJ31" i="3"/>
  <c r="X29" i="3"/>
  <c r="BD26" i="3"/>
  <c r="CJ23" i="3"/>
  <c r="X21" i="3"/>
  <c r="BD18" i="3"/>
  <c r="CJ15" i="3"/>
  <c r="X13" i="3"/>
  <c r="BD10" i="3"/>
  <c r="BL8" i="3"/>
  <c r="D71" i="2"/>
  <c r="D53" i="2"/>
  <c r="H30" i="2"/>
  <c r="D7" i="2"/>
  <c r="E96" i="1"/>
  <c r="E56" i="1"/>
  <c r="E8" i="1"/>
  <c r="D12" i="5"/>
  <c r="AU74" i="3"/>
  <c r="AM72" i="3"/>
  <c r="BS70" i="3"/>
  <c r="BK68" i="3"/>
  <c r="BC66" i="3"/>
  <c r="CQ64" i="3"/>
  <c r="CA62" i="3"/>
  <c r="BS60" i="3"/>
  <c r="O59" i="3"/>
  <c r="BC57" i="3"/>
  <c r="AU56" i="3"/>
  <c r="BC55" i="3"/>
  <c r="BK54" i="3"/>
  <c r="BC53" i="3"/>
  <c r="BK52" i="3"/>
  <c r="BS51" i="3"/>
  <c r="BK50" i="3"/>
  <c r="BS49" i="3"/>
  <c r="CA48" i="3"/>
  <c r="CA47" i="3"/>
  <c r="O47" i="3"/>
  <c r="AM46" i="3"/>
  <c r="BK45" i="3"/>
  <c r="CQ44" i="3"/>
  <c r="W44" i="3"/>
  <c r="AU43" i="3"/>
  <c r="BS42" i="3"/>
  <c r="G42" i="3"/>
  <c r="AE41" i="3"/>
  <c r="BC40" i="3"/>
  <c r="CA39" i="3"/>
  <c r="O39" i="3"/>
  <c r="AM38" i="3"/>
  <c r="BK37" i="3"/>
  <c r="CQ36" i="3"/>
  <c r="W36" i="3"/>
  <c r="AU35" i="3"/>
  <c r="BS34" i="3"/>
  <c r="G34" i="3"/>
  <c r="AE33" i="3"/>
  <c r="BC32" i="3"/>
  <c r="CA31" i="3"/>
  <c r="O31" i="3"/>
  <c r="AM30" i="3"/>
  <c r="BK29" i="3"/>
  <c r="CQ28" i="3"/>
  <c r="W28" i="3"/>
  <c r="AU27" i="3"/>
  <c r="BS26" i="3"/>
  <c r="G26" i="3"/>
  <c r="AE25" i="3"/>
  <c r="BC24" i="3"/>
  <c r="CA23" i="3"/>
  <c r="O23" i="3"/>
  <c r="AM22" i="3"/>
  <c r="BK21" i="3"/>
  <c r="CQ20" i="3"/>
  <c r="W20" i="3"/>
  <c r="AU19" i="3"/>
  <c r="BS18" i="3"/>
  <c r="G18" i="3"/>
  <c r="AE17" i="3"/>
  <c r="BC16" i="3"/>
  <c r="CA15" i="3"/>
  <c r="O15" i="3"/>
  <c r="AM14" i="3"/>
  <c r="BK13" i="3"/>
  <c r="CQ12" i="3"/>
  <c r="W12" i="3"/>
  <c r="AU11" i="3"/>
  <c r="BS10" i="3"/>
  <c r="G10" i="3"/>
  <c r="AE9" i="3"/>
  <c r="BC8" i="3"/>
  <c r="CA7" i="3"/>
  <c r="O7" i="3"/>
  <c r="G62" i="2"/>
  <c r="G46" i="2"/>
  <c r="G30" i="2"/>
  <c r="G14" i="2"/>
  <c r="G121" i="1"/>
  <c r="C109" i="1"/>
  <c r="C93" i="1"/>
  <c r="D80" i="1"/>
  <c r="F62" i="1"/>
  <c r="G49" i="1"/>
  <c r="G33" i="1"/>
  <c r="C13" i="1"/>
  <c r="E24" i="15"/>
  <c r="E72" i="5"/>
  <c r="T67" i="4"/>
  <c r="T35" i="4"/>
  <c r="CH74" i="3"/>
  <c r="T74" i="3"/>
  <c r="AR73" i="3"/>
  <c r="BP72" i="3"/>
  <c r="CN71" i="3"/>
  <c r="AB71" i="3"/>
  <c r="AZ70" i="3"/>
  <c r="BX69" i="3"/>
  <c r="L69" i="3"/>
  <c r="AJ68" i="3"/>
  <c r="BH67" i="3"/>
  <c r="CF66" i="3"/>
  <c r="T66" i="3"/>
  <c r="AR65" i="3"/>
  <c r="BP64" i="3"/>
  <c r="CN63" i="3"/>
  <c r="AB63" i="3"/>
  <c r="AZ62" i="3"/>
  <c r="BX61" i="3"/>
  <c r="L61" i="3"/>
  <c r="AJ60" i="3"/>
  <c r="BH59" i="3"/>
  <c r="CF58" i="3"/>
  <c r="T58" i="3"/>
  <c r="AR57" i="3"/>
  <c r="BP56" i="3"/>
  <c r="CN55" i="3"/>
  <c r="AB55" i="3"/>
  <c r="AZ54" i="3"/>
  <c r="BX53" i="3"/>
  <c r="L53" i="3"/>
  <c r="AJ52" i="3"/>
  <c r="BH51" i="3"/>
  <c r="CF50" i="3"/>
  <c r="T50" i="3"/>
  <c r="AR49" i="3"/>
  <c r="BP48" i="3"/>
  <c r="CN47" i="3"/>
  <c r="AB47" i="3"/>
  <c r="AZ46" i="3"/>
  <c r="BX45" i="3"/>
  <c r="L45" i="3"/>
  <c r="AJ44" i="3"/>
  <c r="BH43" i="3"/>
  <c r="CF42" i="3"/>
  <c r="T42" i="3"/>
  <c r="AR41" i="3"/>
  <c r="BP40" i="3"/>
  <c r="CN39" i="3"/>
  <c r="AB39" i="3"/>
  <c r="AZ38" i="3"/>
  <c r="BX37" i="3"/>
  <c r="L37" i="3"/>
  <c r="AJ36" i="3"/>
  <c r="BH35" i="3"/>
  <c r="CF34" i="3"/>
  <c r="T34" i="3"/>
  <c r="AR33" i="3"/>
  <c r="BP32" i="3"/>
  <c r="CN31" i="3"/>
  <c r="AB31" i="3"/>
  <c r="AZ30" i="3"/>
  <c r="BX29" i="3"/>
  <c r="L29" i="3"/>
  <c r="AJ28" i="3"/>
  <c r="BH27" i="3"/>
  <c r="CF26" i="3"/>
  <c r="T26" i="3"/>
  <c r="AR25" i="3"/>
  <c r="BP24" i="3"/>
  <c r="CN23" i="3"/>
  <c r="AB23" i="3"/>
  <c r="AZ22" i="3"/>
  <c r="BX21" i="3"/>
  <c r="L21" i="3"/>
  <c r="AJ20" i="3"/>
  <c r="BH19" i="3"/>
  <c r="CF18" i="3"/>
  <c r="T18" i="3"/>
  <c r="AR17" i="3"/>
  <c r="BP16" i="3"/>
  <c r="CN15" i="3"/>
  <c r="AB15" i="3"/>
  <c r="AZ14" i="3"/>
  <c r="BX13" i="3"/>
  <c r="L13" i="3"/>
  <c r="AJ12" i="3"/>
  <c r="BH11" i="3"/>
  <c r="CF10" i="3"/>
  <c r="T10" i="3"/>
  <c r="AR9" i="3"/>
  <c r="BP8" i="3"/>
  <c r="CN7" i="3"/>
  <c r="AB7" i="3"/>
  <c r="H69" i="2"/>
  <c r="H61" i="2"/>
  <c r="H53" i="2"/>
  <c r="H45" i="2"/>
  <c r="H37" i="2"/>
  <c r="H29" i="2"/>
  <c r="H21" i="2"/>
  <c r="H13" i="2"/>
  <c r="C126" i="1"/>
  <c r="E108" i="1"/>
  <c r="F95" i="1"/>
  <c r="D81" i="1"/>
  <c r="D65" i="1"/>
  <c r="E52" i="1"/>
  <c r="G34" i="1"/>
  <c r="G18" i="1"/>
  <c r="H65" i="4"/>
  <c r="AT73" i="3"/>
  <c r="BZ70" i="3"/>
  <c r="N68" i="3"/>
  <c r="AT65" i="3"/>
  <c r="BZ62" i="3"/>
  <c r="N60" i="3"/>
  <c r="AT57" i="3"/>
  <c r="BZ54" i="3"/>
  <c r="N52" i="3"/>
  <c r="AT49" i="3"/>
  <c r="BZ46" i="3"/>
  <c r="N44" i="3"/>
  <c r="AT41" i="3"/>
  <c r="BZ38" i="3"/>
  <c r="N36" i="3"/>
  <c r="AT33" i="3"/>
  <c r="BZ30" i="3"/>
  <c r="N28" i="3"/>
  <c r="AT25" i="3"/>
  <c r="BZ22" i="3"/>
  <c r="N20" i="3"/>
  <c r="AT17" i="3"/>
  <c r="BZ14" i="3"/>
  <c r="N12" i="3"/>
  <c r="AT9" i="3"/>
  <c r="F68" i="2"/>
  <c r="D126" i="1"/>
  <c r="D62" i="1"/>
  <c r="D47" i="10"/>
  <c r="BY74" i="3"/>
  <c r="M72" i="3"/>
  <c r="AS69" i="3"/>
  <c r="BY66" i="3"/>
  <c r="M64" i="3"/>
  <c r="AS61" i="3"/>
  <c r="BY58" i="3"/>
  <c r="M56" i="3"/>
  <c r="AS53" i="3"/>
  <c r="BY50" i="3"/>
  <c r="M48" i="3"/>
  <c r="AS45" i="3"/>
  <c r="BY42" i="3"/>
  <c r="M40" i="3"/>
  <c r="AS37" i="3"/>
  <c r="BY34" i="3"/>
  <c r="M32" i="3"/>
  <c r="AS29" i="3"/>
  <c r="BY26" i="3"/>
  <c r="M24" i="3"/>
  <c r="AS21" i="3"/>
  <c r="BY18" i="3"/>
  <c r="M16" i="3"/>
  <c r="AS13" i="3"/>
  <c r="BY10" i="3"/>
  <c r="M8" i="3"/>
  <c r="E36" i="2"/>
  <c r="G108" i="1"/>
  <c r="E54" i="1"/>
  <c r="D64" i="5"/>
  <c r="F74" i="3"/>
  <c r="AL71" i="3"/>
  <c r="BR68" i="3"/>
  <c r="F66" i="3"/>
  <c r="AL63" i="3"/>
  <c r="BR60" i="3"/>
  <c r="F58" i="3"/>
  <c r="AL55" i="3"/>
  <c r="BR52" i="3"/>
  <c r="F50" i="3"/>
  <c r="AL47" i="3"/>
  <c r="BR44" i="3"/>
  <c r="F42" i="3"/>
  <c r="AL39" i="3"/>
  <c r="BR36" i="3"/>
  <c r="F34" i="3"/>
  <c r="AL31" i="3"/>
  <c r="BR28" i="3"/>
  <c r="F26" i="3"/>
  <c r="AL23" i="3"/>
  <c r="BR20" i="3"/>
  <c r="F18" i="3"/>
  <c r="AL15" i="3"/>
  <c r="BR12" i="3"/>
  <c r="F10" i="3"/>
  <c r="AL7" i="3"/>
  <c r="F22" i="2"/>
  <c r="D86" i="1"/>
  <c r="D22" i="1"/>
  <c r="R32" i="4"/>
  <c r="AK72" i="3"/>
  <c r="BQ69" i="3"/>
  <c r="E67" i="3"/>
  <c r="AK64" i="3"/>
  <c r="BQ61" i="3"/>
  <c r="E59" i="3"/>
  <c r="AK56" i="3"/>
  <c r="BQ53" i="3"/>
  <c r="E51" i="3"/>
  <c r="AK48" i="3"/>
  <c r="BQ45" i="3"/>
  <c r="E43" i="3"/>
  <c r="AK40" i="3"/>
  <c r="BQ37" i="3"/>
  <c r="E35" i="3"/>
  <c r="AK32" i="3"/>
  <c r="BQ29" i="3"/>
  <c r="E27" i="3"/>
  <c r="AK24" i="3"/>
  <c r="BQ21" i="3"/>
  <c r="E19" i="3"/>
  <c r="AK16" i="3"/>
  <c r="BQ13" i="3"/>
  <c r="E11" i="3"/>
  <c r="AK8" i="3"/>
  <c r="E46" i="2"/>
  <c r="F105" i="1"/>
  <c r="F41" i="1"/>
  <c r="F53" i="5"/>
  <c r="AD74" i="3"/>
  <c r="BJ71" i="3"/>
  <c r="CP68" i="3"/>
  <c r="AD66" i="3"/>
  <c r="BJ63" i="3"/>
  <c r="CP60" i="3"/>
  <c r="AD58" i="3"/>
  <c r="BJ55" i="3"/>
  <c r="CP52" i="3"/>
  <c r="AD50" i="3"/>
  <c r="BJ47" i="3"/>
  <c r="CP44" i="3"/>
  <c r="AD42" i="3"/>
  <c r="BJ39" i="3"/>
  <c r="CP36" i="3"/>
  <c r="AD34" i="3"/>
  <c r="BJ31" i="3"/>
  <c r="CP28" i="3"/>
  <c r="AD26" i="3"/>
  <c r="BJ23" i="3"/>
  <c r="CP20" i="3"/>
  <c r="AD18" i="3"/>
  <c r="BJ15" i="3"/>
  <c r="CP12" i="3"/>
  <c r="AD10" i="3"/>
  <c r="BJ7" i="3"/>
  <c r="F24" i="2"/>
  <c r="G95" i="1"/>
  <c r="C19" i="1"/>
  <c r="T39" i="4"/>
  <c r="CG72" i="3"/>
  <c r="U70" i="3"/>
  <c r="BA67" i="3"/>
  <c r="CG64" i="3"/>
  <c r="U62" i="3"/>
  <c r="BA59" i="3"/>
  <c r="CG56" i="3"/>
  <c r="U54" i="3"/>
  <c r="BA51" i="3"/>
  <c r="CG48" i="3"/>
  <c r="U46" i="3"/>
  <c r="BA43" i="3"/>
  <c r="CG40" i="3"/>
  <c r="U38" i="3"/>
  <c r="BA35" i="3"/>
  <c r="CG32" i="3"/>
  <c r="U30" i="3"/>
  <c r="BA27" i="3"/>
  <c r="CG24" i="3"/>
  <c r="U22" i="3"/>
  <c r="BA19" i="3"/>
  <c r="CG16" i="3"/>
  <c r="U14" i="3"/>
  <c r="BA11" i="3"/>
  <c r="CG8" i="3"/>
  <c r="E58" i="2"/>
  <c r="F121" i="1"/>
  <c r="G52" i="1"/>
  <c r="BI71" i="3"/>
  <c r="BI55" i="3"/>
  <c r="BI39" i="3"/>
  <c r="BI23" i="3"/>
  <c r="BI7" i="3"/>
  <c r="T11" i="14"/>
  <c r="CH64" i="3"/>
  <c r="V54" i="3"/>
  <c r="BB43" i="3"/>
  <c r="CH32" i="3"/>
  <c r="V22" i="3"/>
  <c r="BB11" i="3"/>
  <c r="C16" i="1"/>
  <c r="BI64" i="3"/>
  <c r="BI48" i="3"/>
  <c r="BI32" i="3"/>
  <c r="BI16" i="3"/>
  <c r="F124" i="1"/>
  <c r="V71" i="3"/>
  <c r="BB60" i="3"/>
  <c r="CH49" i="3"/>
  <c r="V39" i="3"/>
  <c r="BB28" i="3"/>
  <c r="CH17" i="3"/>
  <c r="V7" i="3"/>
  <c r="H29" i="4"/>
  <c r="AC60" i="3"/>
  <c r="AC44" i="3"/>
  <c r="AC28" i="3"/>
  <c r="AC12" i="3"/>
  <c r="G23" i="1"/>
  <c r="V68" i="3"/>
  <c r="BB57" i="3"/>
  <c r="CH46" i="3"/>
  <c r="V36" i="3"/>
  <c r="BB25" i="3"/>
  <c r="CH14" i="3"/>
  <c r="C80" i="1"/>
  <c r="CH71" i="3"/>
  <c r="V61" i="3"/>
  <c r="BB50" i="3"/>
  <c r="CH39" i="3"/>
  <c r="V29" i="3"/>
  <c r="BB18" i="3"/>
  <c r="CH7" i="3"/>
  <c r="H18" i="4"/>
  <c r="O13" i="4"/>
  <c r="K48" i="3"/>
  <c r="AA20" i="3"/>
  <c r="D23" i="19"/>
  <c r="R59" i="3"/>
  <c r="BN45" i="3"/>
  <c r="J34" i="3"/>
  <c r="AP22" i="3"/>
  <c r="BV10" i="3"/>
  <c r="C28" i="1"/>
  <c r="CK67" i="3"/>
  <c r="Y57" i="3"/>
  <c r="BE46" i="3"/>
  <c r="AG38" i="3"/>
  <c r="CS32" i="3"/>
  <c r="BM27" i="3"/>
  <c r="AW22" i="3"/>
  <c r="AW19" i="3"/>
  <c r="AO16" i="3"/>
  <c r="AW13" i="3"/>
  <c r="CC10" i="3"/>
  <c r="Q8" i="3"/>
  <c r="E37" i="2"/>
  <c r="F96" i="1"/>
  <c r="F40" i="1"/>
  <c r="H34" i="5"/>
  <c r="CR73" i="3"/>
  <c r="AF71" i="3"/>
  <c r="BL68" i="3"/>
  <c r="CR65" i="3"/>
  <c r="AF63" i="3"/>
  <c r="BL60" i="3"/>
  <c r="CR57" i="3"/>
  <c r="AF55" i="3"/>
  <c r="BL52" i="3"/>
  <c r="CR49" i="3"/>
  <c r="AF47" i="3"/>
  <c r="BL44" i="3"/>
  <c r="CR41" i="3"/>
  <c r="AF39" i="3"/>
  <c r="BL36" i="3"/>
  <c r="CR33" i="3"/>
  <c r="AF31" i="3"/>
  <c r="BL28" i="3"/>
  <c r="CR25" i="3"/>
  <c r="AF23" i="3"/>
  <c r="BL20" i="3"/>
  <c r="CR17" i="3"/>
  <c r="AF15" i="3"/>
  <c r="BL12" i="3"/>
  <c r="H10" i="3"/>
  <c r="BD8" i="3"/>
  <c r="H70" i="2"/>
  <c r="D47" i="2"/>
  <c r="D29" i="2"/>
  <c r="E128" i="1"/>
  <c r="G86" i="1"/>
  <c r="G54" i="1"/>
  <c r="F18" i="20"/>
  <c r="L51" i="4"/>
  <c r="AM74" i="3"/>
  <c r="AE72" i="3"/>
  <c r="W70" i="3"/>
  <c r="BC68" i="3"/>
  <c r="AU66" i="3"/>
  <c r="AM64" i="3"/>
  <c r="BS62" i="3"/>
  <c r="BK60" i="3"/>
  <c r="BC58" i="3"/>
  <c r="AE57" i="3"/>
  <c r="AM56" i="3"/>
  <c r="AU55" i="3"/>
  <c r="AM54" i="3"/>
  <c r="AU53" i="3"/>
  <c r="BC52" i="3"/>
  <c r="AU51" i="3"/>
  <c r="BC50" i="3"/>
  <c r="BK49" i="3"/>
  <c r="BC48" i="3"/>
  <c r="BS47" i="3"/>
  <c r="G47" i="3"/>
  <c r="AE46" i="3"/>
  <c r="BC45" i="3"/>
  <c r="CA44" i="3"/>
  <c r="O44" i="3"/>
  <c r="AM43" i="3"/>
  <c r="BK42" i="3"/>
  <c r="CQ41" i="3"/>
  <c r="W41" i="3"/>
  <c r="AU40" i="3"/>
  <c r="BS39" i="3"/>
  <c r="G39" i="3"/>
  <c r="AE38" i="3"/>
  <c r="BC37" i="3"/>
  <c r="CA36" i="3"/>
  <c r="O36" i="3"/>
  <c r="AM35" i="3"/>
  <c r="BK34" i="3"/>
  <c r="CQ33" i="3"/>
  <c r="W33" i="3"/>
  <c r="AU32" i="3"/>
  <c r="BS31" i="3"/>
  <c r="G31" i="3"/>
  <c r="AE30" i="3"/>
  <c r="BC29" i="3"/>
  <c r="CA28" i="3"/>
  <c r="O28" i="3"/>
  <c r="AM27" i="3"/>
  <c r="BK26" i="3"/>
  <c r="CQ25" i="3"/>
  <c r="W25" i="3"/>
  <c r="AU24" i="3"/>
  <c r="BS23" i="3"/>
  <c r="G23" i="3"/>
  <c r="AE22" i="3"/>
  <c r="BC21" i="3"/>
  <c r="CA20" i="3"/>
  <c r="O20" i="3"/>
  <c r="AM19" i="3"/>
  <c r="BK18" i="3"/>
  <c r="CQ17" i="3"/>
  <c r="W17" i="3"/>
  <c r="AU16" i="3"/>
  <c r="BS15" i="3"/>
  <c r="G15" i="3"/>
  <c r="AE14" i="3"/>
  <c r="BC13" i="3"/>
  <c r="CA12" i="3"/>
  <c r="O12" i="3"/>
  <c r="AM11" i="3"/>
  <c r="BK10" i="3"/>
  <c r="CQ9" i="3"/>
  <c r="W9" i="3"/>
  <c r="AU8" i="3"/>
  <c r="BS7" i="3"/>
  <c r="G7" i="3"/>
  <c r="G60" i="2"/>
  <c r="G44" i="2"/>
  <c r="G28" i="2"/>
  <c r="G12" i="2"/>
  <c r="D120" i="1"/>
  <c r="E107" i="1"/>
  <c r="E91" i="1"/>
  <c r="F78" i="1"/>
  <c r="C61" i="1"/>
  <c r="D48" i="1"/>
  <c r="D32" i="1"/>
  <c r="E11" i="1"/>
  <c r="P61" i="14"/>
  <c r="F61" i="5"/>
  <c r="J64" i="4"/>
  <c r="J32" i="4"/>
  <c r="BX74" i="3"/>
  <c r="L74" i="3"/>
  <c r="AJ73" i="3"/>
  <c r="BH72" i="3"/>
  <c r="CF71" i="3"/>
  <c r="T71" i="3"/>
  <c r="AR70" i="3"/>
  <c r="BP69" i="3"/>
  <c r="CN68" i="3"/>
  <c r="AB68" i="3"/>
  <c r="AZ67" i="3"/>
  <c r="BX66" i="3"/>
  <c r="L66" i="3"/>
  <c r="AJ65" i="3"/>
  <c r="BH64" i="3"/>
  <c r="CF63" i="3"/>
  <c r="T63" i="3"/>
  <c r="AR62" i="3"/>
  <c r="BP61" i="3"/>
  <c r="CN60" i="3"/>
  <c r="AB60" i="3"/>
  <c r="AZ59" i="3"/>
  <c r="BX58" i="3"/>
  <c r="L58" i="3"/>
  <c r="AJ57" i="3"/>
  <c r="BH56" i="3"/>
  <c r="CF55" i="3"/>
  <c r="T55" i="3"/>
  <c r="AR54" i="3"/>
  <c r="BP53" i="3"/>
  <c r="CN52" i="3"/>
  <c r="AB52" i="3"/>
  <c r="AZ51" i="3"/>
  <c r="BX50" i="3"/>
  <c r="L50" i="3"/>
  <c r="AJ49" i="3"/>
  <c r="BH48" i="3"/>
  <c r="CF47" i="3"/>
  <c r="T47" i="3"/>
  <c r="AR46" i="3"/>
  <c r="BP45" i="3"/>
  <c r="CN44" i="3"/>
  <c r="AB44" i="3"/>
  <c r="AZ43" i="3"/>
  <c r="BX42" i="3"/>
  <c r="L42" i="3"/>
  <c r="AJ41" i="3"/>
  <c r="BH40" i="3"/>
  <c r="CF39" i="3"/>
  <c r="T39" i="3"/>
  <c r="AR38" i="3"/>
  <c r="BP37" i="3"/>
  <c r="CN36" i="3"/>
  <c r="AB36" i="3"/>
  <c r="AZ35" i="3"/>
  <c r="BX34" i="3"/>
  <c r="L34" i="3"/>
  <c r="AJ33" i="3"/>
  <c r="BH32" i="3"/>
  <c r="CF31" i="3"/>
  <c r="T31" i="3"/>
  <c r="AR30" i="3"/>
  <c r="BP29" i="3"/>
  <c r="CN28" i="3"/>
  <c r="AB28" i="3"/>
  <c r="AZ27" i="3"/>
  <c r="BX26" i="3"/>
  <c r="L26" i="3"/>
  <c r="AJ25" i="3"/>
  <c r="BH24" i="3"/>
  <c r="CF23" i="3"/>
  <c r="T23" i="3"/>
  <c r="AR22" i="3"/>
  <c r="BP21" i="3"/>
  <c r="CN20" i="3"/>
  <c r="AB20" i="3"/>
  <c r="AZ19" i="3"/>
  <c r="BX18" i="3"/>
  <c r="L18" i="3"/>
  <c r="AJ17" i="3"/>
  <c r="BH16" i="3"/>
  <c r="CF15" i="3"/>
  <c r="T15" i="3"/>
  <c r="AR14" i="3"/>
  <c r="BP13" i="3"/>
  <c r="CN12" i="3"/>
  <c r="AB12" i="3"/>
  <c r="AZ11" i="3"/>
  <c r="BX10" i="3"/>
  <c r="L10" i="3"/>
  <c r="AJ9" i="3"/>
  <c r="BH8" i="3"/>
  <c r="CF7" i="3"/>
  <c r="T7" i="3"/>
  <c r="D68" i="2"/>
  <c r="D60" i="2"/>
  <c r="D52" i="2"/>
  <c r="D44" i="2"/>
  <c r="D36" i="2"/>
  <c r="D28" i="2"/>
  <c r="D20" i="2"/>
  <c r="D12" i="2"/>
  <c r="E124" i="1"/>
  <c r="G106" i="1"/>
  <c r="C94" i="1"/>
  <c r="F79" i="1"/>
  <c r="F63" i="1"/>
  <c r="D49" i="1"/>
  <c r="D33" i="1"/>
  <c r="F15" i="1"/>
  <c r="D51" i="4"/>
  <c r="N73" i="3"/>
  <c r="AT70" i="3"/>
  <c r="BZ67" i="3"/>
  <c r="N65" i="3"/>
  <c r="AT62" i="3"/>
  <c r="BZ59" i="3"/>
  <c r="N57" i="3"/>
  <c r="AT54" i="3"/>
  <c r="BZ51" i="3"/>
  <c r="N49" i="3"/>
  <c r="AT46" i="3"/>
  <c r="BZ43" i="3"/>
  <c r="N41" i="3"/>
  <c r="AT38" i="3"/>
  <c r="BZ35" i="3"/>
  <c r="N33" i="3"/>
  <c r="AT30" i="3"/>
  <c r="BZ27" i="3"/>
  <c r="N25" i="3"/>
  <c r="AT22" i="3"/>
  <c r="BZ19" i="3"/>
  <c r="N17" i="3"/>
  <c r="AT14" i="3"/>
  <c r="BZ11" i="3"/>
  <c r="N9" i="3"/>
  <c r="F60" i="2"/>
  <c r="E121" i="1"/>
  <c r="E57" i="1"/>
  <c r="M49" i="6"/>
  <c r="AS74" i="3"/>
  <c r="BY71" i="3"/>
  <c r="M69" i="3"/>
  <c r="AS66" i="3"/>
  <c r="BY63" i="3"/>
  <c r="M61" i="3"/>
  <c r="AS58" i="3"/>
  <c r="BY55" i="3"/>
  <c r="M53" i="3"/>
  <c r="AS50" i="3"/>
  <c r="BY47" i="3"/>
  <c r="M45" i="3"/>
  <c r="AS42" i="3"/>
  <c r="BY39" i="3"/>
  <c r="M37" i="3"/>
  <c r="AS34" i="3"/>
  <c r="BY31" i="3"/>
  <c r="M29" i="3"/>
  <c r="AS26" i="3"/>
  <c r="BY23" i="3"/>
  <c r="M21" i="3"/>
  <c r="AS18" i="3"/>
  <c r="BY15" i="3"/>
  <c r="M13" i="3"/>
  <c r="AS10" i="3"/>
  <c r="BY7" i="3"/>
  <c r="E28" i="2"/>
  <c r="C96" i="1"/>
  <c r="F49" i="1"/>
  <c r="F21" i="5"/>
  <c r="BR73" i="3"/>
  <c r="F71" i="3"/>
  <c r="AL68" i="3"/>
  <c r="BR65" i="3"/>
  <c r="F63" i="3"/>
  <c r="AL60" i="3"/>
  <c r="BR57" i="3"/>
  <c r="F55" i="3"/>
  <c r="AL52" i="3"/>
  <c r="BR49" i="3"/>
  <c r="F47" i="3"/>
  <c r="AL44" i="3"/>
  <c r="BR41" i="3"/>
  <c r="F39" i="3"/>
  <c r="AL36" i="3"/>
  <c r="BR33" i="3"/>
  <c r="F31" i="3"/>
  <c r="AL28" i="3"/>
  <c r="BR25" i="3"/>
  <c r="F23" i="3"/>
  <c r="AL20" i="3"/>
  <c r="BR17" i="3"/>
  <c r="F15" i="3"/>
  <c r="AL12" i="3"/>
  <c r="BR9" i="3"/>
  <c r="F7" i="3"/>
  <c r="F14" i="2"/>
  <c r="E81" i="1"/>
  <c r="G7" i="1"/>
  <c r="BQ74" i="3"/>
  <c r="E72" i="3"/>
  <c r="AK69" i="3"/>
  <c r="BQ66" i="3"/>
  <c r="E64" i="3"/>
  <c r="AK61" i="3"/>
  <c r="BQ58" i="3"/>
  <c r="E56" i="3"/>
  <c r="AK53" i="3"/>
  <c r="BQ50" i="3"/>
  <c r="E48" i="3"/>
  <c r="AK45" i="3"/>
  <c r="BQ42" i="3"/>
  <c r="E40" i="3"/>
  <c r="AK37" i="3"/>
  <c r="BQ34" i="3"/>
  <c r="E32" i="3"/>
  <c r="AK29" i="3"/>
  <c r="BQ26" i="3"/>
  <c r="E24" i="3"/>
  <c r="AK21" i="3"/>
  <c r="BQ18" i="3"/>
  <c r="E16" i="3"/>
  <c r="AK13" i="3"/>
  <c r="BQ10" i="3"/>
  <c r="E8" i="3"/>
  <c r="E38" i="2"/>
  <c r="G100" i="1"/>
  <c r="G36" i="1"/>
  <c r="H10" i="5"/>
  <c r="CP73" i="3"/>
  <c r="AD71" i="3"/>
  <c r="BJ68" i="3"/>
  <c r="CP65" i="3"/>
  <c r="AD63" i="3"/>
  <c r="BJ60" i="3"/>
  <c r="CP57" i="3"/>
  <c r="AD55" i="3"/>
  <c r="BJ52" i="3"/>
  <c r="CP49" i="3"/>
  <c r="AD47" i="3"/>
  <c r="BJ44" i="3"/>
  <c r="CP41" i="3"/>
  <c r="AD39" i="3"/>
  <c r="BJ36" i="3"/>
  <c r="CP33" i="3"/>
  <c r="AD31" i="3"/>
  <c r="BJ28" i="3"/>
  <c r="CP25" i="3"/>
  <c r="AD23" i="3"/>
  <c r="BJ20" i="3"/>
  <c r="CP17" i="3"/>
  <c r="AD15" i="3"/>
  <c r="BJ12" i="3"/>
  <c r="CP9" i="3"/>
  <c r="AD7" i="3"/>
  <c r="F16" i="2"/>
  <c r="C83" i="1"/>
  <c r="E9" i="1"/>
  <c r="P25" i="4"/>
  <c r="BA72" i="3"/>
  <c r="CG69" i="3"/>
  <c r="U67" i="3"/>
  <c r="BA64" i="3"/>
  <c r="CG61" i="3"/>
  <c r="U59" i="3"/>
  <c r="BA56" i="3"/>
  <c r="CG53" i="3"/>
  <c r="U51" i="3"/>
  <c r="BA48" i="3"/>
  <c r="CG45" i="3"/>
  <c r="U43" i="3"/>
  <c r="BA40" i="3"/>
  <c r="CG37" i="3"/>
  <c r="U35" i="3"/>
  <c r="BA32" i="3"/>
  <c r="CG29" i="3"/>
  <c r="U27" i="3"/>
  <c r="BA24" i="3"/>
  <c r="CG21" i="3"/>
  <c r="U19" i="3"/>
  <c r="BA16" i="3"/>
  <c r="CG13" i="3"/>
  <c r="U11" i="3"/>
  <c r="BA8" i="3"/>
  <c r="E50" i="2"/>
  <c r="E94" i="1"/>
  <c r="C40" i="1"/>
  <c r="AC70" i="3"/>
  <c r="AC54" i="3"/>
  <c r="AC38" i="3"/>
  <c r="AC22" i="3"/>
  <c r="E72" i="2"/>
  <c r="V74" i="3"/>
  <c r="BB63" i="3"/>
  <c r="CH52" i="3"/>
  <c r="V42" i="3"/>
  <c r="BB31" i="3"/>
  <c r="CH20" i="3"/>
  <c r="V10" i="3"/>
  <c r="H14" i="13"/>
  <c r="AC63" i="3"/>
  <c r="AC47" i="3"/>
  <c r="AC31" i="3"/>
  <c r="AC15" i="3"/>
  <c r="E65" i="1"/>
  <c r="CH69" i="3"/>
  <c r="V59" i="3"/>
  <c r="BB48" i="3"/>
  <c r="CH37" i="3"/>
  <c r="V27" i="3"/>
  <c r="BB16" i="3"/>
  <c r="F58" i="2"/>
  <c r="BI73" i="3"/>
  <c r="BI57" i="3"/>
  <c r="BI41" i="3"/>
  <c r="BI25" i="3"/>
  <c r="BI9" i="3"/>
  <c r="E40" i="19"/>
  <c r="CH66" i="3"/>
  <c r="V56" i="3"/>
  <c r="BB45" i="3"/>
  <c r="CH34" i="3"/>
  <c r="V24" i="3"/>
  <c r="BB13" i="3"/>
  <c r="E70" i="1"/>
  <c r="F15" i="4"/>
  <c r="S11" i="4"/>
  <c r="CE47" i="3"/>
  <c r="CM19" i="3"/>
  <c r="N54" i="14"/>
  <c r="J59" i="3"/>
  <c r="BF45" i="3"/>
  <c r="CT33" i="3"/>
  <c r="AH22" i="3"/>
  <c r="BN10" i="3"/>
  <c r="E26" i="1"/>
  <c r="CC67" i="3"/>
  <c r="Q57" i="3"/>
  <c r="AW46" i="3"/>
  <c r="CK37" i="3"/>
  <c r="BE32" i="3"/>
  <c r="Y27" i="3"/>
  <c r="AO22" i="3"/>
  <c r="AO19" i="3"/>
  <c r="AG16" i="3"/>
  <c r="AO13" i="3"/>
  <c r="BU10" i="3"/>
  <c r="I8" i="3"/>
  <c r="E35" i="2"/>
  <c r="C95" i="1"/>
  <c r="E37" i="1"/>
  <c r="D24" i="5"/>
  <c r="CJ73" i="3"/>
  <c r="X71" i="3"/>
  <c r="BD68" i="3"/>
  <c r="CJ65" i="3"/>
  <c r="X63" i="3"/>
  <c r="BD60" i="3"/>
  <c r="CJ57" i="3"/>
  <c r="X55" i="3"/>
  <c r="BD52" i="3"/>
  <c r="CJ49" i="3"/>
  <c r="X47" i="3"/>
  <c r="BD44" i="3"/>
  <c r="CJ41" i="3"/>
  <c r="X39" i="3"/>
  <c r="BD36" i="3"/>
  <c r="CJ33" i="3"/>
  <c r="X31" i="3"/>
  <c r="BD28" i="3"/>
  <c r="CJ25" i="3"/>
  <c r="X23" i="3"/>
  <c r="BD20" i="3"/>
  <c r="CJ17" i="3"/>
  <c r="X15" i="3"/>
  <c r="BD12" i="3"/>
  <c r="CR9" i="3"/>
  <c r="H8" i="3"/>
  <c r="D69" i="2"/>
  <c r="H46" i="2"/>
  <c r="D23" i="2"/>
  <c r="G126" i="1"/>
  <c r="D85" i="1"/>
  <c r="F43" i="1"/>
  <c r="I44" i="19"/>
  <c r="T47" i="4"/>
  <c r="CA73" i="3"/>
  <c r="W72" i="3"/>
  <c r="O70" i="3"/>
  <c r="G68" i="3"/>
  <c r="AM66" i="3"/>
  <c r="AE64" i="3"/>
  <c r="W62" i="3"/>
  <c r="BC60" i="3"/>
  <c r="AU58" i="3"/>
  <c r="W57" i="3"/>
  <c r="AE56" i="3"/>
  <c r="AM55" i="3"/>
  <c r="AE54" i="3"/>
  <c r="AM53" i="3"/>
  <c r="AU52" i="3"/>
  <c r="AM51" i="3"/>
  <c r="AU50" i="3"/>
  <c r="BC49" i="3"/>
  <c r="AU48" i="3"/>
  <c r="BK47" i="3"/>
  <c r="CQ46" i="3"/>
  <c r="W46" i="3"/>
  <c r="AU45" i="3"/>
  <c r="BS44" i="3"/>
  <c r="G44" i="3"/>
  <c r="AE43" i="3"/>
  <c r="BC42" i="3"/>
  <c r="CA41" i="3"/>
  <c r="O41" i="3"/>
  <c r="AM40" i="3"/>
  <c r="BK39" i="3"/>
  <c r="CQ38" i="3"/>
  <c r="W38" i="3"/>
  <c r="AU37" i="3"/>
  <c r="BS36" i="3"/>
  <c r="G36" i="3"/>
  <c r="AE35" i="3"/>
  <c r="BC34" i="3"/>
  <c r="CA33" i="3"/>
  <c r="O33" i="3"/>
  <c r="AM32" i="3"/>
  <c r="BK31" i="3"/>
  <c r="CQ30" i="3"/>
  <c r="W30" i="3"/>
  <c r="AU29" i="3"/>
  <c r="BS28" i="3"/>
  <c r="G28" i="3"/>
  <c r="AE27" i="3"/>
  <c r="BC26" i="3"/>
  <c r="CA25" i="3"/>
  <c r="O25" i="3"/>
  <c r="AM24" i="3"/>
  <c r="BK23" i="3"/>
  <c r="CQ22" i="3"/>
  <c r="W22" i="3"/>
  <c r="AU21" i="3"/>
  <c r="BS20" i="3"/>
  <c r="G20" i="3"/>
  <c r="AE19" i="3"/>
  <c r="BC18" i="3"/>
  <c r="CA17" i="3"/>
  <c r="O17" i="3"/>
  <c r="AM16" i="3"/>
  <c r="BK15" i="3"/>
  <c r="CQ14" i="3"/>
  <c r="W14" i="3"/>
  <c r="AU13" i="3"/>
  <c r="BS12" i="3"/>
  <c r="G12" i="3"/>
  <c r="AE11" i="3"/>
  <c r="BC10" i="3"/>
  <c r="CA9" i="3"/>
  <c r="O9" i="3"/>
  <c r="AM8" i="3"/>
  <c r="BK7" i="3"/>
  <c r="G74" i="2"/>
  <c r="G58" i="2"/>
  <c r="G42" i="2"/>
  <c r="G26" i="2"/>
  <c r="G10" i="2"/>
  <c r="F118" i="1"/>
  <c r="G105" i="1"/>
  <c r="G89" i="1"/>
  <c r="D72" i="1"/>
  <c r="E59" i="1"/>
  <c r="F46" i="1"/>
  <c r="F30" i="1"/>
  <c r="G9" i="1"/>
  <c r="H33" i="14"/>
  <c r="H50" i="5"/>
  <c r="R60" i="4"/>
  <c r="R28" i="4"/>
  <c r="BP74" i="3"/>
  <c r="CN73" i="3"/>
  <c r="AB73" i="3"/>
  <c r="AZ72" i="3"/>
  <c r="BX71" i="3"/>
  <c r="L71" i="3"/>
  <c r="AJ70" i="3"/>
  <c r="BH69" i="3"/>
  <c r="CF68" i="3"/>
  <c r="T68" i="3"/>
  <c r="AR67" i="3"/>
  <c r="BP66" i="3"/>
  <c r="CN65" i="3"/>
  <c r="AB65" i="3"/>
  <c r="AZ64" i="3"/>
  <c r="BX63" i="3"/>
  <c r="L63" i="3"/>
  <c r="AJ62" i="3"/>
  <c r="BH61" i="3"/>
  <c r="CF60" i="3"/>
  <c r="T60" i="3"/>
  <c r="AR59" i="3"/>
  <c r="BP58" i="3"/>
  <c r="CN57" i="3"/>
  <c r="AB57" i="3"/>
  <c r="AZ56" i="3"/>
  <c r="BX55" i="3"/>
  <c r="L55" i="3"/>
  <c r="AJ54" i="3"/>
  <c r="BH53" i="3"/>
  <c r="CF52" i="3"/>
  <c r="T52" i="3"/>
  <c r="AR51" i="3"/>
  <c r="BP50" i="3"/>
  <c r="CN49" i="3"/>
  <c r="AB49" i="3"/>
  <c r="AZ48" i="3"/>
  <c r="BX47" i="3"/>
  <c r="L47" i="3"/>
  <c r="AJ46" i="3"/>
  <c r="BH45" i="3"/>
  <c r="CF44" i="3"/>
  <c r="T44" i="3"/>
  <c r="AR43" i="3"/>
  <c r="BP42" i="3"/>
  <c r="CN41" i="3"/>
  <c r="AB41" i="3"/>
  <c r="AZ40" i="3"/>
  <c r="BX39" i="3"/>
  <c r="L39" i="3"/>
  <c r="AJ38" i="3"/>
  <c r="BH37" i="3"/>
  <c r="CF36" i="3"/>
  <c r="T36" i="3"/>
  <c r="AR35" i="3"/>
  <c r="BP34" i="3"/>
  <c r="CN33" i="3"/>
  <c r="AB33" i="3"/>
  <c r="AZ32" i="3"/>
  <c r="BX31" i="3"/>
  <c r="L31" i="3"/>
  <c r="AJ30" i="3"/>
  <c r="BH29" i="3"/>
  <c r="CF28" i="3"/>
  <c r="T28" i="3"/>
  <c r="AR27" i="3"/>
  <c r="BP26" i="3"/>
  <c r="CN25" i="3"/>
  <c r="AB25" i="3"/>
  <c r="AZ24" i="3"/>
  <c r="BX23" i="3"/>
  <c r="L23" i="3"/>
  <c r="AJ22" i="3"/>
  <c r="BH21" i="3"/>
  <c r="CF20" i="3"/>
  <c r="T20" i="3"/>
  <c r="AR19" i="3"/>
  <c r="BP18" i="3"/>
  <c r="CN17" i="3"/>
  <c r="AB17" i="3"/>
  <c r="AZ16" i="3"/>
  <c r="BX15" i="3"/>
  <c r="L15" i="3"/>
  <c r="AJ14" i="3"/>
  <c r="BH13" i="3"/>
  <c r="CF12" i="3"/>
  <c r="T12" i="3"/>
  <c r="AR11" i="3"/>
  <c r="BP10" i="3"/>
  <c r="CN9" i="3"/>
  <c r="AB9" i="3"/>
  <c r="AZ8" i="3"/>
  <c r="BX7" i="3"/>
  <c r="L7" i="3"/>
  <c r="H67" i="2"/>
  <c r="H59" i="2"/>
  <c r="H51" i="2"/>
  <c r="H43" i="2"/>
  <c r="H35" i="2"/>
  <c r="H27" i="2"/>
  <c r="H19" i="2"/>
  <c r="H11" i="2"/>
  <c r="G122" i="1"/>
  <c r="D105" i="1"/>
  <c r="G90" i="1"/>
  <c r="C78" i="1"/>
  <c r="C62" i="1"/>
  <c r="F47" i="1"/>
  <c r="C30" i="1"/>
  <c r="G10" i="1"/>
  <c r="R36" i="4"/>
  <c r="BZ72" i="3"/>
  <c r="N70" i="3"/>
  <c r="AT67" i="3"/>
  <c r="BZ64" i="3"/>
  <c r="N62" i="3"/>
  <c r="AT59" i="3"/>
  <c r="BZ56" i="3"/>
  <c r="N54" i="3"/>
  <c r="AT51" i="3"/>
  <c r="BZ48" i="3"/>
  <c r="N46" i="3"/>
  <c r="AT43" i="3"/>
  <c r="BZ40" i="3"/>
  <c r="N38" i="3"/>
  <c r="AT35" i="3"/>
  <c r="BZ32" i="3"/>
  <c r="N30" i="3"/>
  <c r="AT27" i="3"/>
  <c r="BZ24" i="3"/>
  <c r="N22" i="3"/>
  <c r="AT19" i="3"/>
  <c r="BZ16" i="3"/>
  <c r="N14" i="3"/>
  <c r="AT11" i="3"/>
  <c r="BZ8" i="3"/>
  <c r="F52" i="2"/>
  <c r="G111" i="1"/>
  <c r="F52" i="1"/>
  <c r="H73" i="5"/>
  <c r="M74" i="3"/>
  <c r="AS71" i="3"/>
  <c r="BY68" i="3"/>
  <c r="M66" i="3"/>
  <c r="AS63" i="3"/>
  <c r="BY60" i="3"/>
  <c r="M58" i="3"/>
  <c r="AS55" i="3"/>
  <c r="BY52" i="3"/>
  <c r="M50" i="3"/>
  <c r="AS47" i="3"/>
  <c r="BY44" i="3"/>
  <c r="M42" i="3"/>
  <c r="AS39" i="3"/>
  <c r="BY36" i="3"/>
  <c r="M34" i="3"/>
  <c r="AS31" i="3"/>
  <c r="BY28" i="3"/>
  <c r="M26" i="3"/>
  <c r="AS23" i="3"/>
  <c r="BY20" i="3"/>
  <c r="M18" i="3"/>
  <c r="AS15" i="3"/>
  <c r="BY12" i="3"/>
  <c r="M10" i="3"/>
  <c r="AS7" i="3"/>
  <c r="E20" i="2"/>
  <c r="D91" i="1"/>
  <c r="G44" i="1"/>
  <c r="P61" i="4"/>
  <c r="AL73" i="3"/>
  <c r="BR70" i="3"/>
  <c r="F68" i="3"/>
  <c r="AL65" i="3"/>
  <c r="BR62" i="3"/>
  <c r="F60" i="3"/>
  <c r="AL57" i="3"/>
  <c r="BR54" i="3"/>
  <c r="F52" i="3"/>
  <c r="AL49" i="3"/>
  <c r="BR46" i="3"/>
  <c r="F44" i="3"/>
  <c r="AL41" i="3"/>
  <c r="BR38" i="3"/>
  <c r="F36" i="3"/>
  <c r="AL33" i="3"/>
  <c r="BR30" i="3"/>
  <c r="F28" i="3"/>
  <c r="AL25" i="3"/>
  <c r="BR22" i="3"/>
  <c r="F20" i="3"/>
  <c r="AL17" i="3"/>
  <c r="BR14" i="3"/>
  <c r="F12" i="3"/>
  <c r="AL9" i="3"/>
  <c r="F70" i="2"/>
  <c r="C123" i="1"/>
  <c r="M59" i="4"/>
  <c r="AI71" i="3"/>
  <c r="AI40" i="3"/>
  <c r="AQ14" i="3"/>
  <c r="J73" i="3"/>
  <c r="R55" i="3"/>
  <c r="BV42" i="3"/>
  <c r="R31" i="3"/>
  <c r="AX19" i="3"/>
  <c r="CD7" i="3"/>
  <c r="T55" i="4"/>
  <c r="Y65" i="3"/>
  <c r="BE54" i="3"/>
  <c r="CK43" i="3"/>
  <c r="CS36" i="3"/>
  <c r="BM31" i="3"/>
  <c r="AG26" i="3"/>
  <c r="BU21" i="3"/>
  <c r="BU18" i="3"/>
  <c r="BM15" i="3"/>
  <c r="CC12" i="3"/>
  <c r="Q10" i="3"/>
  <c r="AW7" i="3"/>
  <c r="E21" i="2"/>
  <c r="G83" i="1"/>
  <c r="D18" i="1"/>
  <c r="T51" i="4"/>
  <c r="AF73" i="3"/>
  <c r="BL70" i="3"/>
  <c r="CR67" i="3"/>
  <c r="AF65" i="3"/>
  <c r="BL62" i="3"/>
  <c r="CR59" i="3"/>
  <c r="AF57" i="3"/>
  <c r="BL54" i="3"/>
  <c r="CR51" i="3"/>
  <c r="AF49" i="3"/>
  <c r="BL46" i="3"/>
  <c r="CR43" i="3"/>
  <c r="AF41" i="3"/>
  <c r="BL38" i="3"/>
  <c r="CR35" i="3"/>
  <c r="AF33" i="3"/>
  <c r="BL30" i="3"/>
  <c r="CR27" i="3"/>
  <c r="AF25" i="3"/>
  <c r="BL22" i="3"/>
  <c r="CR19" i="3"/>
  <c r="AF17" i="3"/>
  <c r="BL14" i="3"/>
  <c r="CR11" i="3"/>
  <c r="CJ9" i="3"/>
  <c r="CR7" i="3"/>
  <c r="D63" i="2"/>
  <c r="D45" i="2"/>
  <c r="H22" i="2"/>
  <c r="D117" i="1"/>
  <c r="F83" i="1"/>
  <c r="C42" i="1"/>
  <c r="L15" i="14"/>
  <c r="J44" i="4"/>
  <c r="BS73" i="3"/>
  <c r="BK71" i="3"/>
  <c r="G70" i="3"/>
  <c r="CQ67" i="3"/>
  <c r="CA65" i="3"/>
  <c r="W64" i="3"/>
  <c r="O62" i="3"/>
  <c r="G60" i="3"/>
  <c r="AM58" i="3"/>
  <c r="O57" i="3"/>
  <c r="W56" i="3"/>
  <c r="O55" i="3"/>
  <c r="W54" i="3"/>
  <c r="AE53" i="3"/>
  <c r="W52" i="3"/>
  <c r="AE51" i="3"/>
  <c r="AM50" i="3"/>
  <c r="AE49" i="3"/>
  <c r="AM48" i="3"/>
  <c r="BC47" i="3"/>
  <c r="CA46" i="3"/>
  <c r="O46" i="3"/>
  <c r="AM45" i="3"/>
  <c r="BK44" i="3"/>
  <c r="CQ43" i="3"/>
  <c r="W43" i="3"/>
  <c r="AU42" i="3"/>
  <c r="BS41" i="3"/>
  <c r="G41" i="3"/>
  <c r="AE40" i="3"/>
  <c r="BC39" i="3"/>
  <c r="CA38" i="3"/>
  <c r="O38" i="3"/>
  <c r="AM37" i="3"/>
  <c r="BK36" i="3"/>
  <c r="CQ35" i="3"/>
  <c r="W35" i="3"/>
  <c r="AU34" i="3"/>
  <c r="BS33" i="3"/>
  <c r="G33" i="3"/>
  <c r="AE32" i="3"/>
  <c r="BC31" i="3"/>
  <c r="CA30" i="3"/>
  <c r="O30" i="3"/>
  <c r="AM29" i="3"/>
  <c r="BK28" i="3"/>
  <c r="CQ27" i="3"/>
  <c r="W27" i="3"/>
  <c r="AU26" i="3"/>
  <c r="BS25" i="3"/>
  <c r="G25" i="3"/>
  <c r="AE24" i="3"/>
  <c r="BC23" i="3"/>
  <c r="CA22" i="3"/>
  <c r="O22" i="3"/>
  <c r="AM21" i="3"/>
  <c r="BK20" i="3"/>
  <c r="CQ19" i="3"/>
  <c r="W19" i="3"/>
  <c r="AU18" i="3"/>
  <c r="BS17" i="3"/>
  <c r="G17" i="3"/>
  <c r="AE16" i="3"/>
  <c r="BC15" i="3"/>
  <c r="CA14" i="3"/>
  <c r="O14" i="3"/>
  <c r="AM13" i="3"/>
  <c r="BK12" i="3"/>
  <c r="CQ11" i="3"/>
  <c r="W11" i="3"/>
  <c r="AU10" i="3"/>
  <c r="BS9" i="3"/>
  <c r="G9" i="3"/>
  <c r="AE8" i="3"/>
  <c r="BC7" i="3"/>
  <c r="G72" i="2"/>
  <c r="G56" i="2"/>
  <c r="G40" i="2"/>
  <c r="G24" i="2"/>
  <c r="G8" i="2"/>
  <c r="C117" i="1"/>
  <c r="F102" i="1"/>
  <c r="D88" i="1"/>
  <c r="F70" i="1"/>
  <c r="G57" i="1"/>
  <c r="C45" i="1"/>
  <c r="G25" i="1"/>
  <c r="D8" i="1"/>
  <c r="L51" i="13"/>
  <c r="D40" i="5"/>
  <c r="H57" i="4"/>
  <c r="H25" i="4"/>
  <c r="BH74" i="3"/>
  <c r="CF73" i="3"/>
  <c r="T73" i="3"/>
  <c r="AR72" i="3"/>
  <c r="BP71" i="3"/>
  <c r="CN70" i="3"/>
  <c r="AB70" i="3"/>
  <c r="AZ69" i="3"/>
  <c r="BX68" i="3"/>
  <c r="L68" i="3"/>
  <c r="AJ67" i="3"/>
  <c r="BH66" i="3"/>
  <c r="CF65" i="3"/>
  <c r="T65" i="3"/>
  <c r="AR64" i="3"/>
  <c r="BP63" i="3"/>
  <c r="CN62" i="3"/>
  <c r="AB62" i="3"/>
  <c r="AZ61" i="3"/>
  <c r="BX60" i="3"/>
  <c r="L60" i="3"/>
  <c r="AJ59" i="3"/>
  <c r="BH58" i="3"/>
  <c r="CF57" i="3"/>
  <c r="T57" i="3"/>
  <c r="AR56" i="3"/>
  <c r="BP55" i="3"/>
  <c r="CN54" i="3"/>
  <c r="AB54" i="3"/>
  <c r="AZ53" i="3"/>
  <c r="BX52" i="3"/>
  <c r="L52" i="3"/>
  <c r="AJ51" i="3"/>
  <c r="BH50" i="3"/>
  <c r="CF49" i="3"/>
  <c r="T49" i="3"/>
  <c r="AR48" i="3"/>
  <c r="BP47" i="3"/>
  <c r="CN46" i="3"/>
  <c r="AB46" i="3"/>
  <c r="AZ45" i="3"/>
  <c r="BX44" i="3"/>
  <c r="L44" i="3"/>
  <c r="AJ43" i="3"/>
  <c r="BH42" i="3"/>
  <c r="CF41" i="3"/>
  <c r="T41" i="3"/>
  <c r="AR40" i="3"/>
  <c r="BP39" i="3"/>
  <c r="CN38" i="3"/>
  <c r="AB38" i="3"/>
  <c r="AZ37" i="3"/>
  <c r="BX36" i="3"/>
  <c r="L36" i="3"/>
  <c r="AJ35" i="3"/>
  <c r="BH34" i="3"/>
  <c r="CF33" i="3"/>
  <c r="T33" i="3"/>
  <c r="AR32" i="3"/>
  <c r="BP31" i="3"/>
  <c r="CN30" i="3"/>
  <c r="AB30" i="3"/>
  <c r="AZ29" i="3"/>
  <c r="BX28" i="3"/>
  <c r="L28" i="3"/>
  <c r="AJ27" i="3"/>
  <c r="BH26" i="3"/>
  <c r="CF25" i="3"/>
  <c r="T25" i="3"/>
  <c r="AR24" i="3"/>
  <c r="BP23" i="3"/>
  <c r="CN22" i="3"/>
  <c r="AB22" i="3"/>
  <c r="AZ21" i="3"/>
  <c r="BX20" i="3"/>
  <c r="L20" i="3"/>
  <c r="AJ19" i="3"/>
  <c r="BH18" i="3"/>
  <c r="CF17" i="3"/>
  <c r="T17" i="3"/>
  <c r="AR16" i="3"/>
  <c r="BP15" i="3"/>
  <c r="CN14" i="3"/>
  <c r="AB14" i="3"/>
  <c r="AZ13" i="3"/>
  <c r="BX12" i="3"/>
  <c r="L12" i="3"/>
  <c r="AJ11" i="3"/>
  <c r="BH10" i="3"/>
  <c r="CF9" i="3"/>
  <c r="T9" i="3"/>
  <c r="AR8" i="3"/>
  <c r="BP7" i="3"/>
  <c r="D74" i="2"/>
  <c r="D66" i="2"/>
  <c r="D58" i="2"/>
  <c r="D50" i="2"/>
  <c r="D42" i="2"/>
  <c r="D34" i="2"/>
  <c r="D26" i="2"/>
  <c r="D18" i="2"/>
  <c r="D10" i="2"/>
  <c r="M55" i="4"/>
  <c r="AP19" i="3"/>
  <c r="CK25" i="3"/>
  <c r="D82" i="1"/>
  <c r="CJ59" i="3"/>
  <c r="BD38" i="3"/>
  <c r="X17" i="3"/>
  <c r="F115" i="1"/>
  <c r="CA67" i="3"/>
  <c r="G55" i="3"/>
  <c r="AU47" i="3"/>
  <c r="BK41" i="3"/>
  <c r="CA35" i="3"/>
  <c r="G30" i="3"/>
  <c r="W24" i="3"/>
  <c r="AM18" i="3"/>
  <c r="BC12" i="3"/>
  <c r="G70" i="2"/>
  <c r="C69" i="1"/>
  <c r="P21" i="4"/>
  <c r="AR69" i="3"/>
  <c r="BH63" i="3"/>
  <c r="BX57" i="3"/>
  <c r="CN51" i="3"/>
  <c r="T46" i="3"/>
  <c r="AJ40" i="3"/>
  <c r="AZ34" i="3"/>
  <c r="BP28" i="3"/>
  <c r="CF22" i="3"/>
  <c r="L17" i="3"/>
  <c r="AB11" i="3"/>
  <c r="H57" i="2"/>
  <c r="C118" i="1"/>
  <c r="G58" i="1"/>
  <c r="BZ74" i="3"/>
  <c r="N64" i="3"/>
  <c r="AT53" i="3"/>
  <c r="BZ42" i="3"/>
  <c r="N32" i="3"/>
  <c r="AT21" i="3"/>
  <c r="BZ10" i="3"/>
  <c r="D30" i="1"/>
  <c r="M68" i="3"/>
  <c r="AS57" i="3"/>
  <c r="BY46" i="3"/>
  <c r="M36" i="3"/>
  <c r="AS25" i="3"/>
  <c r="BY14" i="3"/>
  <c r="C128" i="1"/>
  <c r="BR72" i="3"/>
  <c r="F62" i="3"/>
  <c r="AL51" i="3"/>
  <c r="BR40" i="3"/>
  <c r="F30" i="3"/>
  <c r="AL19" i="3"/>
  <c r="BR8" i="3"/>
  <c r="H65" i="14"/>
  <c r="E71" i="3"/>
  <c r="AK63" i="3"/>
  <c r="BQ55" i="3"/>
  <c r="BQ49" i="3"/>
  <c r="E42" i="3"/>
  <c r="AK34" i="3"/>
  <c r="AK28" i="3"/>
  <c r="BQ20" i="3"/>
  <c r="E13" i="3"/>
  <c r="E7" i="3"/>
  <c r="F9" i="1"/>
  <c r="CP70" i="3"/>
  <c r="CP64" i="3"/>
  <c r="AD57" i="3"/>
  <c r="BJ49" i="3"/>
  <c r="BJ43" i="3"/>
  <c r="CP35" i="3"/>
  <c r="AD28" i="3"/>
  <c r="AD22" i="3"/>
  <c r="BJ14" i="3"/>
  <c r="F72" i="2"/>
  <c r="C51" i="1"/>
  <c r="CG71" i="3"/>
  <c r="U64" i="3"/>
  <c r="U58" i="3"/>
  <c r="BA50" i="3"/>
  <c r="CG42" i="3"/>
  <c r="CG36" i="3"/>
  <c r="U29" i="3"/>
  <c r="BA21" i="3"/>
  <c r="BA15" i="3"/>
  <c r="CG7" i="3"/>
  <c r="E30" i="1"/>
  <c r="BI47" i="3"/>
  <c r="E8" i="2"/>
  <c r="BB51" i="3"/>
  <c r="BB27" i="3"/>
  <c r="L43" i="4"/>
  <c r="BI28" i="3"/>
  <c r="J40" i="4"/>
  <c r="CH45" i="3"/>
  <c r="V15" i="3"/>
  <c r="AC68" i="3"/>
  <c r="BI21" i="3"/>
  <c r="V72" i="3"/>
  <c r="CH50" i="3"/>
  <c r="BB29" i="3"/>
  <c r="V8" i="3"/>
  <c r="V69" i="3"/>
  <c r="V57" i="3"/>
  <c r="V45" i="3"/>
  <c r="V33" i="3"/>
  <c r="V21" i="3"/>
  <c r="V9" i="3"/>
  <c r="BI70" i="3"/>
  <c r="E64" i="2"/>
  <c r="AC45" i="3"/>
  <c r="C11" i="1"/>
  <c r="V44" i="3"/>
  <c r="CH67" i="3"/>
  <c r="CH55" i="3"/>
  <c r="CH31" i="3"/>
  <c r="CH19" i="3"/>
  <c r="AC49" i="3"/>
  <c r="D37" i="15"/>
  <c r="T71" i="4"/>
  <c r="N24" i="3"/>
  <c r="BR64" i="3"/>
  <c r="AL43" i="3"/>
  <c r="G71" i="1"/>
  <c r="BQ36" i="3"/>
  <c r="BQ7" i="3"/>
  <c r="BJ65" i="3"/>
  <c r="CP51" i="3"/>
  <c r="BJ30" i="3"/>
  <c r="CP16" i="3"/>
  <c r="BA66" i="3"/>
  <c r="U45" i="3"/>
  <c r="CG23" i="3"/>
  <c r="G84" i="1"/>
  <c r="V55" i="3"/>
  <c r="AC36" i="3"/>
  <c r="BB53" i="3"/>
  <c r="CH59" i="3"/>
  <c r="CH23" i="3"/>
  <c r="G15" i="6"/>
  <c r="S71" i="3"/>
  <c r="BV7" i="3"/>
  <c r="BM21" i="3"/>
  <c r="F16" i="1"/>
  <c r="X57" i="3"/>
  <c r="CJ35" i="3"/>
  <c r="BD14" i="3"/>
  <c r="G70" i="1"/>
  <c r="BS65" i="3"/>
  <c r="O54" i="3"/>
  <c r="BS46" i="3"/>
  <c r="CQ40" i="3"/>
  <c r="O35" i="3"/>
  <c r="AE29" i="3"/>
  <c r="AU23" i="3"/>
  <c r="BK17" i="3"/>
  <c r="CA11" i="3"/>
  <c r="G54" i="2"/>
  <c r="D56" i="1"/>
  <c r="AZ74" i="3"/>
  <c r="BP68" i="3"/>
  <c r="CF62" i="3"/>
  <c r="L57" i="3"/>
  <c r="AB51" i="3"/>
  <c r="AR45" i="3"/>
  <c r="BH39" i="3"/>
  <c r="BX33" i="3"/>
  <c r="CN27" i="3"/>
  <c r="T22" i="3"/>
  <c r="AJ16" i="3"/>
  <c r="AZ10" i="3"/>
  <c r="H49" i="2"/>
  <c r="F103" i="1"/>
  <c r="C46" i="1"/>
  <c r="AT72" i="3"/>
  <c r="BZ61" i="3"/>
  <c r="N51" i="3"/>
  <c r="AT40" i="3"/>
  <c r="BZ29" i="3"/>
  <c r="N19" i="3"/>
  <c r="AT8" i="3"/>
  <c r="H30" i="5"/>
  <c r="BY65" i="3"/>
  <c r="M55" i="3"/>
  <c r="AS44" i="3"/>
  <c r="BY33" i="3"/>
  <c r="M23" i="3"/>
  <c r="AS12" i="3"/>
  <c r="E86" i="1"/>
  <c r="AL70" i="3"/>
  <c r="BR59" i="3"/>
  <c r="F49" i="3"/>
  <c r="AL38" i="3"/>
  <c r="BR27" i="3"/>
  <c r="F17" i="3"/>
  <c r="F62" i="2"/>
  <c r="I28" i="6"/>
  <c r="E69" i="3"/>
  <c r="E63" i="3"/>
  <c r="AK55" i="3"/>
  <c r="BQ47" i="3"/>
  <c r="BQ41" i="3"/>
  <c r="E34" i="3"/>
  <c r="AK26" i="3"/>
  <c r="AK20" i="3"/>
  <c r="BQ12" i="3"/>
  <c r="E30" i="2"/>
  <c r="G17" i="29"/>
  <c r="BJ70" i="3"/>
  <c r="CP62" i="3"/>
  <c r="CP56" i="3"/>
  <c r="AD49" i="3"/>
  <c r="BJ41" i="3"/>
  <c r="BJ35" i="3"/>
  <c r="CP27" i="3"/>
  <c r="AD20" i="3"/>
  <c r="AD14" i="3"/>
  <c r="F64" i="2"/>
  <c r="P35" i="19"/>
  <c r="BA71" i="3"/>
  <c r="CG63" i="3"/>
  <c r="U56" i="3"/>
  <c r="U50" i="3"/>
  <c r="BA42" i="3"/>
  <c r="CG34" i="3"/>
  <c r="CG28" i="3"/>
  <c r="U21" i="3"/>
  <c r="BA13" i="3"/>
  <c r="BA7" i="3"/>
  <c r="F25" i="1"/>
  <c r="BI35" i="3"/>
  <c r="C107" i="1"/>
  <c r="V50" i="3"/>
  <c r="BB19" i="3"/>
  <c r="BI72" i="3"/>
  <c r="AC27" i="3"/>
  <c r="BB68" i="3"/>
  <c r="BB44" i="3"/>
  <c r="CH13" i="3"/>
  <c r="AC56" i="3"/>
  <c r="AC20" i="3"/>
  <c r="BB65" i="3"/>
  <c r="E58" i="3"/>
  <c r="D78" i="1"/>
  <c r="V30" i="3"/>
  <c r="AC72" i="3"/>
  <c r="CH10" i="3"/>
  <c r="CH47" i="3"/>
  <c r="C48" i="1"/>
  <c r="K40" i="3"/>
  <c r="J52" i="4"/>
  <c r="BE18" i="3"/>
  <c r="J48" i="4"/>
  <c r="BD54" i="3"/>
  <c r="X33" i="3"/>
  <c r="CJ11" i="3"/>
  <c r="E40" i="1"/>
  <c r="BK63" i="3"/>
  <c r="W53" i="3"/>
  <c r="G46" i="3"/>
  <c r="W40" i="3"/>
  <c r="AM34" i="3"/>
  <c r="BC28" i="3"/>
  <c r="BS22" i="3"/>
  <c r="CQ16" i="3"/>
  <c r="O11" i="3"/>
  <c r="G38" i="2"/>
  <c r="E43" i="1"/>
  <c r="BX73" i="3"/>
  <c r="CN67" i="3"/>
  <c r="T62" i="3"/>
  <c r="AJ56" i="3"/>
  <c r="AZ50" i="3"/>
  <c r="BP44" i="3"/>
  <c r="CF38" i="3"/>
  <c r="L33" i="3"/>
  <c r="AB27" i="3"/>
  <c r="AR21" i="3"/>
  <c r="BH15" i="3"/>
  <c r="BX9" i="3"/>
  <c r="H41" i="2"/>
  <c r="C102" i="1"/>
  <c r="E44" i="1"/>
  <c r="N72" i="3"/>
  <c r="AT61" i="3"/>
  <c r="BZ50" i="3"/>
  <c r="N40" i="3"/>
  <c r="AT29" i="3"/>
  <c r="BZ18" i="3"/>
  <c r="N8" i="3"/>
  <c r="R64" i="4"/>
  <c r="AS65" i="3"/>
  <c r="BY54" i="3"/>
  <c r="M44" i="3"/>
  <c r="AS33" i="3"/>
  <c r="BY22" i="3"/>
  <c r="M12" i="3"/>
  <c r="F81" i="1"/>
  <c r="F70" i="3"/>
  <c r="AL59" i="3"/>
  <c r="BR48" i="3"/>
  <c r="F38" i="3"/>
  <c r="AL27" i="3"/>
  <c r="BR16" i="3"/>
  <c r="F54" i="2"/>
  <c r="H62" i="5"/>
  <c r="BQ68" i="3"/>
  <c r="E61" i="3"/>
  <c r="E55" i="3"/>
  <c r="AK47" i="3"/>
  <c r="BQ39" i="3"/>
  <c r="BQ33" i="3"/>
  <c r="E26" i="3"/>
  <c r="AK18" i="3"/>
  <c r="AK12" i="3"/>
  <c r="E22" i="2"/>
  <c r="J72" i="4"/>
  <c r="AD70" i="3"/>
  <c r="BJ62" i="3"/>
  <c r="CP54" i="3"/>
  <c r="CP48" i="3"/>
  <c r="AD41" i="3"/>
  <c r="BJ33" i="3"/>
  <c r="BJ27" i="3"/>
  <c r="CP19" i="3"/>
  <c r="AD12" i="3"/>
  <c r="F56" i="2"/>
  <c r="J8" i="14"/>
  <c r="BA69" i="3"/>
  <c r="BA63" i="3"/>
  <c r="CG55" i="3"/>
  <c r="U48" i="3"/>
  <c r="U42" i="3"/>
  <c r="BA34" i="3"/>
  <c r="CG26" i="3"/>
  <c r="CG20" i="3"/>
  <c r="U13" i="3"/>
  <c r="E42" i="2"/>
  <c r="C8" i="1"/>
  <c r="AC34" i="3"/>
  <c r="CH72" i="3"/>
  <c r="CH48" i="3"/>
  <c r="V18" i="3"/>
  <c r="BI60" i="3"/>
  <c r="BI24" i="3"/>
  <c r="V67" i="3"/>
  <c r="BB36" i="3"/>
  <c r="BB12" i="3"/>
  <c r="BI53" i="3"/>
  <c r="AC8" i="3"/>
  <c r="V64" i="3"/>
  <c r="CH42" i="3"/>
  <c r="BB21" i="3"/>
  <c r="G60" i="1"/>
  <c r="BB66" i="3"/>
  <c r="BB54" i="3"/>
  <c r="BB42" i="3"/>
  <c r="BB30" i="3"/>
  <c r="V17" i="3"/>
  <c r="F42" i="2"/>
  <c r="BI38" i="3"/>
  <c r="AC57" i="3"/>
  <c r="AC13" i="3"/>
  <c r="BI74" i="3"/>
  <c r="AC41" i="3"/>
  <c r="F60" i="1"/>
  <c r="BP12" i="3"/>
  <c r="BZ34" i="3"/>
  <c r="BY70" i="3"/>
  <c r="M60" i="3"/>
  <c r="BY38" i="3"/>
  <c r="M28" i="3"/>
  <c r="E68" i="2"/>
  <c r="F54" i="3"/>
  <c r="AL11" i="3"/>
  <c r="BQ71" i="3"/>
  <c r="AK50" i="3"/>
  <c r="E29" i="3"/>
  <c r="AK15" i="3"/>
  <c r="AD73" i="3"/>
  <c r="BJ59" i="3"/>
  <c r="AD38" i="3"/>
  <c r="CP22" i="3"/>
  <c r="U74" i="3"/>
  <c r="CG52" i="3"/>
  <c r="BA31" i="3"/>
  <c r="U10" i="3"/>
  <c r="BI15" i="3"/>
  <c r="F50" i="2"/>
  <c r="BB24" i="3"/>
  <c r="F26" i="4"/>
  <c r="BB74" i="3"/>
  <c r="CH11" i="3"/>
  <c r="BI10" i="3"/>
  <c r="S14" i="3"/>
  <c r="Q65" i="3"/>
  <c r="BE15" i="3"/>
  <c r="X73" i="3"/>
  <c r="CJ51" i="3"/>
  <c r="BD30" i="3"/>
  <c r="AN9" i="3"/>
  <c r="L67" i="13"/>
  <c r="G62" i="3"/>
  <c r="O52" i="3"/>
  <c r="AE45" i="3"/>
  <c r="AU39" i="3"/>
  <c r="BK33" i="3"/>
  <c r="CA27" i="3"/>
  <c r="G22" i="3"/>
  <c r="W16" i="3"/>
  <c r="AM10" i="3"/>
  <c r="G22" i="2"/>
  <c r="F22" i="1"/>
  <c r="L73" i="3"/>
  <c r="AB67" i="3"/>
  <c r="AR61" i="3"/>
  <c r="BH55" i="3"/>
  <c r="BX49" i="3"/>
  <c r="CN43" i="3"/>
  <c r="T38" i="3"/>
  <c r="AJ32" i="3"/>
  <c r="AZ26" i="3"/>
  <c r="BP20" i="3"/>
  <c r="CF14" i="3"/>
  <c r="L9" i="3"/>
  <c r="H33" i="2"/>
  <c r="D89" i="1"/>
  <c r="E28" i="1"/>
  <c r="BZ69" i="3"/>
  <c r="N59" i="3"/>
  <c r="AT48" i="3"/>
  <c r="BZ37" i="3"/>
  <c r="N27" i="3"/>
  <c r="AT16" i="3"/>
  <c r="F44" i="2"/>
  <c r="BY73" i="3"/>
  <c r="M63" i="3"/>
  <c r="AS52" i="3"/>
  <c r="BY41" i="3"/>
  <c r="M31" i="3"/>
  <c r="AS20" i="3"/>
  <c r="BY9" i="3"/>
  <c r="C32" i="1"/>
  <c r="BR67" i="3"/>
  <c r="F57" i="3"/>
  <c r="AL46" i="3"/>
  <c r="BR35" i="3"/>
  <c r="F25" i="3"/>
  <c r="AL14" i="3"/>
  <c r="D118" i="1"/>
  <c r="AK74" i="3"/>
  <c r="AK68" i="3"/>
  <c r="BQ60" i="3"/>
  <c r="E53" i="3"/>
  <c r="E47" i="3"/>
  <c r="AK39" i="3"/>
  <c r="BQ31" i="3"/>
  <c r="BQ25" i="3"/>
  <c r="E18" i="3"/>
  <c r="AK10" i="3"/>
  <c r="E14" i="2"/>
  <c r="F58" i="4"/>
  <c r="AD68" i="3"/>
  <c r="AD62" i="3"/>
  <c r="BJ54" i="3"/>
  <c r="CP46" i="3"/>
  <c r="CP40" i="3"/>
  <c r="AD33" i="3"/>
  <c r="BJ25" i="3"/>
  <c r="BJ19" i="3"/>
  <c r="CP11" i="3"/>
  <c r="F8" i="2"/>
  <c r="M7" i="6"/>
  <c r="U69" i="3"/>
  <c r="BA61" i="3"/>
  <c r="BA55" i="3"/>
  <c r="CG47" i="3"/>
  <c r="U40" i="3"/>
  <c r="U34" i="3"/>
  <c r="BA26" i="3"/>
  <c r="CG18" i="3"/>
  <c r="CG12" i="3"/>
  <c r="E34" i="2"/>
  <c r="BI67" i="3"/>
  <c r="BI31" i="3"/>
  <c r="BB71" i="3"/>
  <c r="CH40" i="3"/>
  <c r="CH16" i="3"/>
  <c r="AC59" i="3"/>
  <c r="BI12" i="3"/>
  <c r="CH65" i="3"/>
  <c r="V35" i="3"/>
  <c r="F26" i="2"/>
  <c r="AC52" i="3"/>
  <c r="E56" i="2"/>
  <c r="CH62" i="3"/>
  <c r="BB41" i="3"/>
  <c r="V20" i="3"/>
  <c r="D11" i="1"/>
  <c r="V65" i="3"/>
  <c r="V53" i="3"/>
  <c r="V41" i="3"/>
  <c r="CH27" i="3"/>
  <c r="CH15" i="3"/>
  <c r="F10" i="2"/>
  <c r="AC17" i="3"/>
  <c r="BI46" i="3"/>
  <c r="AC65" i="3"/>
  <c r="AC53" i="3"/>
  <c r="BI30" i="3"/>
  <c r="AC69" i="3"/>
  <c r="AC25" i="3"/>
  <c r="BI54" i="3"/>
  <c r="BI42" i="3"/>
  <c r="AC9" i="3"/>
  <c r="D70" i="1"/>
  <c r="AO7" i="3"/>
  <c r="BK25" i="3"/>
  <c r="G14" i="3"/>
  <c r="F29" i="5"/>
  <c r="AR53" i="3"/>
  <c r="CN35" i="3"/>
  <c r="AJ24" i="3"/>
  <c r="H73" i="2"/>
  <c r="CT72" i="3"/>
  <c r="AW54" i="3"/>
  <c r="BU12" i="3"/>
  <c r="BD70" i="3"/>
  <c r="X49" i="3"/>
  <c r="CJ27" i="3"/>
  <c r="CJ7" i="3"/>
  <c r="L19" i="4"/>
  <c r="CQ59" i="3"/>
  <c r="W51" i="3"/>
  <c r="BC44" i="3"/>
  <c r="BS38" i="3"/>
  <c r="CQ32" i="3"/>
  <c r="O27" i="3"/>
  <c r="AE21" i="3"/>
  <c r="AU15" i="3"/>
  <c r="BK9" i="3"/>
  <c r="D128" i="1"/>
  <c r="G54" i="28"/>
  <c r="AJ72" i="3"/>
  <c r="AZ66" i="3"/>
  <c r="BP60" i="3"/>
  <c r="CF54" i="3"/>
  <c r="L49" i="3"/>
  <c r="AB43" i="3"/>
  <c r="AR37" i="3"/>
  <c r="BH31" i="3"/>
  <c r="BX25" i="3"/>
  <c r="CN19" i="3"/>
  <c r="T14" i="3"/>
  <c r="AJ8" i="3"/>
  <c r="H25" i="2"/>
  <c r="F87" i="1"/>
  <c r="G26" i="1"/>
  <c r="AT69" i="3"/>
  <c r="BZ58" i="3"/>
  <c r="N48" i="3"/>
  <c r="AT37" i="3"/>
  <c r="BZ26" i="3"/>
  <c r="N16" i="3"/>
  <c r="F36" i="2"/>
  <c r="AS73" i="3"/>
  <c r="BY62" i="3"/>
  <c r="M52" i="3"/>
  <c r="AS41" i="3"/>
  <c r="BY30" i="3"/>
  <c r="M20" i="3"/>
  <c r="AS9" i="3"/>
  <c r="E22" i="1"/>
  <c r="AL67" i="3"/>
  <c r="BR56" i="3"/>
  <c r="F46" i="3"/>
  <c r="AL35" i="3"/>
  <c r="BR24" i="3"/>
  <c r="F14" i="3"/>
  <c r="E113" i="1"/>
  <c r="E74" i="3"/>
  <c r="AK66" i="3"/>
  <c r="AK60" i="3"/>
  <c r="BQ52" i="3"/>
  <c r="E45" i="3"/>
  <c r="E39" i="3"/>
  <c r="AK31" i="3"/>
  <c r="BQ23" i="3"/>
  <c r="BQ17" i="3"/>
  <c r="E10" i="3"/>
  <c r="C88" i="1"/>
  <c r="T43" i="4"/>
  <c r="CP67" i="3"/>
  <c r="AD60" i="3"/>
  <c r="AD54" i="3"/>
  <c r="BJ46" i="3"/>
  <c r="CP38" i="3"/>
  <c r="CP32" i="3"/>
  <c r="AD25" i="3"/>
  <c r="BJ17" i="3"/>
  <c r="BJ11" i="3"/>
  <c r="G127" i="1"/>
  <c r="L11" i="4"/>
  <c r="CG68" i="3"/>
  <c r="U61" i="3"/>
  <c r="BA53" i="3"/>
  <c r="BA47" i="3"/>
  <c r="CG39" i="3"/>
  <c r="U32" i="3"/>
  <c r="U26" i="3"/>
  <c r="BA18" i="3"/>
  <c r="CG10" i="3"/>
  <c r="E26" i="2"/>
  <c r="AC66" i="3"/>
  <c r="BI19" i="3"/>
  <c r="V70" i="3"/>
  <c r="BB39" i="3"/>
  <c r="CH8" i="3"/>
  <c r="BI56" i="3"/>
  <c r="AC11" i="3"/>
  <c r="CH57" i="3"/>
  <c r="CH33" i="3"/>
  <c r="C112" i="1"/>
  <c r="AC40" i="3"/>
  <c r="E24" i="2"/>
  <c r="BB61" i="3"/>
  <c r="V40" i="3"/>
  <c r="CH18" i="3"/>
  <c r="R68" i="4"/>
  <c r="CH63" i="3"/>
  <c r="CH51" i="3"/>
  <c r="BB38" i="3"/>
  <c r="BB26" i="3"/>
  <c r="BB14" i="3"/>
  <c r="D107" i="1"/>
  <c r="BE36" i="3"/>
  <c r="CJ43" i="3"/>
  <c r="D39" i="2"/>
  <c r="W49" i="3"/>
  <c r="W8" i="3"/>
  <c r="CF70" i="3"/>
  <c r="L65" i="3"/>
  <c r="BH47" i="3"/>
  <c r="BX41" i="3"/>
  <c r="T30" i="3"/>
  <c r="AZ18" i="3"/>
  <c r="H9" i="2"/>
  <c r="G74" i="1"/>
  <c r="F7" i="1"/>
  <c r="BZ66" i="3"/>
  <c r="N56" i="3"/>
  <c r="AT45" i="3"/>
  <c r="E89" i="1"/>
  <c r="AS49" i="3"/>
  <c r="AS17" i="3"/>
  <c r="H33" i="4"/>
  <c r="BR32" i="3"/>
  <c r="AC43" i="3"/>
  <c r="BI22" i="3"/>
  <c r="CT54" i="3"/>
  <c r="CC43" i="3"/>
  <c r="I10" i="3"/>
  <c r="CJ67" i="3"/>
  <c r="BD46" i="3"/>
  <c r="X25" i="3"/>
  <c r="H62" i="2"/>
  <c r="BK73" i="3"/>
  <c r="AE58" i="3"/>
  <c r="AE50" i="3"/>
  <c r="CA43" i="3"/>
  <c r="G38" i="3"/>
  <c r="W32" i="3"/>
  <c r="AM26" i="3"/>
  <c r="BC20" i="3"/>
  <c r="BS14" i="3"/>
  <c r="CQ8" i="3"/>
  <c r="E115" i="1"/>
  <c r="E37" i="7"/>
  <c r="BH71" i="3"/>
  <c r="BX65" i="3"/>
  <c r="CN59" i="3"/>
  <c r="T54" i="3"/>
  <c r="AJ48" i="3"/>
  <c r="AZ42" i="3"/>
  <c r="BP36" i="3"/>
  <c r="CF30" i="3"/>
  <c r="L25" i="3"/>
  <c r="AB19" i="3"/>
  <c r="AR13" i="3"/>
  <c r="BH7" i="3"/>
  <c r="H17" i="2"/>
  <c r="E76" i="1"/>
  <c r="D9" i="1"/>
  <c r="N67" i="3"/>
  <c r="AT56" i="3"/>
  <c r="BZ45" i="3"/>
  <c r="N35" i="3"/>
  <c r="AT24" i="3"/>
  <c r="BZ13" i="3"/>
  <c r="D94" i="1"/>
  <c r="M71" i="3"/>
  <c r="AS60" i="3"/>
  <c r="BY49" i="3"/>
  <c r="M39" i="3"/>
  <c r="AS28" i="3"/>
  <c r="BY17" i="3"/>
  <c r="M7" i="3"/>
  <c r="L47" i="4"/>
  <c r="F65" i="3"/>
  <c r="AL54" i="3"/>
  <c r="BR43" i="3"/>
  <c r="F33" i="3"/>
  <c r="AL22" i="3"/>
  <c r="BR11" i="3"/>
  <c r="F76" i="1"/>
  <c r="BQ73" i="3"/>
  <c r="E66" i="3"/>
  <c r="AK58" i="3"/>
  <c r="AK52" i="3"/>
  <c r="BQ44" i="3"/>
  <c r="E37" i="3"/>
  <c r="E31" i="3"/>
  <c r="AK23" i="3"/>
  <c r="BQ15" i="3"/>
  <c r="BQ9" i="3"/>
  <c r="D83" i="1"/>
  <c r="BJ73" i="3"/>
  <c r="BJ67" i="3"/>
  <c r="CP59" i="3"/>
  <c r="AD52" i="3"/>
  <c r="AD46" i="3"/>
  <c r="BJ38" i="3"/>
  <c r="CP30" i="3"/>
  <c r="CP24" i="3"/>
  <c r="AD17" i="3"/>
  <c r="BJ9" i="3"/>
  <c r="C115" i="1"/>
  <c r="BA74" i="3"/>
  <c r="CG66" i="3"/>
  <c r="CG60" i="3"/>
  <c r="U53" i="3"/>
  <c r="BA45" i="3"/>
  <c r="BA39" i="3"/>
  <c r="CG31" i="3"/>
  <c r="U24" i="3"/>
  <c r="U18" i="3"/>
  <c r="BA10" i="3"/>
  <c r="F89" i="1"/>
  <c r="BI63" i="3"/>
  <c r="AC18" i="3"/>
  <c r="V62" i="3"/>
  <c r="V38" i="3"/>
  <c r="BB7" i="3"/>
  <c r="BI44" i="3"/>
  <c r="BI8" i="3"/>
  <c r="BB56" i="3"/>
  <c r="CH25" i="3"/>
  <c r="E102" i="1"/>
  <c r="BI37" i="3"/>
  <c r="M73" i="6"/>
  <c r="CH54" i="3"/>
  <c r="BB33" i="3"/>
  <c r="V12" i="3"/>
  <c r="T11" i="4"/>
  <c r="BB62" i="3"/>
  <c r="V49" i="3"/>
  <c r="V37" i="3"/>
  <c r="V25" i="3"/>
  <c r="V13" i="3"/>
  <c r="F97" i="1"/>
  <c r="BI58" i="3"/>
  <c r="BI14" i="3"/>
  <c r="AC33" i="3"/>
  <c r="AC21" i="3"/>
  <c r="BN42" i="3"/>
  <c r="X65" i="3"/>
  <c r="BD22" i="3"/>
  <c r="BC71" i="3"/>
  <c r="G57" i="3"/>
  <c r="O43" i="3"/>
  <c r="AE37" i="3"/>
  <c r="AU31" i="3"/>
  <c r="CA19" i="3"/>
  <c r="C101" i="1"/>
  <c r="AB59" i="3"/>
  <c r="J31" i="3"/>
  <c r="Y31" i="3"/>
  <c r="E19" i="2"/>
  <c r="BD62" i="3"/>
  <c r="X41" i="3"/>
  <c r="CJ19" i="3"/>
  <c r="D21" i="2"/>
  <c r="AU69" i="3"/>
  <c r="O56" i="3"/>
  <c r="AE48" i="3"/>
  <c r="AM42" i="3"/>
  <c r="BC36" i="3"/>
  <c r="BS30" i="3"/>
  <c r="CQ24" i="3"/>
  <c r="O19" i="3"/>
  <c r="AE13" i="3"/>
  <c r="AU7" i="3"/>
  <c r="F86" i="1"/>
  <c r="P53" i="4"/>
  <c r="T70" i="3"/>
  <c r="AJ64" i="3"/>
  <c r="AZ58" i="3"/>
  <c r="BP52" i="3"/>
  <c r="CF46" i="3"/>
  <c r="L41" i="3"/>
  <c r="AB35" i="3"/>
  <c r="AR29" i="3"/>
  <c r="BH23" i="3"/>
  <c r="BX17" i="3"/>
  <c r="CN11" i="3"/>
  <c r="H65" i="2"/>
  <c r="D121" i="1"/>
  <c r="E60" i="1"/>
  <c r="J8" i="4"/>
  <c r="AT64" i="3"/>
  <c r="BZ53" i="3"/>
  <c r="N43" i="3"/>
  <c r="AT32" i="3"/>
  <c r="BZ21" i="3"/>
  <c r="N11" i="3"/>
  <c r="G47" i="1"/>
  <c r="AS68" i="3"/>
  <c r="BY57" i="3"/>
  <c r="M47" i="3"/>
  <c r="AS36" i="3"/>
  <c r="BY25" i="3"/>
  <c r="M15" i="3"/>
  <c r="E12" i="2"/>
  <c r="F73" i="3"/>
  <c r="AL62" i="3"/>
  <c r="BR51" i="3"/>
  <c r="F41" i="3"/>
  <c r="AL30" i="3"/>
  <c r="BR19" i="3"/>
  <c r="F9" i="3"/>
  <c r="C59" i="1"/>
  <c r="AK71" i="3"/>
  <c r="BQ63" i="3"/>
  <c r="BQ57" i="3"/>
  <c r="E50" i="3"/>
  <c r="AK42" i="3"/>
  <c r="AK36" i="3"/>
  <c r="BQ28" i="3"/>
  <c r="E21" i="3"/>
  <c r="E15" i="3"/>
  <c r="AK7" i="3"/>
  <c r="D19" i="1"/>
  <c r="CP72" i="3"/>
  <c r="AD65" i="3"/>
  <c r="BJ57" i="3"/>
  <c r="BJ51" i="3"/>
  <c r="CP43" i="3"/>
  <c r="AD36" i="3"/>
  <c r="AD30" i="3"/>
  <c r="BJ22" i="3"/>
  <c r="CP14" i="3"/>
  <c r="CP8" i="3"/>
  <c r="G63" i="1"/>
  <c r="U72" i="3"/>
  <c r="U66" i="3"/>
  <c r="BA58" i="3"/>
  <c r="CG50" i="3"/>
  <c r="CG44" i="3"/>
  <c r="U37" i="3"/>
  <c r="BA29" i="3"/>
  <c r="BA23" i="3"/>
  <c r="CG15" i="3"/>
  <c r="U8" i="3"/>
  <c r="C72" i="1"/>
  <c r="AC50" i="3"/>
  <c r="E40" i="2"/>
  <c r="BB59" i="3"/>
  <c r="CH28" i="3"/>
  <c r="D52" i="5"/>
  <c r="BI40" i="3"/>
  <c r="H42" i="5"/>
  <c r="V47" i="3"/>
  <c r="V23" i="3"/>
  <c r="BI69" i="3"/>
  <c r="AC24" i="3"/>
  <c r="BB73" i="3"/>
  <c r="V52" i="3"/>
  <c r="CH30" i="3"/>
  <c r="BB9" i="3"/>
  <c r="BB70" i="3"/>
  <c r="BB58" i="3"/>
  <c r="BB46" i="3"/>
  <c r="BB34" i="3"/>
  <c r="BB22" i="3"/>
  <c r="BB10" i="3"/>
  <c r="G28" i="1"/>
  <c r="BI26" i="3"/>
  <c r="BI66" i="3"/>
  <c r="E32" i="2"/>
  <c r="D15" i="4"/>
  <c r="BI50" i="3"/>
  <c r="AC73" i="3"/>
  <c r="AC29" i="3"/>
  <c r="CH22" i="3"/>
  <c r="F66" i="2"/>
  <c r="CH43" i="3"/>
  <c r="F74" i="2"/>
  <c r="BI34" i="3"/>
  <c r="BI62" i="3"/>
  <c r="BI18" i="3"/>
  <c r="AT13" i="3"/>
  <c r="F22" i="3"/>
  <c r="BQ65" i="3"/>
  <c r="AK44" i="3"/>
  <c r="E23" i="3"/>
  <c r="E78" i="1"/>
  <c r="AD44" i="3"/>
  <c r="AD9" i="3"/>
  <c r="CG58" i="3"/>
  <c r="BA37" i="3"/>
  <c r="U16" i="3"/>
  <c r="BI51" i="3"/>
  <c r="CH60" i="3"/>
  <c r="G55" i="1"/>
  <c r="V32" i="3"/>
  <c r="CH35" i="3"/>
  <c r="AC37" i="3"/>
  <c r="AC61" i="3"/>
  <c r="E92" i="1" l="1"/>
  <c r="D23" i="3"/>
  <c r="G29" i="1"/>
  <c r="I52" i="5"/>
  <c r="H72" i="1"/>
  <c r="CO8" i="3"/>
  <c r="CO14" i="3"/>
  <c r="CO43" i="3"/>
  <c r="CO72" i="3"/>
  <c r="AK75" i="3"/>
  <c r="D15" i="3"/>
  <c r="D21" i="3"/>
  <c r="D50" i="3"/>
  <c r="H59" i="1"/>
  <c r="AU75" i="3"/>
  <c r="O76" i="3"/>
  <c r="I21" i="2"/>
  <c r="H101" i="1"/>
  <c r="BB76" i="3"/>
  <c r="BB75" i="3"/>
  <c r="C116" i="1"/>
  <c r="H115" i="1"/>
  <c r="CO24" i="3"/>
  <c r="CO30" i="3"/>
  <c r="CO59" i="3"/>
  <c r="D31" i="3"/>
  <c r="D37" i="3"/>
  <c r="D66" i="3"/>
  <c r="F77" i="1"/>
  <c r="M75" i="3"/>
  <c r="AT76" i="3"/>
  <c r="E77" i="1"/>
  <c r="BH75" i="3"/>
  <c r="E116" i="1"/>
  <c r="N76" i="3"/>
  <c r="F12" i="1"/>
  <c r="G75" i="1"/>
  <c r="I39" i="2"/>
  <c r="Q68" i="4"/>
  <c r="H112" i="1"/>
  <c r="BI76" i="3"/>
  <c r="CO32" i="3"/>
  <c r="CO38" i="3"/>
  <c r="CO67" i="3"/>
  <c r="H88" i="1"/>
  <c r="D10" i="3"/>
  <c r="D39" i="3"/>
  <c r="D45" i="3"/>
  <c r="D74" i="3"/>
  <c r="BR76" i="3"/>
  <c r="CJ75" i="3"/>
  <c r="AO75" i="3"/>
  <c r="E76" i="2"/>
  <c r="M75" i="6"/>
  <c r="CO11" i="3"/>
  <c r="CO40" i="3"/>
  <c r="CO46" i="3"/>
  <c r="D18" i="3"/>
  <c r="D47" i="3"/>
  <c r="D53" i="3"/>
  <c r="H32" i="1"/>
  <c r="C35" i="1"/>
  <c r="E29" i="1"/>
  <c r="CO22" i="3"/>
  <c r="D29" i="3"/>
  <c r="H8" i="1"/>
  <c r="F76" i="2"/>
  <c r="CO19" i="3"/>
  <c r="CO48" i="3"/>
  <c r="CO54" i="3"/>
  <c r="D26" i="3"/>
  <c r="D55" i="3"/>
  <c r="D61" i="3"/>
  <c r="Q64" i="4"/>
  <c r="H102" i="1"/>
  <c r="AJ76" i="3"/>
  <c r="E39" i="1"/>
  <c r="E50" i="1" s="1"/>
  <c r="H48" i="1"/>
  <c r="D92" i="1"/>
  <c r="D58" i="3"/>
  <c r="AC76" i="3"/>
  <c r="H107" i="1"/>
  <c r="F27" i="1"/>
  <c r="BA75" i="3"/>
  <c r="U76" i="3"/>
  <c r="CO27" i="3"/>
  <c r="CP76" i="3"/>
  <c r="CO56" i="3"/>
  <c r="CO62" i="3"/>
  <c r="D34" i="3"/>
  <c r="D63" i="3"/>
  <c r="D69" i="3"/>
  <c r="H28" i="6"/>
  <c r="H46" i="1"/>
  <c r="F104" i="1"/>
  <c r="BV75" i="3"/>
  <c r="CO16" i="3"/>
  <c r="CO51" i="3"/>
  <c r="BQ75" i="3"/>
  <c r="H37" i="15"/>
  <c r="H11" i="1"/>
  <c r="E31" i="1"/>
  <c r="CG75" i="3"/>
  <c r="C68" i="1"/>
  <c r="H51" i="1"/>
  <c r="CO35" i="3"/>
  <c r="CO64" i="3"/>
  <c r="CO70" i="3"/>
  <c r="E75" i="3"/>
  <c r="D7" i="3"/>
  <c r="D13" i="3"/>
  <c r="D42" i="3"/>
  <c r="D71" i="3"/>
  <c r="H128" i="1"/>
  <c r="D31" i="1"/>
  <c r="H118" i="1"/>
  <c r="C73" i="1"/>
  <c r="H69" i="1"/>
  <c r="F116" i="1"/>
  <c r="I10" i="2"/>
  <c r="I18" i="2"/>
  <c r="I26" i="2"/>
  <c r="I34" i="2"/>
  <c r="I42" i="2"/>
  <c r="I50" i="2"/>
  <c r="I58" i="2"/>
  <c r="I66" i="2"/>
  <c r="I74" i="2"/>
  <c r="BP75" i="3"/>
  <c r="AR76" i="3"/>
  <c r="I40" i="5"/>
  <c r="G27" i="1"/>
  <c r="H45" i="1"/>
  <c r="C119" i="1"/>
  <c r="H117" i="1"/>
  <c r="G76" i="2"/>
  <c r="BC75" i="3"/>
  <c r="W76" i="3"/>
  <c r="H42" i="1"/>
  <c r="D119" i="1"/>
  <c r="I45" i="2"/>
  <c r="I63" i="2"/>
  <c r="CR75" i="3"/>
  <c r="D17" i="1"/>
  <c r="AW75" i="3"/>
  <c r="CD75" i="3"/>
  <c r="H123" i="1"/>
  <c r="AS75" i="3"/>
  <c r="BZ76" i="3"/>
  <c r="Q36" i="4"/>
  <c r="H30" i="1"/>
  <c r="C31" i="1"/>
  <c r="H62" i="1"/>
  <c r="C92" i="1"/>
  <c r="H78" i="1"/>
  <c r="D114" i="1"/>
  <c r="L75" i="3"/>
  <c r="BX75" i="3"/>
  <c r="AZ76" i="3"/>
  <c r="Q28" i="4"/>
  <c r="Q60" i="4"/>
  <c r="F31" i="1"/>
  <c r="G114" i="1"/>
  <c r="BK75" i="3"/>
  <c r="AE76" i="3"/>
  <c r="I23" i="2"/>
  <c r="I69" i="2"/>
  <c r="I24" i="5"/>
  <c r="H95" i="1"/>
  <c r="CL19" i="3"/>
  <c r="CI19" i="3" s="1"/>
  <c r="V76" i="3"/>
  <c r="C39" i="1"/>
  <c r="H40" i="1"/>
  <c r="BA76" i="3"/>
  <c r="H83" i="1"/>
  <c r="AD75" i="3"/>
  <c r="CO9" i="3"/>
  <c r="CO17" i="3"/>
  <c r="CO25" i="3"/>
  <c r="CO33" i="3"/>
  <c r="CO41" i="3"/>
  <c r="CO49" i="3"/>
  <c r="CO57" i="3"/>
  <c r="CO65" i="3"/>
  <c r="CO73" i="3"/>
  <c r="G38" i="1"/>
  <c r="D8" i="3"/>
  <c r="D16" i="3"/>
  <c r="D24" i="3"/>
  <c r="D32" i="3"/>
  <c r="D40" i="3"/>
  <c r="D48" i="3"/>
  <c r="E76" i="3"/>
  <c r="D56" i="3"/>
  <c r="D64" i="3"/>
  <c r="D72" i="3"/>
  <c r="G12" i="1"/>
  <c r="F75" i="3"/>
  <c r="H96" i="1"/>
  <c r="BY75" i="3"/>
  <c r="H94" i="1"/>
  <c r="I12" i="2"/>
  <c r="I20" i="2"/>
  <c r="I28" i="2"/>
  <c r="I36" i="2"/>
  <c r="I44" i="2"/>
  <c r="I52" i="2"/>
  <c r="I60" i="2"/>
  <c r="I68" i="2"/>
  <c r="CF75" i="3"/>
  <c r="BH76" i="3"/>
  <c r="D35" i="1"/>
  <c r="H61" i="1"/>
  <c r="F92" i="1"/>
  <c r="D129" i="1"/>
  <c r="D131" i="1" s="1"/>
  <c r="G75" i="3"/>
  <c r="BS75" i="3"/>
  <c r="AM76" i="3"/>
  <c r="I29" i="2"/>
  <c r="I47" i="2"/>
  <c r="F39" i="1"/>
  <c r="F50" i="1" s="1"/>
  <c r="C29" i="1"/>
  <c r="H28" i="1"/>
  <c r="R23" i="19"/>
  <c r="N13" i="4"/>
  <c r="CH75" i="3"/>
  <c r="H80" i="1"/>
  <c r="V75" i="3"/>
  <c r="H16" i="1"/>
  <c r="BI75" i="3"/>
  <c r="BI77" i="3" s="1"/>
  <c r="CG76" i="3"/>
  <c r="H19" i="1"/>
  <c r="BJ75" i="3"/>
  <c r="CO12" i="3"/>
  <c r="CO20" i="3"/>
  <c r="CO28" i="3"/>
  <c r="CO36" i="3"/>
  <c r="CO44" i="3"/>
  <c r="CO52" i="3"/>
  <c r="CO60" i="3"/>
  <c r="CO68" i="3"/>
  <c r="F114" i="1"/>
  <c r="D11" i="3"/>
  <c r="D19" i="3"/>
  <c r="D27" i="3"/>
  <c r="D35" i="3"/>
  <c r="D43" i="3"/>
  <c r="D51" i="3"/>
  <c r="AK76" i="3"/>
  <c r="D59" i="3"/>
  <c r="D67" i="3"/>
  <c r="Q32" i="4"/>
  <c r="AL75" i="3"/>
  <c r="I64" i="5"/>
  <c r="M76" i="3"/>
  <c r="G17" i="1"/>
  <c r="H126" i="1"/>
  <c r="AB75" i="3"/>
  <c r="CN75" i="3"/>
  <c r="BP76" i="3"/>
  <c r="H13" i="1"/>
  <c r="H93" i="1"/>
  <c r="C99" i="1"/>
  <c r="H109" i="1"/>
  <c r="O75" i="3"/>
  <c r="O77" i="3" s="1"/>
  <c r="CA75" i="3"/>
  <c r="AU76" i="3"/>
  <c r="I12" i="5"/>
  <c r="D75" i="2"/>
  <c r="I7" i="2"/>
  <c r="I53" i="2"/>
  <c r="I71" i="2"/>
  <c r="H111" i="1"/>
  <c r="E104" i="1"/>
  <c r="F29" i="1"/>
  <c r="F38" i="1"/>
  <c r="CO7" i="3"/>
  <c r="CP75" i="3"/>
  <c r="CP77" i="3" s="1"/>
  <c r="CO15" i="3"/>
  <c r="CO23" i="3"/>
  <c r="CO31" i="3"/>
  <c r="CO39" i="3"/>
  <c r="CO47" i="3"/>
  <c r="CO55" i="3"/>
  <c r="CO63" i="3"/>
  <c r="CO71" i="3"/>
  <c r="D14" i="3"/>
  <c r="D22" i="3"/>
  <c r="D30" i="3"/>
  <c r="D38" i="3"/>
  <c r="D46" i="3"/>
  <c r="D54" i="3"/>
  <c r="BQ76" i="3"/>
  <c r="D62" i="3"/>
  <c r="D70" i="3"/>
  <c r="H91" i="1"/>
  <c r="BR75" i="3"/>
  <c r="BR77" i="3" s="1"/>
  <c r="AS76" i="3"/>
  <c r="T75" i="4"/>
  <c r="H67" i="1"/>
  <c r="N75" i="3"/>
  <c r="N77" i="3" s="1"/>
  <c r="I32" i="5"/>
  <c r="H22" i="1"/>
  <c r="E38" i="1"/>
  <c r="H54" i="1"/>
  <c r="H110" i="1"/>
  <c r="I14" i="2"/>
  <c r="I22" i="2"/>
  <c r="I30" i="2"/>
  <c r="I38" i="2"/>
  <c r="I46" i="2"/>
  <c r="I54" i="2"/>
  <c r="I62" i="2"/>
  <c r="I70" i="2"/>
  <c r="AJ75" i="3"/>
  <c r="AJ77" i="3" s="1"/>
  <c r="L76" i="3"/>
  <c r="BX76" i="3"/>
  <c r="L75" i="4"/>
  <c r="H37" i="1"/>
  <c r="E68" i="1"/>
  <c r="W75" i="3"/>
  <c r="W77" i="3" s="1"/>
  <c r="CQ75" i="3"/>
  <c r="BC76" i="3"/>
  <c r="H58" i="1"/>
  <c r="H98" i="1"/>
  <c r="I13" i="2"/>
  <c r="I31" i="2"/>
  <c r="X75" i="3"/>
  <c r="H55" i="1"/>
  <c r="C114" i="1"/>
  <c r="H105" i="1"/>
  <c r="H43" i="1"/>
  <c r="CH76" i="3"/>
  <c r="E114" i="1"/>
  <c r="CO10" i="3"/>
  <c r="CO18" i="3"/>
  <c r="CO26" i="3"/>
  <c r="CO34" i="3"/>
  <c r="CO42" i="3"/>
  <c r="CO50" i="3"/>
  <c r="AD76" i="3"/>
  <c r="CO58" i="3"/>
  <c r="CO66" i="3"/>
  <c r="D68" i="1"/>
  <c r="D116" i="1"/>
  <c r="D9" i="3"/>
  <c r="D17" i="3"/>
  <c r="D25" i="3"/>
  <c r="D33" i="3"/>
  <c r="D41" i="3"/>
  <c r="D49" i="3"/>
  <c r="D57" i="3"/>
  <c r="D65" i="3"/>
  <c r="D73" i="3"/>
  <c r="G104" i="1"/>
  <c r="F76" i="3"/>
  <c r="H64" i="1"/>
  <c r="BY76" i="3"/>
  <c r="AT75" i="3"/>
  <c r="AT77" i="3" s="1"/>
  <c r="H52" i="6"/>
  <c r="H70" i="1"/>
  <c r="H75" i="2"/>
  <c r="AR75" i="3"/>
  <c r="AR77" i="3" s="1"/>
  <c r="CF76" i="3"/>
  <c r="I8" i="5"/>
  <c r="D39" i="1"/>
  <c r="D50" i="1" s="1"/>
  <c r="H53" i="1"/>
  <c r="H125" i="1"/>
  <c r="AE75" i="3"/>
  <c r="AE77" i="3" s="1"/>
  <c r="CA76" i="3"/>
  <c r="D20" i="1"/>
  <c r="I37" i="2"/>
  <c r="I55" i="2"/>
  <c r="AF75" i="3"/>
  <c r="BD76" i="3"/>
  <c r="J28" i="20"/>
  <c r="H127" i="1"/>
  <c r="AC75" i="3"/>
  <c r="AC77" i="3" s="1"/>
  <c r="U75" i="3"/>
  <c r="U77" i="3" s="1"/>
  <c r="CO13" i="3"/>
  <c r="CO21" i="3"/>
  <c r="CO29" i="3"/>
  <c r="CO37" i="3"/>
  <c r="CO45" i="3"/>
  <c r="CO53" i="3"/>
  <c r="BJ76" i="3"/>
  <c r="CO61" i="3"/>
  <c r="CO69" i="3"/>
  <c r="H56" i="1"/>
  <c r="C129" i="1"/>
  <c r="H120" i="1"/>
  <c r="D12" i="3"/>
  <c r="D20" i="3"/>
  <c r="D28" i="3"/>
  <c r="D36" i="3"/>
  <c r="D44" i="3"/>
  <c r="D52" i="3"/>
  <c r="D60" i="3"/>
  <c r="D68" i="3"/>
  <c r="I20" i="5"/>
  <c r="AL76" i="3"/>
  <c r="F40" i="16"/>
  <c r="G77" i="1"/>
  <c r="E27" i="1"/>
  <c r="BZ75" i="3"/>
  <c r="BZ77" i="3" s="1"/>
  <c r="D27" i="1"/>
  <c r="H86" i="1"/>
  <c r="I8" i="2"/>
  <c r="I16" i="2"/>
  <c r="I24" i="2"/>
  <c r="I32" i="2"/>
  <c r="I40" i="2"/>
  <c r="I48" i="2"/>
  <c r="I56" i="2"/>
  <c r="D76" i="2"/>
  <c r="I64" i="2"/>
  <c r="I72" i="2"/>
  <c r="AZ75" i="3"/>
  <c r="AZ77" i="3" s="1"/>
  <c r="AB76" i="3"/>
  <c r="CN76" i="3"/>
  <c r="H68" i="6"/>
  <c r="C20" i="1"/>
  <c r="H21" i="1"/>
  <c r="H85" i="1"/>
  <c r="AM75" i="3"/>
  <c r="AM77" i="3" s="1"/>
  <c r="CQ76" i="3"/>
  <c r="D73" i="1"/>
  <c r="I15" i="2"/>
  <c r="I61" i="2"/>
  <c r="AN75" i="3"/>
  <c r="BL76" i="3"/>
  <c r="H76" i="3"/>
  <c r="BT76" i="3"/>
  <c r="F46" i="12"/>
  <c r="C12" i="1"/>
  <c r="H7" i="1"/>
  <c r="E73" i="1"/>
  <c r="G116" i="1"/>
  <c r="E75" i="2"/>
  <c r="E77" i="2" s="1"/>
  <c r="BE75" i="3"/>
  <c r="I36" i="5"/>
  <c r="H44" i="1"/>
  <c r="D29" i="1"/>
  <c r="G75" i="2"/>
  <c r="G77" i="2" s="1"/>
  <c r="N25" i="4"/>
  <c r="N19" i="4"/>
  <c r="I44" i="5"/>
  <c r="H10" i="1"/>
  <c r="H26" i="1"/>
  <c r="H76" i="2"/>
  <c r="AV75" i="3"/>
  <c r="P76" i="3"/>
  <c r="CB76" i="3"/>
  <c r="I56" i="5"/>
  <c r="D76" i="5"/>
  <c r="E20" i="1"/>
  <c r="H71" i="1"/>
  <c r="H87" i="1"/>
  <c r="E119" i="1"/>
  <c r="BM75" i="3"/>
  <c r="D104" i="1"/>
  <c r="R76" i="3"/>
  <c r="H33" i="1"/>
  <c r="G31" i="1"/>
  <c r="H74" i="1"/>
  <c r="C75" i="1"/>
  <c r="H90" i="1"/>
  <c r="H106" i="1"/>
  <c r="E129" i="1"/>
  <c r="E131" i="1" s="1"/>
  <c r="I9" i="2"/>
  <c r="I17" i="2"/>
  <c r="I25" i="2"/>
  <c r="I33" i="2"/>
  <c r="I41" i="2"/>
  <c r="I49" i="2"/>
  <c r="I57" i="2"/>
  <c r="I65" i="2"/>
  <c r="I73" i="2"/>
  <c r="BD75" i="3"/>
  <c r="BD77" i="3" s="1"/>
  <c r="X76" i="3"/>
  <c r="CJ76" i="3"/>
  <c r="U19" i="14"/>
  <c r="H23" i="1"/>
  <c r="H103" i="1"/>
  <c r="C104" i="1"/>
  <c r="F129" i="1"/>
  <c r="F131" i="1" s="1"/>
  <c r="I75" i="3"/>
  <c r="BU75" i="3"/>
  <c r="G129" i="1"/>
  <c r="G131" i="1" s="1"/>
  <c r="CT76" i="3"/>
  <c r="CL43" i="3"/>
  <c r="M76" i="4"/>
  <c r="I18" i="5"/>
  <c r="BK76" i="3"/>
  <c r="E35" i="1"/>
  <c r="G92" i="1"/>
  <c r="H122" i="1"/>
  <c r="BL75" i="3"/>
  <c r="BL77" i="3" s="1"/>
  <c r="AF76" i="3"/>
  <c r="CR76" i="3"/>
  <c r="H10" i="6"/>
  <c r="H47" i="1"/>
  <c r="D75" i="1"/>
  <c r="Q75" i="3"/>
  <c r="CC75" i="3"/>
  <c r="H60" i="1"/>
  <c r="CL28" i="3"/>
  <c r="CL51" i="3"/>
  <c r="N41" i="4"/>
  <c r="J75" i="6"/>
  <c r="G76" i="3"/>
  <c r="BS76" i="3"/>
  <c r="CL74" i="3"/>
  <c r="H9" i="6"/>
  <c r="H34" i="1"/>
  <c r="F68" i="1"/>
  <c r="D99" i="1"/>
  <c r="I11" i="2"/>
  <c r="I19" i="2"/>
  <c r="I27" i="2"/>
  <c r="I35" i="2"/>
  <c r="I43" i="2"/>
  <c r="I51" i="2"/>
  <c r="I59" i="2"/>
  <c r="I67" i="2"/>
  <c r="H75" i="3"/>
  <c r="H77" i="3" s="1"/>
  <c r="BT75" i="3"/>
  <c r="BT77" i="3" s="1"/>
  <c r="AN76" i="3"/>
  <c r="F35" i="1"/>
  <c r="H63" i="1"/>
  <c r="H79" i="1"/>
  <c r="Y75" i="3"/>
  <c r="CK75" i="3"/>
  <c r="AW76" i="3"/>
  <c r="J75" i="3"/>
  <c r="I60" i="5"/>
  <c r="D76" i="7"/>
  <c r="F56" i="7"/>
  <c r="Q8" i="4"/>
  <c r="Q40" i="4"/>
  <c r="Q72" i="4"/>
  <c r="C17" i="1"/>
  <c r="H18" i="1"/>
  <c r="H66" i="1"/>
  <c r="H82" i="1"/>
  <c r="P75" i="3"/>
  <c r="P77" i="3" s="1"/>
  <c r="CB75" i="3"/>
  <c r="CB77" i="3" s="1"/>
  <c r="AV76" i="3"/>
  <c r="Q12" i="4"/>
  <c r="Q44" i="4"/>
  <c r="H36" i="6"/>
  <c r="H15" i="1"/>
  <c r="G68" i="1"/>
  <c r="E99" i="1"/>
  <c r="AG75" i="3"/>
  <c r="CS75" i="3"/>
  <c r="BE76" i="3"/>
  <c r="E75" i="1"/>
  <c r="R75" i="3"/>
  <c r="R77" i="3" s="1"/>
  <c r="H81" i="1"/>
  <c r="S75" i="3"/>
  <c r="CL12" i="3"/>
  <c r="I76" i="4"/>
  <c r="H12" i="6"/>
  <c r="BM76" i="3"/>
  <c r="G35" i="1"/>
  <c r="C77" i="1"/>
  <c r="H76" i="1"/>
  <c r="H124" i="1"/>
  <c r="Z75" i="3"/>
  <c r="CT75" i="3"/>
  <c r="CT77" i="3" s="1"/>
  <c r="Z76" i="3"/>
  <c r="I16" i="5"/>
  <c r="H9" i="1"/>
  <c r="AA75" i="3"/>
  <c r="CL15" i="3"/>
  <c r="K76" i="3"/>
  <c r="CL59" i="3"/>
  <c r="N29" i="4"/>
  <c r="N57" i="4"/>
  <c r="N34" i="4"/>
  <c r="N62" i="4"/>
  <c r="N67" i="4"/>
  <c r="G75" i="6"/>
  <c r="I76" i="3"/>
  <c r="BU76" i="3"/>
  <c r="I68" i="5"/>
  <c r="D14" i="1"/>
  <c r="D24" i="1" s="1"/>
  <c r="F99" i="1"/>
  <c r="H108" i="1"/>
  <c r="AH75" i="3"/>
  <c r="AH76" i="3"/>
  <c r="H89" i="1"/>
  <c r="AI75" i="3"/>
  <c r="AI77" i="3" s="1"/>
  <c r="CL18" i="3"/>
  <c r="CL34" i="3"/>
  <c r="CL36" i="3"/>
  <c r="AI76" i="3"/>
  <c r="CL67" i="3"/>
  <c r="N45" i="4"/>
  <c r="N73" i="4"/>
  <c r="F22" i="12"/>
  <c r="U47" i="14"/>
  <c r="N14" i="4"/>
  <c r="N38" i="4"/>
  <c r="N66" i="4"/>
  <c r="I23" i="5"/>
  <c r="Q76" i="3"/>
  <c r="CC76" i="3"/>
  <c r="U51" i="14"/>
  <c r="H36" i="1"/>
  <c r="C38" i="1"/>
  <c r="H52" i="1"/>
  <c r="AP75" i="3"/>
  <c r="AP76" i="3"/>
  <c r="I48" i="5"/>
  <c r="BG75" i="3"/>
  <c r="CL11" i="3"/>
  <c r="CL27" i="3"/>
  <c r="CL42" i="3"/>
  <c r="CL44" i="3"/>
  <c r="BG76" i="3"/>
  <c r="N61" i="4"/>
  <c r="M76" i="19"/>
  <c r="N70" i="4"/>
  <c r="T76" i="4"/>
  <c r="Q58" i="4"/>
  <c r="E76" i="15"/>
  <c r="Y76" i="3"/>
  <c r="CK76" i="3"/>
  <c r="E17" i="1"/>
  <c r="AX75" i="3"/>
  <c r="BF76" i="3"/>
  <c r="E14" i="1"/>
  <c r="E24" i="1" s="1"/>
  <c r="G99" i="1"/>
  <c r="H121" i="1"/>
  <c r="CE75" i="3"/>
  <c r="CL20" i="3"/>
  <c r="CL50" i="3"/>
  <c r="CI50" i="3" s="1"/>
  <c r="CL52" i="3"/>
  <c r="BW76" i="3"/>
  <c r="F75" i="4"/>
  <c r="I43" i="5"/>
  <c r="Q62" i="4"/>
  <c r="AG76" i="3"/>
  <c r="CS76" i="3"/>
  <c r="H60" i="6"/>
  <c r="F20" i="1"/>
  <c r="G39" i="1"/>
  <c r="G50" i="1" s="1"/>
  <c r="F73" i="1"/>
  <c r="H84" i="1"/>
  <c r="F75" i="2"/>
  <c r="F77" i="2" s="1"/>
  <c r="BF75" i="3"/>
  <c r="BN76" i="3"/>
  <c r="G20" i="1"/>
  <c r="G14" i="1" s="1"/>
  <c r="G24" i="1" s="1"/>
  <c r="F75" i="1"/>
  <c r="CM75" i="3"/>
  <c r="CL7" i="3"/>
  <c r="CL23" i="3"/>
  <c r="CL58" i="3"/>
  <c r="CL60" i="3"/>
  <c r="H76" i="13"/>
  <c r="N22" i="4"/>
  <c r="H26" i="6"/>
  <c r="Q26" i="4"/>
  <c r="AO76" i="3"/>
  <c r="Q16" i="4"/>
  <c r="Q48" i="4"/>
  <c r="D12" i="1"/>
  <c r="H100" i="1"/>
  <c r="F119" i="1"/>
  <c r="BN75" i="3"/>
  <c r="CD76" i="3"/>
  <c r="J76" i="4"/>
  <c r="H49" i="1"/>
  <c r="D77" i="1"/>
  <c r="CL10" i="3"/>
  <c r="CI10" i="3" s="1"/>
  <c r="CL26" i="3"/>
  <c r="CI26" i="3" s="1"/>
  <c r="CL35" i="3"/>
  <c r="CL66" i="3"/>
  <c r="CL68" i="3"/>
  <c r="I28" i="5"/>
  <c r="N9" i="4"/>
  <c r="T75" i="14"/>
  <c r="M26" i="22"/>
  <c r="N26" i="4"/>
  <c r="U27" i="14"/>
  <c r="Q30" i="4"/>
  <c r="CL31" i="3"/>
  <c r="CL39" i="3"/>
  <c r="CL47" i="3"/>
  <c r="CL55" i="3"/>
  <c r="BO76" i="3"/>
  <c r="CL63" i="3"/>
  <c r="CL71" i="3"/>
  <c r="H22" i="6"/>
  <c r="H48" i="28"/>
  <c r="N30" i="4"/>
  <c r="N50" i="4"/>
  <c r="H13" i="15"/>
  <c r="I11" i="5"/>
  <c r="H50" i="6"/>
  <c r="U59" i="14"/>
  <c r="Q10" i="4"/>
  <c r="Q42" i="4"/>
  <c r="Q74" i="4"/>
  <c r="I49" i="5"/>
  <c r="G46" i="11"/>
  <c r="K75" i="13"/>
  <c r="K26" i="6"/>
  <c r="Q22" i="4"/>
  <c r="Q54" i="4"/>
  <c r="F75" i="5"/>
  <c r="I38" i="5"/>
  <c r="I76" i="6"/>
  <c r="H56" i="6"/>
  <c r="N40" i="4"/>
  <c r="I53" i="5"/>
  <c r="H54" i="6"/>
  <c r="E76" i="19"/>
  <c r="G52" i="11"/>
  <c r="H64" i="15"/>
  <c r="F65" i="12"/>
  <c r="G39" i="11"/>
  <c r="AQ75" i="3"/>
  <c r="CL13" i="3"/>
  <c r="CL21" i="3"/>
  <c r="CL29" i="3"/>
  <c r="CL37" i="3"/>
  <c r="CL45" i="3"/>
  <c r="CL53" i="3"/>
  <c r="S76" i="3"/>
  <c r="CE76" i="3"/>
  <c r="CL61" i="3"/>
  <c r="CL69" i="3"/>
  <c r="D75" i="4"/>
  <c r="H24" i="6"/>
  <c r="H61" i="15"/>
  <c r="R31" i="19"/>
  <c r="F64" i="16"/>
  <c r="I15" i="5"/>
  <c r="D75" i="10"/>
  <c r="Q34" i="4"/>
  <c r="Q66" i="4"/>
  <c r="I10" i="5"/>
  <c r="I70" i="5"/>
  <c r="F48" i="7"/>
  <c r="J76" i="14"/>
  <c r="M58" i="22"/>
  <c r="R47" i="19"/>
  <c r="I17" i="5"/>
  <c r="F32" i="7"/>
  <c r="J16" i="20"/>
  <c r="F29" i="7"/>
  <c r="G62" i="11"/>
  <c r="F69" i="16"/>
  <c r="K58" i="6"/>
  <c r="D19" i="13"/>
  <c r="H23" i="6"/>
  <c r="AX76" i="3"/>
  <c r="Q20" i="4"/>
  <c r="Q52" i="4"/>
  <c r="F17" i="1"/>
  <c r="F14" i="1" s="1"/>
  <c r="F24" i="1" s="1"/>
  <c r="D38" i="1"/>
  <c r="H65" i="1"/>
  <c r="H97" i="1"/>
  <c r="AY75" i="3"/>
  <c r="CL8" i="3"/>
  <c r="CL16" i="3"/>
  <c r="CL24" i="3"/>
  <c r="CL32" i="3"/>
  <c r="CL40" i="3"/>
  <c r="CL48" i="3"/>
  <c r="AA76" i="3"/>
  <c r="CM76" i="3"/>
  <c r="CL56" i="3"/>
  <c r="CL64" i="3"/>
  <c r="CL72" i="3"/>
  <c r="CI72" i="3" s="1"/>
  <c r="H44" i="6"/>
  <c r="N21" i="4"/>
  <c r="N37" i="4"/>
  <c r="N53" i="4"/>
  <c r="N69" i="4"/>
  <c r="F16" i="16"/>
  <c r="J8" i="20"/>
  <c r="M75" i="4"/>
  <c r="M77" i="4" s="1"/>
  <c r="N54" i="4"/>
  <c r="N75" i="6"/>
  <c r="I47" i="5"/>
  <c r="H53" i="15"/>
  <c r="J61" i="20"/>
  <c r="K10" i="6"/>
  <c r="E10" i="6" s="1"/>
  <c r="L75" i="19"/>
  <c r="Q14" i="4"/>
  <c r="Q46" i="4"/>
  <c r="F76" i="4"/>
  <c r="I42" i="5"/>
  <c r="U67" i="14"/>
  <c r="N24" i="4"/>
  <c r="I21" i="5"/>
  <c r="G68" i="11"/>
  <c r="G76" i="13"/>
  <c r="F61" i="7"/>
  <c r="G14" i="11"/>
  <c r="F11" i="12"/>
  <c r="F67" i="7"/>
  <c r="H41" i="1"/>
  <c r="G73" i="1"/>
  <c r="H113" i="1"/>
  <c r="BO75" i="3"/>
  <c r="BO77" i="3" s="1"/>
  <c r="CL14" i="3"/>
  <c r="CL22" i="3"/>
  <c r="CL30" i="3"/>
  <c r="CL38" i="3"/>
  <c r="CL46" i="3"/>
  <c r="CL54" i="3"/>
  <c r="AQ76" i="3"/>
  <c r="CL62" i="3"/>
  <c r="CL70" i="3"/>
  <c r="CI70" i="3" s="1"/>
  <c r="F16" i="7"/>
  <c r="L75" i="28"/>
  <c r="K7" i="28"/>
  <c r="N17" i="4"/>
  <c r="N33" i="4"/>
  <c r="N49" i="4"/>
  <c r="N65" i="4"/>
  <c r="K65" i="4" s="1"/>
  <c r="U65" i="4" s="1"/>
  <c r="I72" i="5"/>
  <c r="N10" i="4"/>
  <c r="K10" i="4" s="1"/>
  <c r="N18" i="4"/>
  <c r="N46" i="4"/>
  <c r="U55" i="14"/>
  <c r="R15" i="19"/>
  <c r="I55" i="5"/>
  <c r="N35" i="4"/>
  <c r="Q38" i="4"/>
  <c r="Q70" i="4"/>
  <c r="K70" i="4" s="1"/>
  <c r="I50" i="5"/>
  <c r="N8" i="4"/>
  <c r="N72" i="4"/>
  <c r="I75" i="6"/>
  <c r="H7" i="6"/>
  <c r="F62" i="12"/>
  <c r="G20" i="11"/>
  <c r="U48" i="14"/>
  <c r="H60" i="21"/>
  <c r="J76" i="3"/>
  <c r="BV76" i="3"/>
  <c r="E12" i="1"/>
  <c r="C27" i="1"/>
  <c r="H27" i="1" s="1"/>
  <c r="H25" i="1"/>
  <c r="H57" i="1"/>
  <c r="G119" i="1"/>
  <c r="K75" i="3"/>
  <c r="K77" i="3" s="1"/>
  <c r="BW75" i="3"/>
  <c r="CL9" i="3"/>
  <c r="CL17" i="3"/>
  <c r="CL25" i="3"/>
  <c r="CL33" i="3"/>
  <c r="CL41" i="3"/>
  <c r="CL49" i="3"/>
  <c r="AY76" i="3"/>
  <c r="CL57" i="3"/>
  <c r="CL65" i="3"/>
  <c r="CL73" i="3"/>
  <c r="Q24" i="4"/>
  <c r="R76" i="4"/>
  <c r="Q56" i="4"/>
  <c r="S75" i="4"/>
  <c r="U15" i="14"/>
  <c r="H68" i="21"/>
  <c r="E76" i="5"/>
  <c r="F30" i="12"/>
  <c r="N51" i="4"/>
  <c r="H75" i="4"/>
  <c r="Q18" i="4"/>
  <c r="Q50" i="4"/>
  <c r="G75" i="5"/>
  <c r="E76" i="11"/>
  <c r="G30" i="11"/>
  <c r="F43" i="12"/>
  <c r="N56" i="4"/>
  <c r="H76" i="4"/>
  <c r="G36" i="11"/>
  <c r="E76" i="12"/>
  <c r="H48" i="6"/>
  <c r="F14" i="12"/>
  <c r="H69" i="15"/>
  <c r="R55" i="19"/>
  <c r="I75" i="4"/>
  <c r="I77" i="4" s="1"/>
  <c r="N12" i="4"/>
  <c r="K12" i="4" s="1"/>
  <c r="U12" i="4" s="1"/>
  <c r="N28" i="4"/>
  <c r="N44" i="4"/>
  <c r="K44" i="4" s="1"/>
  <c r="N60" i="4"/>
  <c r="K60" i="4" s="1"/>
  <c r="I73" i="5"/>
  <c r="F72" i="7"/>
  <c r="J75" i="4"/>
  <c r="H75" i="5"/>
  <c r="I29" i="5"/>
  <c r="I61" i="5"/>
  <c r="H20" i="6"/>
  <c r="H46" i="6"/>
  <c r="H21" i="15"/>
  <c r="G16" i="11"/>
  <c r="G32" i="11"/>
  <c r="G48" i="11"/>
  <c r="G64" i="11"/>
  <c r="H48" i="15"/>
  <c r="H24" i="28"/>
  <c r="F33" i="12"/>
  <c r="D21" i="13"/>
  <c r="R60" i="19"/>
  <c r="E75" i="4"/>
  <c r="K8" i="6"/>
  <c r="Q9" i="4"/>
  <c r="K9" i="4" s="1"/>
  <c r="U9" i="4" s="1"/>
  <c r="Q13" i="4"/>
  <c r="K13" i="4" s="1"/>
  <c r="U13" i="4" s="1"/>
  <c r="Q17" i="4"/>
  <c r="K17" i="4" s="1"/>
  <c r="Q21" i="4"/>
  <c r="Q25" i="4"/>
  <c r="K25" i="4" s="1"/>
  <c r="U25" i="4" s="1"/>
  <c r="Q29" i="4"/>
  <c r="K29" i="4" s="1"/>
  <c r="U29" i="4" s="1"/>
  <c r="Q33" i="4"/>
  <c r="K33" i="4" s="1"/>
  <c r="U33" i="4" s="1"/>
  <c r="Q37" i="4"/>
  <c r="K37" i="4" s="1"/>
  <c r="Q41" i="4"/>
  <c r="K41" i="4" s="1"/>
  <c r="U41" i="4" s="1"/>
  <c r="Q45" i="4"/>
  <c r="K45" i="4" s="1"/>
  <c r="U45" i="4" s="1"/>
  <c r="Q49" i="4"/>
  <c r="Q53" i="4"/>
  <c r="K53" i="4" s="1"/>
  <c r="U53" i="4" s="1"/>
  <c r="Q57" i="4"/>
  <c r="K57" i="4" s="1"/>
  <c r="Q61" i="4"/>
  <c r="K61" i="4" s="1"/>
  <c r="Q65" i="4"/>
  <c r="Q69" i="4"/>
  <c r="K69" i="4" s="1"/>
  <c r="U69" i="4" s="1"/>
  <c r="Q73" i="4"/>
  <c r="K73" i="4" s="1"/>
  <c r="I35" i="5"/>
  <c r="F76" i="5"/>
  <c r="I67" i="5"/>
  <c r="H11" i="6"/>
  <c r="H58" i="6"/>
  <c r="F24" i="16"/>
  <c r="N15" i="4"/>
  <c r="N31" i="4"/>
  <c r="N47" i="4"/>
  <c r="N63" i="4"/>
  <c r="P75" i="4"/>
  <c r="I30" i="5"/>
  <c r="I62" i="5"/>
  <c r="U35" i="14"/>
  <c r="F8" i="16"/>
  <c r="G76" i="4"/>
  <c r="F38" i="12"/>
  <c r="R76" i="14"/>
  <c r="H45" i="15"/>
  <c r="Q7" i="4"/>
  <c r="R75" i="4"/>
  <c r="Q11" i="4"/>
  <c r="Q15" i="4"/>
  <c r="Q19" i="4"/>
  <c r="Q23" i="4"/>
  <c r="Q27" i="4"/>
  <c r="Q31" i="4"/>
  <c r="Q35" i="4"/>
  <c r="Q39" i="4"/>
  <c r="Q43" i="4"/>
  <c r="Q47" i="4"/>
  <c r="Q51" i="4"/>
  <c r="Q55" i="4"/>
  <c r="Q59" i="4"/>
  <c r="Q63" i="4"/>
  <c r="Q67" i="4"/>
  <c r="Q71" i="4"/>
  <c r="I9" i="5"/>
  <c r="I41" i="5"/>
  <c r="F37" i="7"/>
  <c r="F69" i="7"/>
  <c r="G18" i="11"/>
  <c r="G34" i="11"/>
  <c r="G50" i="11"/>
  <c r="G66" i="11"/>
  <c r="F19" i="12"/>
  <c r="F51" i="12"/>
  <c r="I76" i="14"/>
  <c r="D76" i="19"/>
  <c r="R56" i="19"/>
  <c r="M38" i="22"/>
  <c r="K34" i="6"/>
  <c r="K66" i="6"/>
  <c r="D71" i="13"/>
  <c r="H10" i="15"/>
  <c r="S76" i="4"/>
  <c r="F40" i="7"/>
  <c r="U23" i="14"/>
  <c r="CO74" i="3"/>
  <c r="CI74" i="3" s="1"/>
  <c r="I27" i="5"/>
  <c r="I59" i="5"/>
  <c r="H13" i="6"/>
  <c r="H34" i="6"/>
  <c r="H66" i="6"/>
  <c r="R71" i="19"/>
  <c r="N11" i="4"/>
  <c r="N27" i="4"/>
  <c r="N43" i="4"/>
  <c r="N59" i="4"/>
  <c r="E75" i="5"/>
  <c r="F24" i="7"/>
  <c r="H29" i="15"/>
  <c r="J32" i="20"/>
  <c r="K71" i="28"/>
  <c r="I22" i="5"/>
  <c r="I54" i="5"/>
  <c r="F72" i="16"/>
  <c r="U7" i="14"/>
  <c r="D75" i="14"/>
  <c r="F32" i="16"/>
  <c r="P76" i="4"/>
  <c r="I33" i="5"/>
  <c r="I65" i="5"/>
  <c r="H8" i="6"/>
  <c r="L75" i="13"/>
  <c r="F13" i="7"/>
  <c r="F45" i="7"/>
  <c r="G22" i="11"/>
  <c r="G38" i="11"/>
  <c r="G54" i="11"/>
  <c r="G70" i="11"/>
  <c r="F27" i="12"/>
  <c r="F59" i="12"/>
  <c r="R24" i="19"/>
  <c r="J17" i="20"/>
  <c r="F50" i="24"/>
  <c r="K42" i="6"/>
  <c r="K74" i="6"/>
  <c r="D51" i="13"/>
  <c r="K76" i="14"/>
  <c r="H42" i="15"/>
  <c r="J15" i="20"/>
  <c r="G75" i="13"/>
  <c r="G77" i="13" s="1"/>
  <c r="D75" i="5"/>
  <c r="I7" i="5"/>
  <c r="I39" i="5"/>
  <c r="I71" i="5"/>
  <c r="G75" i="4"/>
  <c r="G76" i="5"/>
  <c r="I34" i="5"/>
  <c r="I66" i="5"/>
  <c r="H32" i="6"/>
  <c r="H64" i="6"/>
  <c r="N20" i="4"/>
  <c r="N36" i="4"/>
  <c r="N52" i="4"/>
  <c r="N68" i="4"/>
  <c r="K68" i="4" s="1"/>
  <c r="U39" i="14"/>
  <c r="H63" i="26"/>
  <c r="I13" i="5"/>
  <c r="I45" i="5"/>
  <c r="H30" i="6"/>
  <c r="H62" i="6"/>
  <c r="L75" i="14"/>
  <c r="G8" i="11"/>
  <c r="G24" i="11"/>
  <c r="G40" i="11"/>
  <c r="G56" i="11"/>
  <c r="D76" i="11"/>
  <c r="G72" i="11"/>
  <c r="H16" i="15"/>
  <c r="K75" i="19"/>
  <c r="F76" i="11"/>
  <c r="D53" i="13"/>
  <c r="F70" i="12"/>
  <c r="D76" i="4"/>
  <c r="I19" i="5"/>
  <c r="I51" i="5"/>
  <c r="H42" i="6"/>
  <c r="R7" i="19"/>
  <c r="D75" i="19"/>
  <c r="N7" i="4"/>
  <c r="N23" i="4"/>
  <c r="N39" i="4"/>
  <c r="N55" i="4"/>
  <c r="N71" i="4"/>
  <c r="U31" i="14"/>
  <c r="I14" i="5"/>
  <c r="I46" i="5"/>
  <c r="H76" i="5"/>
  <c r="U71" i="14"/>
  <c r="F62" i="27"/>
  <c r="I25" i="5"/>
  <c r="I57" i="5"/>
  <c r="U11" i="14"/>
  <c r="F56" i="16"/>
  <c r="D76" i="16"/>
  <c r="F74" i="24"/>
  <c r="F21" i="7"/>
  <c r="F53" i="7"/>
  <c r="G10" i="11"/>
  <c r="G26" i="11"/>
  <c r="G42" i="11"/>
  <c r="G58" i="11"/>
  <c r="G74" i="11"/>
  <c r="F35" i="12"/>
  <c r="F67" i="12"/>
  <c r="F37" i="16"/>
  <c r="K18" i="6"/>
  <c r="K50" i="6"/>
  <c r="F35" i="7"/>
  <c r="D76" i="10"/>
  <c r="D35" i="13"/>
  <c r="H74" i="15"/>
  <c r="N42" i="4"/>
  <c r="N58" i="4"/>
  <c r="K58" i="4" s="1"/>
  <c r="N74" i="4"/>
  <c r="K74" i="4" s="1"/>
  <c r="H14" i="6"/>
  <c r="K8" i="4"/>
  <c r="K28" i="4"/>
  <c r="K40" i="4"/>
  <c r="U40" i="4" s="1"/>
  <c r="L76" i="4"/>
  <c r="I31" i="5"/>
  <c r="I63" i="5"/>
  <c r="I74" i="5"/>
  <c r="H18" i="6"/>
  <c r="F64" i="7"/>
  <c r="E76" i="4"/>
  <c r="F75" i="6"/>
  <c r="F54" i="12"/>
  <c r="U63" i="14"/>
  <c r="F48" i="16"/>
  <c r="R63" i="19"/>
  <c r="F10" i="24"/>
  <c r="I26" i="5"/>
  <c r="I58" i="5"/>
  <c r="H40" i="6"/>
  <c r="H72" i="6"/>
  <c r="N16" i="4"/>
  <c r="N32" i="4"/>
  <c r="N48" i="4"/>
  <c r="N64" i="4"/>
  <c r="F8" i="7"/>
  <c r="J24" i="20"/>
  <c r="K14" i="4"/>
  <c r="U14" i="4" s="1"/>
  <c r="K18" i="4"/>
  <c r="K22" i="4"/>
  <c r="U22" i="4" s="1"/>
  <c r="K26" i="4"/>
  <c r="K30" i="4"/>
  <c r="K34" i="4"/>
  <c r="K38" i="4"/>
  <c r="K46" i="4"/>
  <c r="U46" i="4" s="1"/>
  <c r="K50" i="4"/>
  <c r="K54" i="4"/>
  <c r="K62" i="4"/>
  <c r="K66" i="4"/>
  <c r="U66" i="4" s="1"/>
  <c r="I37" i="5"/>
  <c r="I69" i="5"/>
  <c r="H16" i="6"/>
  <c r="H38" i="6"/>
  <c r="H70" i="6"/>
  <c r="U43" i="14"/>
  <c r="R39" i="19"/>
  <c r="J76" i="6"/>
  <c r="G12" i="11"/>
  <c r="G28" i="11"/>
  <c r="G44" i="11"/>
  <c r="G60" i="11"/>
  <c r="H32" i="15"/>
  <c r="H23" i="26"/>
  <c r="D37" i="13"/>
  <c r="D75" i="17"/>
  <c r="Q76" i="14"/>
  <c r="L76" i="19"/>
  <c r="H28" i="21"/>
  <c r="D75" i="28"/>
  <c r="F25" i="12"/>
  <c r="F57" i="12"/>
  <c r="D9" i="13"/>
  <c r="D25" i="13"/>
  <c r="D41" i="13"/>
  <c r="D65" i="13"/>
  <c r="S76" i="14"/>
  <c r="H31" i="6"/>
  <c r="U16" i="14"/>
  <c r="G76" i="19"/>
  <c r="J51" i="20"/>
  <c r="G9" i="11"/>
  <c r="F13" i="16"/>
  <c r="F45" i="16"/>
  <c r="R16" i="19"/>
  <c r="R48" i="19"/>
  <c r="J9" i="20"/>
  <c r="K12" i="6"/>
  <c r="K20" i="6"/>
  <c r="K28" i="6"/>
  <c r="K36" i="6"/>
  <c r="E36" i="6" s="1"/>
  <c r="O36" i="6" s="1"/>
  <c r="K44" i="6"/>
  <c r="K52" i="6"/>
  <c r="E52" i="6" s="1"/>
  <c r="K60" i="6"/>
  <c r="K68" i="6"/>
  <c r="E68" i="6" s="1"/>
  <c r="F11" i="7"/>
  <c r="F43" i="7"/>
  <c r="D15" i="13"/>
  <c r="D31" i="13"/>
  <c r="D47" i="13"/>
  <c r="D59" i="13"/>
  <c r="F11" i="16"/>
  <c r="R38" i="19"/>
  <c r="G25" i="11"/>
  <c r="F21" i="16"/>
  <c r="F53" i="16"/>
  <c r="R8" i="19"/>
  <c r="R40" i="19"/>
  <c r="R72" i="19"/>
  <c r="J45" i="20"/>
  <c r="K14" i="6"/>
  <c r="K22" i="6"/>
  <c r="E22" i="6" s="1"/>
  <c r="K30" i="6"/>
  <c r="K38" i="6"/>
  <c r="K46" i="6"/>
  <c r="K54" i="6"/>
  <c r="K62" i="6"/>
  <c r="K70" i="6"/>
  <c r="F19" i="7"/>
  <c r="F51" i="7"/>
  <c r="D11" i="13"/>
  <c r="D27" i="13"/>
  <c r="D43" i="13"/>
  <c r="E75" i="14"/>
  <c r="H26" i="15"/>
  <c r="H58" i="15"/>
  <c r="F35" i="16"/>
  <c r="G55" i="11"/>
  <c r="M54" i="22"/>
  <c r="M70" i="22"/>
  <c r="K47" i="28"/>
  <c r="D76" i="6"/>
  <c r="E76" i="7"/>
  <c r="F9" i="12"/>
  <c r="F41" i="12"/>
  <c r="F73" i="12"/>
  <c r="D17" i="13"/>
  <c r="D33" i="13"/>
  <c r="D49" i="13"/>
  <c r="D61" i="13"/>
  <c r="D69" i="13"/>
  <c r="M75" i="14"/>
  <c r="F43" i="16"/>
  <c r="R30" i="19"/>
  <c r="N76" i="19"/>
  <c r="K31" i="28"/>
  <c r="M76" i="6"/>
  <c r="F65" i="7"/>
  <c r="G71" i="11"/>
  <c r="D76" i="17"/>
  <c r="K75" i="14"/>
  <c r="K77" i="14" s="1"/>
  <c r="F29" i="16"/>
  <c r="F61" i="16"/>
  <c r="R32" i="19"/>
  <c r="R64" i="19"/>
  <c r="K16" i="6"/>
  <c r="K24" i="6"/>
  <c r="K32" i="6"/>
  <c r="E32" i="6" s="1"/>
  <c r="K40" i="6"/>
  <c r="K48" i="6"/>
  <c r="E48" i="6" s="1"/>
  <c r="L76" i="6"/>
  <c r="K56" i="6"/>
  <c r="E56" i="6" s="1"/>
  <c r="K64" i="6"/>
  <c r="K72" i="6"/>
  <c r="F27" i="7"/>
  <c r="F59" i="7"/>
  <c r="E75" i="13"/>
  <c r="D7" i="13"/>
  <c r="D23" i="13"/>
  <c r="D39" i="13"/>
  <c r="D55" i="13"/>
  <c r="D63" i="13"/>
  <c r="E76" i="16"/>
  <c r="E75" i="19"/>
  <c r="E77" i="19" s="1"/>
  <c r="F20" i="12"/>
  <c r="U13" i="14"/>
  <c r="S75" i="14"/>
  <c r="H8" i="15"/>
  <c r="H24" i="15"/>
  <c r="H40" i="15"/>
  <c r="D76" i="15"/>
  <c r="H56" i="15"/>
  <c r="H72" i="15"/>
  <c r="J69" i="20"/>
  <c r="E75" i="24"/>
  <c r="F38" i="27"/>
  <c r="G76" i="29"/>
  <c r="F17" i="12"/>
  <c r="F49" i="12"/>
  <c r="M75" i="13"/>
  <c r="D13" i="13"/>
  <c r="D29" i="13"/>
  <c r="D45" i="13"/>
  <c r="F67" i="16"/>
  <c r="J75" i="22"/>
  <c r="H15" i="6"/>
  <c r="F52" i="12"/>
  <c r="N76" i="6"/>
  <c r="H55" i="26"/>
  <c r="F27" i="16"/>
  <c r="F59" i="16"/>
  <c r="R14" i="19"/>
  <c r="R46" i="19"/>
  <c r="R70" i="19"/>
  <c r="J23" i="20"/>
  <c r="H47" i="6"/>
  <c r="F62" i="7"/>
  <c r="F60" i="12"/>
  <c r="F38" i="16"/>
  <c r="R29" i="19"/>
  <c r="F25" i="7"/>
  <c r="G13" i="11"/>
  <c r="G57" i="11"/>
  <c r="F63" i="12"/>
  <c r="E76" i="14"/>
  <c r="F65" i="16"/>
  <c r="F36" i="7"/>
  <c r="U45" i="14"/>
  <c r="I75" i="13"/>
  <c r="F71" i="16"/>
  <c r="F42" i="7"/>
  <c r="F76" i="15"/>
  <c r="H71" i="6"/>
  <c r="F70" i="7"/>
  <c r="N75" i="13"/>
  <c r="D76" i="14"/>
  <c r="U56" i="14"/>
  <c r="F33" i="7"/>
  <c r="G23" i="11"/>
  <c r="G61" i="11"/>
  <c r="P76" i="19"/>
  <c r="M22" i="22"/>
  <c r="K63" i="6"/>
  <c r="D12" i="13"/>
  <c r="D50" i="13"/>
  <c r="U25" i="14"/>
  <c r="F28" i="16"/>
  <c r="R27" i="19"/>
  <c r="I76" i="20"/>
  <c r="M46" i="22"/>
  <c r="H55" i="6"/>
  <c r="U12" i="14"/>
  <c r="F70" i="16"/>
  <c r="N75" i="19"/>
  <c r="O76" i="19"/>
  <c r="F76" i="6"/>
  <c r="F57" i="7"/>
  <c r="G29" i="11"/>
  <c r="G73" i="11"/>
  <c r="F68" i="7"/>
  <c r="F18" i="12"/>
  <c r="L76" i="13"/>
  <c r="H75" i="14"/>
  <c r="U17" i="14"/>
  <c r="F31" i="7"/>
  <c r="D62" i="13"/>
  <c r="F39" i="7"/>
  <c r="J75" i="13"/>
  <c r="I76" i="13"/>
  <c r="D67" i="13"/>
  <c r="M75" i="19"/>
  <c r="M77" i="19" s="1"/>
  <c r="J34" i="20"/>
  <c r="H44" i="21"/>
  <c r="H39" i="26"/>
  <c r="H39" i="6"/>
  <c r="F30" i="7"/>
  <c r="F28" i="12"/>
  <c r="J76" i="13"/>
  <c r="R61" i="19"/>
  <c r="J27" i="20"/>
  <c r="F46" i="27"/>
  <c r="E58" i="6"/>
  <c r="O58" i="6" s="1"/>
  <c r="G41" i="11"/>
  <c r="F31" i="12"/>
  <c r="F33" i="16"/>
  <c r="R28" i="19"/>
  <c r="F75" i="20"/>
  <c r="H56" i="28"/>
  <c r="I76" i="28"/>
  <c r="U57" i="14"/>
  <c r="K39" i="6"/>
  <c r="F63" i="7"/>
  <c r="D34" i="13"/>
  <c r="D57" i="13"/>
  <c r="D73" i="13"/>
  <c r="H18" i="15"/>
  <c r="H34" i="15"/>
  <c r="H50" i="15"/>
  <c r="H66" i="15"/>
  <c r="F19" i="16"/>
  <c r="F51" i="16"/>
  <c r="R22" i="19"/>
  <c r="F76" i="19"/>
  <c r="J37" i="20"/>
  <c r="H63" i="6"/>
  <c r="F38" i="7"/>
  <c r="U24" i="14"/>
  <c r="U44" i="14"/>
  <c r="H32" i="28"/>
  <c r="D75" i="11"/>
  <c r="D77" i="11" s="1"/>
  <c r="G7" i="11"/>
  <c r="G45" i="11"/>
  <c r="E75" i="15"/>
  <c r="E77" i="15" s="1"/>
  <c r="E75" i="11"/>
  <c r="E77" i="11" s="1"/>
  <c r="F50" i="12"/>
  <c r="U41" i="14"/>
  <c r="F13" i="12"/>
  <c r="H38" i="15"/>
  <c r="D75" i="26"/>
  <c r="H7" i="26"/>
  <c r="K47" i="6"/>
  <c r="R50" i="19"/>
  <c r="E75" i="7"/>
  <c r="H17" i="6"/>
  <c r="H25" i="6"/>
  <c r="H33" i="6"/>
  <c r="H41" i="6"/>
  <c r="H49" i="6"/>
  <c r="H57" i="6"/>
  <c r="H65" i="6"/>
  <c r="H73" i="6"/>
  <c r="U20" i="14"/>
  <c r="U52" i="14"/>
  <c r="H15" i="15"/>
  <c r="H31" i="15"/>
  <c r="H47" i="15"/>
  <c r="H63" i="15"/>
  <c r="F14" i="16"/>
  <c r="F46" i="16"/>
  <c r="F75" i="19"/>
  <c r="R21" i="19"/>
  <c r="R53" i="19"/>
  <c r="E75" i="20"/>
  <c r="M66" i="22"/>
  <c r="K55" i="28"/>
  <c r="G11" i="11"/>
  <c r="G27" i="11"/>
  <c r="G43" i="11"/>
  <c r="G59" i="11"/>
  <c r="F7" i="12"/>
  <c r="D75" i="12"/>
  <c r="F39" i="12"/>
  <c r="F71" i="12"/>
  <c r="M76" i="14"/>
  <c r="H12" i="15"/>
  <c r="H28" i="15"/>
  <c r="H44" i="15"/>
  <c r="H60" i="15"/>
  <c r="F9" i="16"/>
  <c r="F41" i="16"/>
  <c r="F73" i="16"/>
  <c r="R20" i="19"/>
  <c r="R52" i="19"/>
  <c r="H76" i="19"/>
  <c r="G76" i="20"/>
  <c r="F12" i="7"/>
  <c r="F44" i="7"/>
  <c r="F26" i="12"/>
  <c r="F58" i="12"/>
  <c r="U21" i="14"/>
  <c r="F75" i="15"/>
  <c r="F36" i="16"/>
  <c r="H36" i="21"/>
  <c r="K23" i="6"/>
  <c r="D66" i="13"/>
  <c r="F64" i="12"/>
  <c r="U26" i="14"/>
  <c r="R62" i="19"/>
  <c r="D75" i="20"/>
  <c r="J7" i="20"/>
  <c r="M14" i="22"/>
  <c r="H19" i="6"/>
  <c r="H27" i="6"/>
  <c r="H35" i="6"/>
  <c r="H43" i="6"/>
  <c r="H51" i="6"/>
  <c r="H59" i="6"/>
  <c r="H67" i="6"/>
  <c r="D75" i="8"/>
  <c r="U28" i="14"/>
  <c r="L76" i="14"/>
  <c r="U60" i="14"/>
  <c r="F22" i="16"/>
  <c r="F54" i="16"/>
  <c r="R13" i="19"/>
  <c r="R45" i="19"/>
  <c r="E75" i="21"/>
  <c r="E64" i="6"/>
  <c r="D76" i="8"/>
  <c r="G15" i="11"/>
  <c r="G31" i="11"/>
  <c r="G47" i="11"/>
  <c r="G63" i="11"/>
  <c r="F15" i="12"/>
  <c r="F47" i="12"/>
  <c r="K76" i="13"/>
  <c r="F17" i="16"/>
  <c r="F49" i="16"/>
  <c r="G75" i="19"/>
  <c r="R12" i="19"/>
  <c r="R44" i="19"/>
  <c r="J31" i="20"/>
  <c r="F20" i="7"/>
  <c r="F52" i="7"/>
  <c r="F34" i="12"/>
  <c r="F66" i="12"/>
  <c r="P75" i="14"/>
  <c r="U29" i="14"/>
  <c r="U33" i="14"/>
  <c r="U37" i="14"/>
  <c r="F60" i="16"/>
  <c r="M10" i="22"/>
  <c r="K7" i="6"/>
  <c r="L75" i="6"/>
  <c r="K71" i="6"/>
  <c r="F71" i="7"/>
  <c r="F21" i="12"/>
  <c r="D28" i="13"/>
  <c r="H70" i="15"/>
  <c r="Q75" i="19"/>
  <c r="F22" i="27"/>
  <c r="F14" i="7"/>
  <c r="F46" i="7"/>
  <c r="F36" i="12"/>
  <c r="F68" i="12"/>
  <c r="F75" i="14"/>
  <c r="U32" i="14"/>
  <c r="T76" i="14"/>
  <c r="U64" i="14"/>
  <c r="J22" i="20"/>
  <c r="H20" i="21"/>
  <c r="M34" i="22"/>
  <c r="E54" i="6"/>
  <c r="F9" i="7"/>
  <c r="F41" i="7"/>
  <c r="F73" i="7"/>
  <c r="G17" i="11"/>
  <c r="G33" i="11"/>
  <c r="G49" i="11"/>
  <c r="G65" i="11"/>
  <c r="O75" i="19"/>
  <c r="J21" i="20"/>
  <c r="F18" i="24"/>
  <c r="F70" i="27"/>
  <c r="E75" i="12"/>
  <c r="E77" i="12" s="1"/>
  <c r="U61" i="14"/>
  <c r="U69" i="14"/>
  <c r="F68" i="16"/>
  <c r="R59" i="19"/>
  <c r="M42" i="22"/>
  <c r="H31" i="26"/>
  <c r="K31" i="6"/>
  <c r="D14" i="13"/>
  <c r="D44" i="13"/>
  <c r="M76" i="13"/>
  <c r="F7" i="16"/>
  <c r="D75" i="16"/>
  <c r="F26" i="24"/>
  <c r="R54" i="19"/>
  <c r="H72" i="28"/>
  <c r="H21" i="6"/>
  <c r="H29" i="6"/>
  <c r="H37" i="6"/>
  <c r="H45" i="6"/>
  <c r="H53" i="6"/>
  <c r="H61" i="6"/>
  <c r="H69" i="6"/>
  <c r="N75" i="14"/>
  <c r="U36" i="14"/>
  <c r="U68" i="14"/>
  <c r="D75" i="15"/>
  <c r="H7" i="15"/>
  <c r="H23" i="15"/>
  <c r="H39" i="15"/>
  <c r="H55" i="15"/>
  <c r="H71" i="15"/>
  <c r="F30" i="16"/>
  <c r="F62" i="16"/>
  <c r="R37" i="19"/>
  <c r="R69" i="19"/>
  <c r="F58" i="24"/>
  <c r="E28" i="6"/>
  <c r="E44" i="6"/>
  <c r="E60" i="6"/>
  <c r="G19" i="11"/>
  <c r="G35" i="11"/>
  <c r="G51" i="11"/>
  <c r="G67" i="11"/>
  <c r="F23" i="12"/>
  <c r="F55" i="12"/>
  <c r="H20" i="15"/>
  <c r="H36" i="15"/>
  <c r="H52" i="15"/>
  <c r="H68" i="15"/>
  <c r="F25" i="16"/>
  <c r="F57" i="16"/>
  <c r="R36" i="19"/>
  <c r="R68" i="19"/>
  <c r="K15" i="28"/>
  <c r="F28" i="7"/>
  <c r="F60" i="7"/>
  <c r="F10" i="12"/>
  <c r="F42" i="12"/>
  <c r="F74" i="12"/>
  <c r="H16" i="28"/>
  <c r="K55" i="6"/>
  <c r="F7" i="7"/>
  <c r="D75" i="7"/>
  <c r="D77" i="7" s="1"/>
  <c r="F45" i="12"/>
  <c r="D30" i="13"/>
  <c r="D60" i="13"/>
  <c r="F23" i="16"/>
  <c r="D76" i="9"/>
  <c r="F34" i="24"/>
  <c r="H8" i="28"/>
  <c r="F22" i="7"/>
  <c r="F54" i="7"/>
  <c r="F12" i="12"/>
  <c r="F44" i="12"/>
  <c r="F75" i="13"/>
  <c r="U8" i="14"/>
  <c r="U40" i="14"/>
  <c r="U72" i="14"/>
  <c r="G76" i="15"/>
  <c r="J14" i="20"/>
  <c r="H15" i="26"/>
  <c r="E34" i="6"/>
  <c r="E50" i="6"/>
  <c r="E66" i="6"/>
  <c r="F17" i="7"/>
  <c r="F49" i="7"/>
  <c r="G21" i="11"/>
  <c r="G37" i="11"/>
  <c r="G53" i="11"/>
  <c r="G69" i="11"/>
  <c r="G75" i="14"/>
  <c r="J13" i="20"/>
  <c r="H75" i="25"/>
  <c r="G76" i="6"/>
  <c r="H75" i="13"/>
  <c r="H77" i="13" s="1"/>
  <c r="U9" i="14"/>
  <c r="J43" i="20"/>
  <c r="K15" i="6"/>
  <c r="F53" i="12"/>
  <c r="D18" i="13"/>
  <c r="D46" i="13"/>
  <c r="Q75" i="14"/>
  <c r="Q77" i="14" s="1"/>
  <c r="U65" i="14"/>
  <c r="H9" i="15"/>
  <c r="H25" i="15"/>
  <c r="H41" i="15"/>
  <c r="H57" i="15"/>
  <c r="H73" i="15"/>
  <c r="R19" i="19"/>
  <c r="R51" i="19"/>
  <c r="J26" i="20"/>
  <c r="K39" i="28"/>
  <c r="K9" i="6"/>
  <c r="K17" i="6"/>
  <c r="K25" i="6"/>
  <c r="K33" i="6"/>
  <c r="K41" i="6"/>
  <c r="K49" i="6"/>
  <c r="K57" i="6"/>
  <c r="K65" i="6"/>
  <c r="K73" i="6"/>
  <c r="D8" i="13"/>
  <c r="D24" i="13"/>
  <c r="D40" i="13"/>
  <c r="D56" i="13"/>
  <c r="E76" i="13"/>
  <c r="D72" i="13"/>
  <c r="H14" i="15"/>
  <c r="H46" i="15"/>
  <c r="R34" i="19"/>
  <c r="J19" i="20"/>
  <c r="H71" i="26"/>
  <c r="F58" i="7"/>
  <c r="F16" i="12"/>
  <c r="H76" i="14"/>
  <c r="U10" i="14"/>
  <c r="U58" i="14"/>
  <c r="H43" i="15"/>
  <c r="I75" i="20"/>
  <c r="U73" i="14"/>
  <c r="R11" i="19"/>
  <c r="R43" i="19"/>
  <c r="I76" i="19"/>
  <c r="G75" i="20"/>
  <c r="G76" i="26"/>
  <c r="K11" i="6"/>
  <c r="K19" i="6"/>
  <c r="K27" i="6"/>
  <c r="K35" i="6"/>
  <c r="K43" i="6"/>
  <c r="K51" i="6"/>
  <c r="K59" i="6"/>
  <c r="K67" i="6"/>
  <c r="D20" i="13"/>
  <c r="D36" i="13"/>
  <c r="D52" i="13"/>
  <c r="D68" i="13"/>
  <c r="H22" i="15"/>
  <c r="H54" i="15"/>
  <c r="R18" i="19"/>
  <c r="F10" i="7"/>
  <c r="F74" i="7"/>
  <c r="F32" i="12"/>
  <c r="U30" i="14"/>
  <c r="H59" i="15"/>
  <c r="H64" i="28"/>
  <c r="F12" i="16"/>
  <c r="F44" i="16"/>
  <c r="Q76" i="19"/>
  <c r="J20" i="20"/>
  <c r="M74" i="22"/>
  <c r="F15" i="7"/>
  <c r="F47" i="7"/>
  <c r="D75" i="9"/>
  <c r="F29" i="12"/>
  <c r="F61" i="12"/>
  <c r="D10" i="13"/>
  <c r="D26" i="13"/>
  <c r="D42" i="13"/>
  <c r="D58" i="13"/>
  <c r="D74" i="13"/>
  <c r="F39" i="16"/>
  <c r="F10" i="16"/>
  <c r="U49" i="14"/>
  <c r="F76" i="14"/>
  <c r="H17" i="15"/>
  <c r="H33" i="15"/>
  <c r="H49" i="15"/>
  <c r="H65" i="15"/>
  <c r="H75" i="19"/>
  <c r="R35" i="19"/>
  <c r="R67" i="19"/>
  <c r="F30" i="27"/>
  <c r="K13" i="6"/>
  <c r="K21" i="6"/>
  <c r="K29" i="6"/>
  <c r="K37" i="6"/>
  <c r="K45" i="6"/>
  <c r="K53" i="6"/>
  <c r="K61" i="6"/>
  <c r="K69" i="6"/>
  <c r="F75" i="11"/>
  <c r="F77" i="11" s="1"/>
  <c r="D16" i="13"/>
  <c r="D32" i="13"/>
  <c r="D48" i="13"/>
  <c r="D64" i="13"/>
  <c r="H30" i="15"/>
  <c r="H62" i="15"/>
  <c r="J76" i="19"/>
  <c r="R66" i="19"/>
  <c r="H75" i="20"/>
  <c r="M30" i="22"/>
  <c r="K63" i="28"/>
  <c r="F26" i="7"/>
  <c r="F48" i="12"/>
  <c r="F76" i="13"/>
  <c r="U42" i="14"/>
  <c r="R25" i="19"/>
  <c r="K76" i="19"/>
  <c r="U53" i="14"/>
  <c r="N76" i="14"/>
  <c r="F20" i="16"/>
  <c r="F52" i="16"/>
  <c r="P75" i="19"/>
  <c r="J12" i="20"/>
  <c r="F42" i="24"/>
  <c r="H76" i="25"/>
  <c r="D75" i="6"/>
  <c r="F23" i="7"/>
  <c r="F55" i="7"/>
  <c r="F37" i="12"/>
  <c r="F69" i="12"/>
  <c r="D22" i="13"/>
  <c r="D38" i="13"/>
  <c r="D54" i="13"/>
  <c r="D70" i="13"/>
  <c r="I75" i="14"/>
  <c r="I77" i="14" s="1"/>
  <c r="F55" i="16"/>
  <c r="J35" i="20"/>
  <c r="U62" i="14"/>
  <c r="M18" i="22"/>
  <c r="U14" i="14"/>
  <c r="U46" i="14"/>
  <c r="P76" i="14"/>
  <c r="R57" i="19"/>
  <c r="H47" i="26"/>
  <c r="F35" i="27"/>
  <c r="I76" i="22"/>
  <c r="M11" i="22"/>
  <c r="M59" i="22"/>
  <c r="G75" i="15"/>
  <c r="F31" i="16"/>
  <c r="F63" i="16"/>
  <c r="M62" i="22"/>
  <c r="J75" i="14"/>
  <c r="J77" i="14" s="1"/>
  <c r="U18" i="14"/>
  <c r="U50" i="14"/>
  <c r="H27" i="15"/>
  <c r="F74" i="16"/>
  <c r="J30" i="20"/>
  <c r="J54" i="20"/>
  <c r="H10" i="26"/>
  <c r="F76" i="26"/>
  <c r="F75" i="29"/>
  <c r="J52" i="20"/>
  <c r="G76" i="14"/>
  <c r="R10" i="19"/>
  <c r="R42" i="19"/>
  <c r="R74" i="19"/>
  <c r="J53" i="20"/>
  <c r="H40" i="28"/>
  <c r="F18" i="7"/>
  <c r="F50" i="7"/>
  <c r="F8" i="12"/>
  <c r="F40" i="12"/>
  <c r="F72" i="12"/>
  <c r="R75" i="14"/>
  <c r="R77" i="14" s="1"/>
  <c r="U22" i="14"/>
  <c r="U54" i="14"/>
  <c r="E75" i="16"/>
  <c r="E77" i="16" s="1"/>
  <c r="J29" i="20"/>
  <c r="F14" i="27"/>
  <c r="J62" i="20"/>
  <c r="H58" i="26"/>
  <c r="K45" i="28"/>
  <c r="J42" i="20"/>
  <c r="K58" i="25"/>
  <c r="F31" i="24"/>
  <c r="F67" i="27"/>
  <c r="H53" i="28"/>
  <c r="H30" i="21"/>
  <c r="M27" i="22"/>
  <c r="H70" i="26"/>
  <c r="H26" i="26"/>
  <c r="K60" i="28"/>
  <c r="H38" i="21"/>
  <c r="L76" i="28"/>
  <c r="K56" i="28"/>
  <c r="F42" i="27"/>
  <c r="F15" i="16"/>
  <c r="F47" i="16"/>
  <c r="D75" i="18"/>
  <c r="H12" i="21"/>
  <c r="N76" i="13"/>
  <c r="U34" i="14"/>
  <c r="U66" i="14"/>
  <c r="J10" i="20"/>
  <c r="H74" i="26"/>
  <c r="H13" i="28"/>
  <c r="F61" i="24"/>
  <c r="M43" i="22"/>
  <c r="D76" i="24"/>
  <c r="F56" i="24"/>
  <c r="F12" i="27"/>
  <c r="I75" i="19"/>
  <c r="R26" i="19"/>
  <c r="R58" i="19"/>
  <c r="J11" i="20"/>
  <c r="J33" i="20"/>
  <c r="F66" i="24"/>
  <c r="F54" i="27"/>
  <c r="H74" i="6"/>
  <c r="F34" i="7"/>
  <c r="F66" i="7"/>
  <c r="F24" i="12"/>
  <c r="D76" i="12"/>
  <c r="F56" i="12"/>
  <c r="U38" i="14"/>
  <c r="U70" i="14"/>
  <c r="H11" i="15"/>
  <c r="F42" i="16"/>
  <c r="D76" i="18"/>
  <c r="J18" i="20"/>
  <c r="F63" i="24"/>
  <c r="K10" i="28"/>
  <c r="F72" i="24"/>
  <c r="F29" i="27"/>
  <c r="H42" i="26"/>
  <c r="H11" i="28"/>
  <c r="L75" i="22"/>
  <c r="J76" i="22"/>
  <c r="J75" i="25"/>
  <c r="K76" i="22"/>
  <c r="K21" i="29"/>
  <c r="F18" i="16"/>
  <c r="F50" i="16"/>
  <c r="J75" i="19"/>
  <c r="R17" i="19"/>
  <c r="R49" i="19"/>
  <c r="G75" i="29"/>
  <c r="G77" i="29" s="1"/>
  <c r="D75" i="21"/>
  <c r="H7" i="21"/>
  <c r="H23" i="21"/>
  <c r="H39" i="21"/>
  <c r="H55" i="21"/>
  <c r="H71" i="21"/>
  <c r="D75" i="24"/>
  <c r="F7" i="24"/>
  <c r="F39" i="24"/>
  <c r="F71" i="24"/>
  <c r="F11" i="27"/>
  <c r="F43" i="27"/>
  <c r="K44" i="28"/>
  <c r="F33" i="27"/>
  <c r="H19" i="28"/>
  <c r="K42" i="28"/>
  <c r="K66" i="28"/>
  <c r="H46" i="21"/>
  <c r="M63" i="22"/>
  <c r="F8" i="24"/>
  <c r="K21" i="28"/>
  <c r="K61" i="28"/>
  <c r="F47" i="27"/>
  <c r="K43" i="29"/>
  <c r="U74" i="14"/>
  <c r="H19" i="15"/>
  <c r="H35" i="15"/>
  <c r="H51" i="15"/>
  <c r="H67" i="15"/>
  <c r="K23" i="28"/>
  <c r="J46" i="20"/>
  <c r="F76" i="20"/>
  <c r="G76" i="21"/>
  <c r="G75" i="25"/>
  <c r="K36" i="28"/>
  <c r="H45" i="28"/>
  <c r="E75" i="26"/>
  <c r="G75" i="21"/>
  <c r="H54" i="21"/>
  <c r="M31" i="22"/>
  <c r="F44" i="27"/>
  <c r="K29" i="28"/>
  <c r="K69" i="28"/>
  <c r="K16" i="28"/>
  <c r="J64" i="20"/>
  <c r="F26" i="16"/>
  <c r="F58" i="16"/>
  <c r="R9" i="19"/>
  <c r="R41" i="19"/>
  <c r="R73" i="19"/>
  <c r="M50" i="22"/>
  <c r="F15" i="24"/>
  <c r="F47" i="24"/>
  <c r="G76" i="25"/>
  <c r="H18" i="26"/>
  <c r="H34" i="26"/>
  <c r="H50" i="26"/>
  <c r="H66" i="26"/>
  <c r="F19" i="27"/>
  <c r="F51" i="27"/>
  <c r="K28" i="28"/>
  <c r="H37" i="28"/>
  <c r="F76" i="29"/>
  <c r="J60" i="20"/>
  <c r="K74" i="28"/>
  <c r="H14" i="21"/>
  <c r="F24" i="24"/>
  <c r="H30" i="28"/>
  <c r="M72" i="22"/>
  <c r="J25" i="20"/>
  <c r="H52" i="21"/>
  <c r="H76" i="22"/>
  <c r="J38" i="20"/>
  <c r="J70" i="20"/>
  <c r="I75" i="22"/>
  <c r="E76" i="27"/>
  <c r="K20" i="28"/>
  <c r="H29" i="28"/>
  <c r="K68" i="28"/>
  <c r="F29" i="24"/>
  <c r="F65" i="27"/>
  <c r="H51" i="28"/>
  <c r="H75" i="29"/>
  <c r="H22" i="21"/>
  <c r="H62" i="21"/>
  <c r="F40" i="24"/>
  <c r="H19" i="21"/>
  <c r="F59" i="24"/>
  <c r="K15" i="25"/>
  <c r="F34" i="16"/>
  <c r="F66" i="16"/>
  <c r="R33" i="19"/>
  <c r="R65" i="19"/>
  <c r="H15" i="21"/>
  <c r="H31" i="21"/>
  <c r="H47" i="21"/>
  <c r="H63" i="21"/>
  <c r="G76" i="22"/>
  <c r="F23" i="24"/>
  <c r="F55" i="24"/>
  <c r="F27" i="27"/>
  <c r="F59" i="27"/>
  <c r="K12" i="28"/>
  <c r="H21" i="28"/>
  <c r="H69" i="28"/>
  <c r="K75" i="22"/>
  <c r="M75" i="28"/>
  <c r="H70" i="21"/>
  <c r="F75" i="28"/>
  <c r="K26" i="25"/>
  <c r="F48" i="27"/>
  <c r="H17" i="21"/>
  <c r="H33" i="21"/>
  <c r="H49" i="21"/>
  <c r="H65" i="21"/>
  <c r="K58" i="28"/>
  <c r="H67" i="28"/>
  <c r="H76" i="29"/>
  <c r="M19" i="22"/>
  <c r="M51" i="22"/>
  <c r="F16" i="24"/>
  <c r="F48" i="24"/>
  <c r="J76" i="25"/>
  <c r="H17" i="26"/>
  <c r="H33" i="26"/>
  <c r="H49" i="26"/>
  <c r="H65" i="26"/>
  <c r="J74" i="20"/>
  <c r="H51" i="21"/>
  <c r="F15" i="27"/>
  <c r="H25" i="28"/>
  <c r="M8" i="22"/>
  <c r="K37" i="25"/>
  <c r="K65" i="29"/>
  <c r="F37" i="24"/>
  <c r="F69" i="24"/>
  <c r="H12" i="26"/>
  <c r="H28" i="26"/>
  <c r="H44" i="26"/>
  <c r="H60" i="26"/>
  <c r="F9" i="27"/>
  <c r="F41" i="27"/>
  <c r="F73" i="27"/>
  <c r="K50" i="28"/>
  <c r="H59" i="28"/>
  <c r="J67" i="20"/>
  <c r="M7" i="22"/>
  <c r="D75" i="22"/>
  <c r="M39" i="22"/>
  <c r="M71" i="22"/>
  <c r="F20" i="27"/>
  <c r="F52" i="27"/>
  <c r="J50" i="20"/>
  <c r="H22" i="26"/>
  <c r="H65" i="28"/>
  <c r="K47" i="25"/>
  <c r="J47" i="20"/>
  <c r="K52" i="28"/>
  <c r="H61" i="28"/>
  <c r="J44" i="20"/>
  <c r="F75" i="21"/>
  <c r="F13" i="24"/>
  <c r="F45" i="24"/>
  <c r="I75" i="25"/>
  <c r="F17" i="27"/>
  <c r="F49" i="27"/>
  <c r="K34" i="28"/>
  <c r="H43" i="28"/>
  <c r="J59" i="20"/>
  <c r="M15" i="22"/>
  <c r="M47" i="22"/>
  <c r="F75" i="26"/>
  <c r="F28" i="27"/>
  <c r="F60" i="27"/>
  <c r="H38" i="28"/>
  <c r="H70" i="28"/>
  <c r="H67" i="21"/>
  <c r="F27" i="24"/>
  <c r="H38" i="26"/>
  <c r="K69" i="25"/>
  <c r="H34" i="28"/>
  <c r="H9" i="21"/>
  <c r="H25" i="21"/>
  <c r="H41" i="21"/>
  <c r="H57" i="21"/>
  <c r="H73" i="21"/>
  <c r="I76" i="25"/>
  <c r="K26" i="28"/>
  <c r="H35" i="28"/>
  <c r="M35" i="22"/>
  <c r="M67" i="22"/>
  <c r="F32" i="24"/>
  <c r="F64" i="24"/>
  <c r="H9" i="26"/>
  <c r="H25" i="26"/>
  <c r="H41" i="26"/>
  <c r="H57" i="26"/>
  <c r="H73" i="26"/>
  <c r="K13" i="28"/>
  <c r="E13" i="28" s="1"/>
  <c r="H54" i="28"/>
  <c r="F22" i="24"/>
  <c r="J36" i="20"/>
  <c r="H76" i="20"/>
  <c r="J68" i="20"/>
  <c r="F21" i="24"/>
  <c r="F53" i="24"/>
  <c r="H20" i="26"/>
  <c r="H36" i="26"/>
  <c r="H52" i="26"/>
  <c r="H68" i="26"/>
  <c r="F25" i="27"/>
  <c r="F57" i="27"/>
  <c r="K18" i="28"/>
  <c r="H27" i="28"/>
  <c r="J76" i="28"/>
  <c r="M23" i="22"/>
  <c r="M55" i="22"/>
  <c r="F36" i="27"/>
  <c r="F68" i="27"/>
  <c r="H14" i="28"/>
  <c r="I76" i="29"/>
  <c r="H35" i="21"/>
  <c r="H54" i="26"/>
  <c r="M40" i="22"/>
  <c r="F73" i="24"/>
  <c r="M57" i="22"/>
  <c r="J58" i="20"/>
  <c r="K8" i="28"/>
  <c r="H17" i="28"/>
  <c r="K72" i="28"/>
  <c r="E72" i="28" s="1"/>
  <c r="J49" i="20"/>
  <c r="H16" i="21"/>
  <c r="H32" i="21"/>
  <c r="H48" i="21"/>
  <c r="H64" i="21"/>
  <c r="M28" i="22"/>
  <c r="M60" i="22"/>
  <c r="F70" i="24"/>
  <c r="K17" i="25"/>
  <c r="K27" i="25"/>
  <c r="K38" i="25"/>
  <c r="K49" i="25"/>
  <c r="K59" i="25"/>
  <c r="K70" i="25"/>
  <c r="H12" i="28"/>
  <c r="H21" i="21"/>
  <c r="H53" i="21"/>
  <c r="F37" i="27"/>
  <c r="K25" i="29"/>
  <c r="K45" i="29"/>
  <c r="K67" i="29"/>
  <c r="H75" i="22"/>
  <c r="M33" i="22"/>
  <c r="F76" i="25"/>
  <c r="D76" i="27"/>
  <c r="F56" i="27"/>
  <c r="K73" i="28"/>
  <c r="K53" i="28"/>
  <c r="E53" i="28" s="1"/>
  <c r="H62" i="28"/>
  <c r="F35" i="24"/>
  <c r="F67" i="24"/>
  <c r="F23" i="27"/>
  <c r="F55" i="27"/>
  <c r="H9" i="28"/>
  <c r="D76" i="28"/>
  <c r="K64" i="28"/>
  <c r="H73" i="28"/>
  <c r="M16" i="22"/>
  <c r="M48" i="22"/>
  <c r="K7" i="25"/>
  <c r="D75" i="25"/>
  <c r="K18" i="25"/>
  <c r="K29" i="25"/>
  <c r="K39" i="25"/>
  <c r="K50" i="25"/>
  <c r="K61" i="25"/>
  <c r="K71" i="25"/>
  <c r="F50" i="27"/>
  <c r="H28" i="28"/>
  <c r="K43" i="28"/>
  <c r="H61" i="21"/>
  <c r="F9" i="24"/>
  <c r="F45" i="27"/>
  <c r="H23" i="28"/>
  <c r="H71" i="28"/>
  <c r="E71" i="28" s="1"/>
  <c r="K27" i="29"/>
  <c r="K49" i="29"/>
  <c r="K69" i="29"/>
  <c r="J55" i="20"/>
  <c r="J41" i="20"/>
  <c r="J73" i="20"/>
  <c r="M36" i="22"/>
  <c r="M68" i="22"/>
  <c r="F38" i="24"/>
  <c r="K9" i="25"/>
  <c r="K19" i="25"/>
  <c r="K30" i="25"/>
  <c r="K41" i="25"/>
  <c r="K51" i="25"/>
  <c r="K62" i="25"/>
  <c r="K73" i="25"/>
  <c r="F10" i="27"/>
  <c r="F58" i="27"/>
  <c r="H44" i="28"/>
  <c r="H60" i="28"/>
  <c r="H29" i="21"/>
  <c r="F25" i="24"/>
  <c r="F61" i="27"/>
  <c r="K9" i="29"/>
  <c r="K29" i="29"/>
  <c r="K51" i="29"/>
  <c r="K73" i="29"/>
  <c r="M65" i="22"/>
  <c r="K9" i="28"/>
  <c r="K37" i="28"/>
  <c r="H46" i="28"/>
  <c r="I75" i="29"/>
  <c r="F11" i="24"/>
  <c r="F43" i="24"/>
  <c r="G75" i="26"/>
  <c r="G77" i="26" s="1"/>
  <c r="F31" i="27"/>
  <c r="F63" i="27"/>
  <c r="K48" i="28"/>
  <c r="E48" i="28" s="1"/>
  <c r="H57" i="28"/>
  <c r="J75" i="29"/>
  <c r="M24" i="22"/>
  <c r="D76" i="22"/>
  <c r="M56" i="22"/>
  <c r="D75" i="23"/>
  <c r="K10" i="25"/>
  <c r="K21" i="25"/>
  <c r="K31" i="25"/>
  <c r="K42" i="25"/>
  <c r="K53" i="25"/>
  <c r="K63" i="25"/>
  <c r="K74" i="25"/>
  <c r="F66" i="27"/>
  <c r="H69" i="21"/>
  <c r="F33" i="24"/>
  <c r="F69" i="27"/>
  <c r="K30" i="28"/>
  <c r="K11" i="29"/>
  <c r="K33" i="29"/>
  <c r="K53" i="29"/>
  <c r="J63" i="20"/>
  <c r="K40" i="28"/>
  <c r="H49" i="28"/>
  <c r="J76" i="29"/>
  <c r="J65" i="20"/>
  <c r="H8" i="21"/>
  <c r="H24" i="21"/>
  <c r="H40" i="21"/>
  <c r="H56" i="21"/>
  <c r="D76" i="21"/>
  <c r="H72" i="21"/>
  <c r="M12" i="22"/>
  <c r="M44" i="22"/>
  <c r="L76" i="22"/>
  <c r="K11" i="25"/>
  <c r="K22" i="25"/>
  <c r="K33" i="25"/>
  <c r="K43" i="25"/>
  <c r="K54" i="25"/>
  <c r="K65" i="25"/>
  <c r="F18" i="27"/>
  <c r="F74" i="27"/>
  <c r="K19" i="28"/>
  <c r="H37" i="21"/>
  <c r="F41" i="24"/>
  <c r="I75" i="28"/>
  <c r="I77" i="28" s="1"/>
  <c r="H7" i="28"/>
  <c r="K13" i="29"/>
  <c r="K35" i="29"/>
  <c r="K57" i="29"/>
  <c r="H18" i="28"/>
  <c r="G76" i="28"/>
  <c r="F19" i="24"/>
  <c r="F51" i="24"/>
  <c r="D75" i="27"/>
  <c r="F7" i="27"/>
  <c r="F39" i="27"/>
  <c r="F71" i="27"/>
  <c r="K32" i="28"/>
  <c r="E32" i="28" s="1"/>
  <c r="H41" i="28"/>
  <c r="M32" i="22"/>
  <c r="M64" i="22"/>
  <c r="F14" i="24"/>
  <c r="F54" i="24"/>
  <c r="K13" i="25"/>
  <c r="K23" i="25"/>
  <c r="K34" i="25"/>
  <c r="K45" i="25"/>
  <c r="K55" i="25"/>
  <c r="K66" i="25"/>
  <c r="F26" i="27"/>
  <c r="K35" i="28"/>
  <c r="K51" i="28"/>
  <c r="F57" i="24"/>
  <c r="K17" i="29"/>
  <c r="K37" i="29"/>
  <c r="K59" i="29"/>
  <c r="F76" i="21"/>
  <c r="M25" i="22"/>
  <c r="F16" i="27"/>
  <c r="K25" i="28"/>
  <c r="H22" i="28"/>
  <c r="J66" i="20"/>
  <c r="H11" i="21"/>
  <c r="H27" i="21"/>
  <c r="H43" i="21"/>
  <c r="H59" i="21"/>
  <c r="E75" i="22"/>
  <c r="E76" i="24"/>
  <c r="H14" i="26"/>
  <c r="H30" i="26"/>
  <c r="H46" i="26"/>
  <c r="H62" i="26"/>
  <c r="G75" i="28"/>
  <c r="K24" i="28"/>
  <c r="E24" i="28" s="1"/>
  <c r="N24" i="28" s="1"/>
  <c r="H33" i="28"/>
  <c r="J57" i="20"/>
  <c r="F75" i="22"/>
  <c r="M20" i="22"/>
  <c r="M52" i="22"/>
  <c r="K14" i="25"/>
  <c r="K25" i="25"/>
  <c r="K35" i="25"/>
  <c r="K46" i="25"/>
  <c r="K57" i="25"/>
  <c r="K67" i="25"/>
  <c r="F34" i="27"/>
  <c r="H52" i="28"/>
  <c r="K67" i="28"/>
  <c r="H13" i="21"/>
  <c r="H45" i="21"/>
  <c r="E76" i="22"/>
  <c r="F65" i="24"/>
  <c r="F13" i="27"/>
  <c r="K14" i="28"/>
  <c r="H39" i="28"/>
  <c r="K62" i="28"/>
  <c r="K19" i="29"/>
  <c r="K41" i="29"/>
  <c r="K61" i="29"/>
  <c r="F24" i="27"/>
  <c r="E75" i="25"/>
  <c r="H16" i="26"/>
  <c r="H32" i="26"/>
  <c r="H48" i="26"/>
  <c r="H64" i="26"/>
  <c r="K54" i="28"/>
  <c r="H63" i="28"/>
  <c r="E63" i="28" s="1"/>
  <c r="K14" i="29"/>
  <c r="K22" i="29"/>
  <c r="K30" i="29"/>
  <c r="K38" i="29"/>
  <c r="K46" i="29"/>
  <c r="K54" i="29"/>
  <c r="K62" i="29"/>
  <c r="K70" i="29"/>
  <c r="M21" i="22"/>
  <c r="M53" i="22"/>
  <c r="F20" i="24"/>
  <c r="F52" i="24"/>
  <c r="H21" i="26"/>
  <c r="H37" i="26"/>
  <c r="H53" i="26"/>
  <c r="H69" i="26"/>
  <c r="H10" i="28"/>
  <c r="K65" i="28"/>
  <c r="H74" i="28"/>
  <c r="E76" i="21"/>
  <c r="F17" i="24"/>
  <c r="F49" i="24"/>
  <c r="E76" i="25"/>
  <c r="F21" i="27"/>
  <c r="F53" i="27"/>
  <c r="K46" i="28"/>
  <c r="H55" i="28"/>
  <c r="E55" i="28" s="1"/>
  <c r="D75" i="29"/>
  <c r="K7" i="29"/>
  <c r="K15" i="29"/>
  <c r="K23" i="29"/>
  <c r="K31" i="29"/>
  <c r="K39" i="29"/>
  <c r="K47" i="29"/>
  <c r="K55" i="29"/>
  <c r="K63" i="29"/>
  <c r="K71" i="29"/>
  <c r="J39" i="20"/>
  <c r="J71" i="20"/>
  <c r="M9" i="22"/>
  <c r="M41" i="22"/>
  <c r="M73" i="22"/>
  <c r="F32" i="27"/>
  <c r="F64" i="27"/>
  <c r="K57" i="28"/>
  <c r="H66" i="28"/>
  <c r="E75" i="29"/>
  <c r="F46" i="24"/>
  <c r="K8" i="25"/>
  <c r="K16" i="25"/>
  <c r="K24" i="25"/>
  <c r="K32" i="25"/>
  <c r="K40" i="25"/>
  <c r="K48" i="25"/>
  <c r="D76" i="25"/>
  <c r="K56" i="25"/>
  <c r="K64" i="25"/>
  <c r="K72" i="25"/>
  <c r="H19" i="26"/>
  <c r="H35" i="26"/>
  <c r="H51" i="26"/>
  <c r="H67" i="26"/>
  <c r="K27" i="28"/>
  <c r="H36" i="28"/>
  <c r="E36" i="28" s="1"/>
  <c r="M76" i="28"/>
  <c r="D76" i="20"/>
  <c r="J56" i="20"/>
  <c r="G75" i="22"/>
  <c r="K38" i="28"/>
  <c r="H47" i="28"/>
  <c r="E56" i="28"/>
  <c r="F76" i="28"/>
  <c r="K8" i="29"/>
  <c r="K16" i="29"/>
  <c r="K24" i="29"/>
  <c r="K32" i="29"/>
  <c r="K40" i="29"/>
  <c r="K48" i="29"/>
  <c r="D76" i="29"/>
  <c r="K56" i="29"/>
  <c r="K64" i="29"/>
  <c r="K72" i="29"/>
  <c r="H18" i="21"/>
  <c r="H34" i="21"/>
  <c r="H50" i="21"/>
  <c r="H66" i="21"/>
  <c r="M29" i="22"/>
  <c r="M61" i="22"/>
  <c r="F28" i="24"/>
  <c r="F60" i="24"/>
  <c r="E76" i="26"/>
  <c r="K49" i="28"/>
  <c r="H58" i="28"/>
  <c r="E76" i="29"/>
  <c r="M17" i="22"/>
  <c r="M49" i="22"/>
  <c r="F8" i="27"/>
  <c r="F40" i="27"/>
  <c r="F72" i="27"/>
  <c r="K41" i="28"/>
  <c r="H50" i="28"/>
  <c r="K11" i="28"/>
  <c r="H20" i="28"/>
  <c r="J48" i="20"/>
  <c r="D76" i="23"/>
  <c r="H8" i="26"/>
  <c r="H24" i="26"/>
  <c r="H40" i="26"/>
  <c r="D76" i="26"/>
  <c r="H56" i="26"/>
  <c r="H72" i="26"/>
  <c r="K22" i="28"/>
  <c r="H31" i="28"/>
  <c r="K10" i="29"/>
  <c r="K18" i="29"/>
  <c r="K26" i="29"/>
  <c r="K34" i="29"/>
  <c r="K42" i="29"/>
  <c r="K50" i="29"/>
  <c r="K58" i="29"/>
  <c r="K66" i="29"/>
  <c r="K74" i="29"/>
  <c r="M37" i="22"/>
  <c r="F76" i="22"/>
  <c r="M69" i="22"/>
  <c r="F36" i="24"/>
  <c r="F68" i="24"/>
  <c r="H13" i="26"/>
  <c r="H29" i="26"/>
  <c r="H45" i="26"/>
  <c r="H61" i="26"/>
  <c r="J75" i="28"/>
  <c r="K33" i="28"/>
  <c r="H42" i="28"/>
  <c r="F30" i="24"/>
  <c r="F62" i="24"/>
  <c r="K12" i="25"/>
  <c r="K20" i="25"/>
  <c r="K28" i="25"/>
  <c r="K36" i="25"/>
  <c r="K44" i="25"/>
  <c r="K52" i="25"/>
  <c r="K60" i="25"/>
  <c r="K68" i="25"/>
  <c r="H11" i="26"/>
  <c r="H27" i="26"/>
  <c r="H43" i="26"/>
  <c r="H59" i="26"/>
  <c r="E75" i="27"/>
  <c r="E77" i="27" s="1"/>
  <c r="K59" i="28"/>
  <c r="H68" i="28"/>
  <c r="J40" i="20"/>
  <c r="J72" i="20"/>
  <c r="H15" i="28"/>
  <c r="K70" i="28"/>
  <c r="K12" i="29"/>
  <c r="K20" i="29"/>
  <c r="K28" i="29"/>
  <c r="K36" i="29"/>
  <c r="K44" i="29"/>
  <c r="K52" i="29"/>
  <c r="K60" i="29"/>
  <c r="K68" i="29"/>
  <c r="E76" i="20"/>
  <c r="H10" i="21"/>
  <c r="H26" i="21"/>
  <c r="H42" i="21"/>
  <c r="H58" i="21"/>
  <c r="H74" i="21"/>
  <c r="M13" i="22"/>
  <c r="M45" i="22"/>
  <c r="F12" i="24"/>
  <c r="F44" i="24"/>
  <c r="F75" i="25"/>
  <c r="K17" i="28"/>
  <c r="H26" i="28"/>
  <c r="E26" i="28" s="1"/>
  <c r="E42" i="6" l="1"/>
  <c r="O42" i="6" s="1"/>
  <c r="BW77" i="3"/>
  <c r="E70" i="6"/>
  <c r="D77" i="16"/>
  <c r="K42" i="4"/>
  <c r="K20" i="4"/>
  <c r="E10" i="28"/>
  <c r="N10" i="28" s="1"/>
  <c r="E67" i="28"/>
  <c r="N67" i="28" s="1"/>
  <c r="G77" i="15"/>
  <c r="E8" i="28"/>
  <c r="E59" i="28"/>
  <c r="N59" i="28" s="1"/>
  <c r="E40" i="28"/>
  <c r="N40" i="28" s="1"/>
  <c r="E64" i="28"/>
  <c r="K77" i="22"/>
  <c r="P77" i="19"/>
  <c r="H104" i="1"/>
  <c r="E35" i="28"/>
  <c r="E37" i="28"/>
  <c r="G77" i="19"/>
  <c r="E46" i="6"/>
  <c r="K52" i="4"/>
  <c r="E61" i="28"/>
  <c r="E27" i="28"/>
  <c r="N27" i="28" s="1"/>
  <c r="E11" i="28"/>
  <c r="F77" i="26"/>
  <c r="D77" i="15"/>
  <c r="F77" i="15"/>
  <c r="E77" i="7"/>
  <c r="E20" i="28"/>
  <c r="E21" i="28"/>
  <c r="N21" i="28" s="1"/>
  <c r="O77" i="19"/>
  <c r="D77" i="27"/>
  <c r="E12" i="28"/>
  <c r="N12" i="28" s="1"/>
  <c r="I77" i="20"/>
  <c r="E62" i="28"/>
  <c r="N62" i="28" s="1"/>
  <c r="K49" i="4"/>
  <c r="K21" i="4"/>
  <c r="U21" i="4" s="1"/>
  <c r="E54" i="28"/>
  <c r="N54" i="28" s="1"/>
  <c r="D77" i="9"/>
  <c r="S77" i="14"/>
  <c r="E38" i="6"/>
  <c r="O38" i="6" s="1"/>
  <c r="F77" i="25"/>
  <c r="E16" i="28"/>
  <c r="N16" i="28" s="1"/>
  <c r="E45" i="28"/>
  <c r="E30" i="6"/>
  <c r="O30" i="6" s="1"/>
  <c r="I77" i="6"/>
  <c r="E51" i="28"/>
  <c r="N51" i="28" s="1"/>
  <c r="E29" i="28"/>
  <c r="N29" i="28" s="1"/>
  <c r="G77" i="25"/>
  <c r="G77" i="20"/>
  <c r="E69" i="28"/>
  <c r="N69" i="28" s="1"/>
  <c r="F77" i="19"/>
  <c r="P77" i="4"/>
  <c r="E43" i="28"/>
  <c r="N43" i="28" s="1"/>
  <c r="E28" i="28"/>
  <c r="N28" i="28" s="1"/>
  <c r="Z77" i="3"/>
  <c r="I77" i="29"/>
  <c r="L77" i="6"/>
  <c r="E40" i="6"/>
  <c r="O40" i="6" s="1"/>
  <c r="E77" i="5"/>
  <c r="J77" i="4"/>
  <c r="E130" i="1"/>
  <c r="E132" i="1" s="1"/>
  <c r="BN77" i="3"/>
  <c r="D77" i="24"/>
  <c r="H77" i="19"/>
  <c r="K59" i="4"/>
  <c r="U59" i="4" s="1"/>
  <c r="R77" i="4"/>
  <c r="G77" i="22"/>
  <c r="H77" i="22"/>
  <c r="E14" i="28"/>
  <c r="N14" i="28" s="1"/>
  <c r="N77" i="19"/>
  <c r="E31" i="6"/>
  <c r="O31" i="6" s="1"/>
  <c r="E18" i="6"/>
  <c r="O18" i="6" s="1"/>
  <c r="E62" i="6"/>
  <c r="G77" i="4"/>
  <c r="E77" i="22"/>
  <c r="J77" i="19"/>
  <c r="I77" i="19"/>
  <c r="E16" i="6"/>
  <c r="O16" i="6" s="1"/>
  <c r="BF77" i="3"/>
  <c r="V77" i="3"/>
  <c r="BB77" i="3"/>
  <c r="H76" i="26"/>
  <c r="J77" i="28"/>
  <c r="G77" i="28"/>
  <c r="I77" i="22"/>
  <c r="D77" i="8"/>
  <c r="E46" i="28"/>
  <c r="N46" i="28" s="1"/>
  <c r="F76" i="12"/>
  <c r="E24" i="6"/>
  <c r="N26" i="28"/>
  <c r="N36" i="28"/>
  <c r="N20" i="28"/>
  <c r="N55" i="28"/>
  <c r="N63" i="28"/>
  <c r="N53" i="28"/>
  <c r="E18" i="28"/>
  <c r="N71" i="28"/>
  <c r="E65" i="28"/>
  <c r="M75" i="22"/>
  <c r="E68" i="28"/>
  <c r="F77" i="28"/>
  <c r="G77" i="14"/>
  <c r="F75" i="7"/>
  <c r="Q77" i="19"/>
  <c r="J75" i="20"/>
  <c r="O22" i="6"/>
  <c r="O10" i="6"/>
  <c r="N35" i="28"/>
  <c r="N56" i="28"/>
  <c r="N13" i="28"/>
  <c r="E42" i="28"/>
  <c r="K76" i="25"/>
  <c r="E9" i="28"/>
  <c r="E52" i="28"/>
  <c r="E30" i="28"/>
  <c r="J77" i="25"/>
  <c r="E74" i="6"/>
  <c r="F76" i="24"/>
  <c r="O58" i="13"/>
  <c r="O26" i="13"/>
  <c r="O68" i="13"/>
  <c r="O36" i="13"/>
  <c r="O18" i="13"/>
  <c r="H77" i="25"/>
  <c r="O50" i="6"/>
  <c r="H75" i="15"/>
  <c r="D77" i="20"/>
  <c r="O52" i="6"/>
  <c r="E15" i="28"/>
  <c r="E47" i="28"/>
  <c r="E77" i="29"/>
  <c r="N37" i="28"/>
  <c r="E23" i="28"/>
  <c r="G77" i="21"/>
  <c r="H75" i="21"/>
  <c r="O70" i="13"/>
  <c r="O38" i="13"/>
  <c r="F77" i="14"/>
  <c r="E77" i="21"/>
  <c r="O62" i="6"/>
  <c r="N45" i="28"/>
  <c r="K75" i="29"/>
  <c r="N32" i="28"/>
  <c r="H76" i="21"/>
  <c r="E49" i="28"/>
  <c r="M76" i="22"/>
  <c r="N48" i="28"/>
  <c r="E44" i="28"/>
  <c r="E74" i="28"/>
  <c r="E38" i="28"/>
  <c r="E25" i="28"/>
  <c r="D77" i="21"/>
  <c r="D77" i="6"/>
  <c r="H77" i="20"/>
  <c r="O64" i="13"/>
  <c r="O32" i="13"/>
  <c r="O56" i="13"/>
  <c r="D76" i="13"/>
  <c r="O76" i="13" s="1"/>
  <c r="O24" i="13"/>
  <c r="O28" i="6"/>
  <c r="E45" i="6"/>
  <c r="F75" i="16"/>
  <c r="O44" i="13"/>
  <c r="E27" i="6"/>
  <c r="E25" i="6"/>
  <c r="H77" i="14"/>
  <c r="J76" i="20"/>
  <c r="E58" i="28"/>
  <c r="D77" i="29"/>
  <c r="E19" i="28"/>
  <c r="E77" i="25"/>
  <c r="I77" i="25"/>
  <c r="K76" i="28"/>
  <c r="E9" i="6"/>
  <c r="O60" i="13"/>
  <c r="O60" i="6"/>
  <c r="E17" i="6"/>
  <c r="G75" i="11"/>
  <c r="N11" i="28"/>
  <c r="N72" i="28"/>
  <c r="E33" i="28"/>
  <c r="F75" i="27"/>
  <c r="E7" i="28"/>
  <c r="H75" i="28"/>
  <c r="N61" i="28"/>
  <c r="D77" i="25"/>
  <c r="E70" i="28"/>
  <c r="M77" i="28"/>
  <c r="H77" i="29"/>
  <c r="E41" i="28"/>
  <c r="E77" i="26"/>
  <c r="L77" i="22"/>
  <c r="O74" i="13"/>
  <c r="O42" i="13"/>
  <c r="O10" i="13"/>
  <c r="O52" i="13"/>
  <c r="O20" i="13"/>
  <c r="E57" i="28"/>
  <c r="O66" i="6"/>
  <c r="O34" i="6"/>
  <c r="E69" i="6"/>
  <c r="E37" i="6"/>
  <c r="O70" i="6"/>
  <c r="E31" i="28"/>
  <c r="F77" i="22"/>
  <c r="J77" i="29"/>
  <c r="K75" i="25"/>
  <c r="F76" i="27"/>
  <c r="N64" i="28"/>
  <c r="E17" i="28"/>
  <c r="F75" i="24"/>
  <c r="F77" i="29"/>
  <c r="O54" i="13"/>
  <c r="O22" i="13"/>
  <c r="O72" i="13"/>
  <c r="O46" i="13"/>
  <c r="F77" i="13"/>
  <c r="E59" i="6"/>
  <c r="E57" i="6"/>
  <c r="K76" i="29"/>
  <c r="E39" i="28"/>
  <c r="E50" i="28"/>
  <c r="D77" i="23"/>
  <c r="E66" i="28"/>
  <c r="E73" i="28"/>
  <c r="N8" i="28"/>
  <c r="F77" i="21"/>
  <c r="D77" i="22"/>
  <c r="E34" i="28"/>
  <c r="E60" i="28"/>
  <c r="D77" i="18"/>
  <c r="E22" i="28"/>
  <c r="O48" i="13"/>
  <c r="O16" i="13"/>
  <c r="O40" i="13"/>
  <c r="O8" i="13"/>
  <c r="O30" i="13"/>
  <c r="O44" i="6"/>
  <c r="E61" i="6"/>
  <c r="E29" i="6"/>
  <c r="O54" i="6"/>
  <c r="E49" i="6"/>
  <c r="O24" i="6"/>
  <c r="J77" i="13"/>
  <c r="O56" i="6"/>
  <c r="O50" i="13"/>
  <c r="E77" i="24"/>
  <c r="O61" i="13"/>
  <c r="U74" i="4"/>
  <c r="U58" i="4"/>
  <c r="R76" i="19"/>
  <c r="K63" i="4"/>
  <c r="K31" i="4"/>
  <c r="CI41" i="3"/>
  <c r="CI25" i="3"/>
  <c r="CI9" i="3"/>
  <c r="M57" i="1"/>
  <c r="N57" i="1"/>
  <c r="O57" i="1"/>
  <c r="L57" i="1"/>
  <c r="K57" i="1"/>
  <c r="J57" i="1"/>
  <c r="CI54" i="3"/>
  <c r="CI38" i="3"/>
  <c r="CI22" i="3"/>
  <c r="N113" i="1"/>
  <c r="O113" i="1"/>
  <c r="L113" i="1"/>
  <c r="M113" i="1"/>
  <c r="K113" i="1"/>
  <c r="J113" i="1"/>
  <c r="D77" i="4"/>
  <c r="CI69" i="3"/>
  <c r="CU69" i="3" s="1"/>
  <c r="AQ77" i="3"/>
  <c r="E73" i="6"/>
  <c r="T77" i="14"/>
  <c r="CI68" i="3"/>
  <c r="CI60" i="3"/>
  <c r="F77" i="4"/>
  <c r="CI52" i="3"/>
  <c r="AX77" i="3"/>
  <c r="H38" i="1"/>
  <c r="G77" i="6"/>
  <c r="CI15" i="3"/>
  <c r="CU15" i="3" s="1"/>
  <c r="L9" i="1"/>
  <c r="K9" i="1"/>
  <c r="J9" i="1"/>
  <c r="M9" i="1"/>
  <c r="O9" i="1"/>
  <c r="N9" i="1"/>
  <c r="N79" i="1"/>
  <c r="M79" i="1"/>
  <c r="L79" i="1"/>
  <c r="K79" i="1"/>
  <c r="J79" i="1"/>
  <c r="O79" i="1"/>
  <c r="N11" i="2"/>
  <c r="M11" i="2"/>
  <c r="L11" i="2"/>
  <c r="O11" i="2"/>
  <c r="K11" i="2"/>
  <c r="P11" i="2"/>
  <c r="L60" i="1"/>
  <c r="K60" i="1"/>
  <c r="J60" i="1"/>
  <c r="N60" i="1"/>
  <c r="O60" i="1"/>
  <c r="M60" i="1"/>
  <c r="N23" i="1"/>
  <c r="M23" i="1"/>
  <c r="L23" i="1"/>
  <c r="K23" i="1"/>
  <c r="J23" i="1"/>
  <c r="O23" i="1"/>
  <c r="P25" i="2"/>
  <c r="O25" i="2"/>
  <c r="N25" i="2"/>
  <c r="M25" i="2"/>
  <c r="L25" i="2"/>
  <c r="K25" i="2"/>
  <c r="O28" i="13"/>
  <c r="K75" i="6"/>
  <c r="P77" i="14"/>
  <c r="O66" i="13"/>
  <c r="O57" i="13"/>
  <c r="O62" i="13"/>
  <c r="O45" i="13"/>
  <c r="O13" i="13"/>
  <c r="O65" i="13"/>
  <c r="K48" i="4"/>
  <c r="K16" i="4"/>
  <c r="U61" i="4"/>
  <c r="I75" i="5"/>
  <c r="D77" i="5"/>
  <c r="O21" i="13"/>
  <c r="E63" i="6"/>
  <c r="H77" i="4"/>
  <c r="Q76" i="4"/>
  <c r="N25" i="1"/>
  <c r="L25" i="1"/>
  <c r="K25" i="1"/>
  <c r="J25" i="1"/>
  <c r="M25" i="1"/>
  <c r="O25" i="1"/>
  <c r="E7" i="6"/>
  <c r="H75" i="6"/>
  <c r="D77" i="10"/>
  <c r="U68" i="4"/>
  <c r="M49" i="1"/>
  <c r="N49" i="1"/>
  <c r="O49" i="1"/>
  <c r="L49" i="1"/>
  <c r="K49" i="1"/>
  <c r="J49" i="1"/>
  <c r="O36" i="1"/>
  <c r="M36" i="1"/>
  <c r="L36" i="1"/>
  <c r="K36" i="1"/>
  <c r="J36" i="1"/>
  <c r="N36" i="1"/>
  <c r="CS77" i="3"/>
  <c r="J82" i="1"/>
  <c r="O82" i="1"/>
  <c r="N82" i="1"/>
  <c r="M82" i="1"/>
  <c r="L82" i="1"/>
  <c r="K82" i="1"/>
  <c r="O63" i="1"/>
  <c r="J63" i="1"/>
  <c r="N63" i="1"/>
  <c r="M63" i="1"/>
  <c r="L63" i="1"/>
  <c r="K63" i="1"/>
  <c r="N67" i="2"/>
  <c r="M67" i="2"/>
  <c r="L67" i="2"/>
  <c r="K67" i="2"/>
  <c r="P67" i="2"/>
  <c r="O67" i="2"/>
  <c r="K17" i="2"/>
  <c r="P17" i="2"/>
  <c r="O17" i="2"/>
  <c r="N17" i="2"/>
  <c r="M17" i="2"/>
  <c r="L17" i="2"/>
  <c r="AV77" i="3"/>
  <c r="K19" i="4"/>
  <c r="E67" i="6"/>
  <c r="E35" i="6"/>
  <c r="E65" i="6"/>
  <c r="O34" i="13"/>
  <c r="F77" i="20"/>
  <c r="O67" i="13"/>
  <c r="O12" i="13"/>
  <c r="O31" i="13"/>
  <c r="O25" i="13"/>
  <c r="U38" i="4"/>
  <c r="G76" i="11"/>
  <c r="O51" i="13"/>
  <c r="L77" i="13"/>
  <c r="D77" i="14"/>
  <c r="K27" i="4"/>
  <c r="E53" i="6"/>
  <c r="E21" i="6"/>
  <c r="U70" i="4"/>
  <c r="K51" i="4"/>
  <c r="L27" i="1"/>
  <c r="M27" i="1"/>
  <c r="J27" i="1"/>
  <c r="O27" i="1"/>
  <c r="N27" i="1"/>
  <c r="K27" i="1"/>
  <c r="E43" i="6"/>
  <c r="K75" i="28"/>
  <c r="M41" i="1"/>
  <c r="O41" i="1"/>
  <c r="N41" i="1"/>
  <c r="L41" i="1"/>
  <c r="K41" i="1"/>
  <c r="J41" i="1"/>
  <c r="E41" i="6"/>
  <c r="AY77" i="3"/>
  <c r="O19" i="13"/>
  <c r="U8" i="4"/>
  <c r="CI53" i="3"/>
  <c r="CU53" i="3" s="1"/>
  <c r="CI37" i="3"/>
  <c r="CI21" i="3"/>
  <c r="CI63" i="3"/>
  <c r="CI66" i="3"/>
  <c r="CI58" i="3"/>
  <c r="CL75" i="3"/>
  <c r="CI7" i="3"/>
  <c r="CI11" i="3"/>
  <c r="N124" i="1"/>
  <c r="O124" i="1"/>
  <c r="M124" i="1"/>
  <c r="L124" i="1"/>
  <c r="K124" i="1"/>
  <c r="J124" i="1"/>
  <c r="K66" i="1"/>
  <c r="J66" i="1"/>
  <c r="L66" i="1"/>
  <c r="O66" i="1"/>
  <c r="N66" i="1"/>
  <c r="M66" i="1"/>
  <c r="L59" i="2"/>
  <c r="K59" i="2"/>
  <c r="P59" i="2"/>
  <c r="O59" i="2"/>
  <c r="N59" i="2"/>
  <c r="M59" i="2"/>
  <c r="CC77" i="3"/>
  <c r="BU77" i="3"/>
  <c r="N73" i="2"/>
  <c r="M73" i="2"/>
  <c r="L73" i="2"/>
  <c r="K73" i="2"/>
  <c r="O73" i="2"/>
  <c r="P73" i="2"/>
  <c r="O9" i="2"/>
  <c r="N9" i="2"/>
  <c r="P9" i="2"/>
  <c r="M9" i="2"/>
  <c r="L9" i="2"/>
  <c r="K9" i="2"/>
  <c r="I76" i="5"/>
  <c r="U76" i="14"/>
  <c r="M77" i="13"/>
  <c r="O39" i="13"/>
  <c r="O7" i="13"/>
  <c r="D75" i="13"/>
  <c r="O49" i="13"/>
  <c r="O17" i="13"/>
  <c r="O48" i="6"/>
  <c r="O43" i="13"/>
  <c r="O11" i="13"/>
  <c r="E72" i="6"/>
  <c r="O59" i="13"/>
  <c r="D77" i="17"/>
  <c r="E20" i="6"/>
  <c r="K71" i="4"/>
  <c r="K39" i="4"/>
  <c r="N75" i="4"/>
  <c r="K7" i="4"/>
  <c r="O46" i="6"/>
  <c r="U73" i="4"/>
  <c r="U57" i="4"/>
  <c r="U75" i="14"/>
  <c r="Q75" i="4"/>
  <c r="K56" i="4"/>
  <c r="N76" i="4"/>
  <c r="U20" i="4"/>
  <c r="CI65" i="3"/>
  <c r="L77" i="28"/>
  <c r="L77" i="19"/>
  <c r="CI48" i="3"/>
  <c r="CU48" i="3" s="1"/>
  <c r="CI32" i="3"/>
  <c r="CU32" i="3" s="1"/>
  <c r="CI16" i="3"/>
  <c r="CU16" i="3" s="1"/>
  <c r="M97" i="1"/>
  <c r="O97" i="1"/>
  <c r="N97" i="1"/>
  <c r="L97" i="1"/>
  <c r="K97" i="1"/>
  <c r="J97" i="1"/>
  <c r="F77" i="5"/>
  <c r="U42" i="4"/>
  <c r="CI47" i="3"/>
  <c r="CU47" i="3" s="1"/>
  <c r="CI31" i="3"/>
  <c r="CU31" i="3" s="1"/>
  <c r="CI35" i="3"/>
  <c r="L100" i="1"/>
  <c r="K100" i="1"/>
  <c r="J100" i="1"/>
  <c r="N100" i="1"/>
  <c r="O100" i="1"/>
  <c r="M100" i="1"/>
  <c r="CM77" i="3"/>
  <c r="U60" i="4"/>
  <c r="CI44" i="3"/>
  <c r="E15" i="6"/>
  <c r="O76" i="1"/>
  <c r="M76" i="1"/>
  <c r="L76" i="1"/>
  <c r="K76" i="1"/>
  <c r="N76" i="1"/>
  <c r="J76" i="1"/>
  <c r="E12" i="6"/>
  <c r="CI12" i="3"/>
  <c r="CU12" i="3" s="1"/>
  <c r="AG77" i="3"/>
  <c r="L18" i="1"/>
  <c r="K18" i="1"/>
  <c r="J18" i="1"/>
  <c r="O18" i="1"/>
  <c r="N18" i="1"/>
  <c r="M18" i="1"/>
  <c r="J77" i="3"/>
  <c r="P51" i="2"/>
  <c r="O51" i="2"/>
  <c r="N51" i="2"/>
  <c r="M51" i="2"/>
  <c r="L51" i="2"/>
  <c r="K51" i="2"/>
  <c r="J34" i="1"/>
  <c r="O34" i="1"/>
  <c r="N34" i="1"/>
  <c r="M34" i="1"/>
  <c r="L34" i="1"/>
  <c r="K34" i="1"/>
  <c r="CI51" i="3"/>
  <c r="CU51" i="3" s="1"/>
  <c r="CI62" i="3"/>
  <c r="CI34" i="3"/>
  <c r="K65" i="2"/>
  <c r="P65" i="2"/>
  <c r="O65" i="2"/>
  <c r="N65" i="2"/>
  <c r="M65" i="2"/>
  <c r="L65" i="2"/>
  <c r="N33" i="1"/>
  <c r="L33" i="1"/>
  <c r="K33" i="1"/>
  <c r="J33" i="1"/>
  <c r="M33" i="1"/>
  <c r="O33" i="1"/>
  <c r="J26" i="1"/>
  <c r="O26" i="1"/>
  <c r="K26" i="1"/>
  <c r="N26" i="1"/>
  <c r="M26" i="1"/>
  <c r="L26" i="1"/>
  <c r="E55" i="6"/>
  <c r="E71" i="6"/>
  <c r="H76" i="15"/>
  <c r="E77" i="13"/>
  <c r="M77" i="14"/>
  <c r="U50" i="4"/>
  <c r="U34" i="4"/>
  <c r="U18" i="4"/>
  <c r="F76" i="16"/>
  <c r="O53" i="13"/>
  <c r="K47" i="4"/>
  <c r="K15" i="4"/>
  <c r="H77" i="5"/>
  <c r="CI49" i="3"/>
  <c r="CU49" i="3" s="1"/>
  <c r="CI33" i="3"/>
  <c r="CU33" i="3" s="1"/>
  <c r="CI17" i="3"/>
  <c r="CU17" i="3" s="1"/>
  <c r="CI46" i="3"/>
  <c r="CU46" i="3" s="1"/>
  <c r="CI30" i="3"/>
  <c r="CU30" i="3" s="1"/>
  <c r="CI14" i="3"/>
  <c r="CU14" i="3" s="1"/>
  <c r="O65" i="1"/>
  <c r="N65" i="1"/>
  <c r="M65" i="1"/>
  <c r="L65" i="1"/>
  <c r="K65" i="1"/>
  <c r="J65" i="1"/>
  <c r="CI61" i="3"/>
  <c r="CU61" i="3" s="1"/>
  <c r="K77" i="13"/>
  <c r="D130" i="1"/>
  <c r="D132" i="1" s="1"/>
  <c r="CI20" i="3"/>
  <c r="U28" i="4"/>
  <c r="CI67" i="3"/>
  <c r="AH77" i="3"/>
  <c r="H77" i="1"/>
  <c r="H17" i="1"/>
  <c r="P43" i="2"/>
  <c r="O43" i="2"/>
  <c r="N43" i="2"/>
  <c r="M43" i="2"/>
  <c r="K43" i="2"/>
  <c r="L43" i="2"/>
  <c r="J77" i="6"/>
  <c r="Q77" i="3"/>
  <c r="J122" i="1"/>
  <c r="O122" i="1"/>
  <c r="N122" i="1"/>
  <c r="M122" i="1"/>
  <c r="L122" i="1"/>
  <c r="K122" i="1"/>
  <c r="CI43" i="3"/>
  <c r="CU43" i="3" s="1"/>
  <c r="I77" i="3"/>
  <c r="L57" i="2"/>
  <c r="K57" i="2"/>
  <c r="M57" i="2"/>
  <c r="P57" i="2"/>
  <c r="O57" i="2"/>
  <c r="N57" i="2"/>
  <c r="K106" i="1"/>
  <c r="J106" i="1"/>
  <c r="O106" i="1"/>
  <c r="N106" i="1"/>
  <c r="M106" i="1"/>
  <c r="L106" i="1"/>
  <c r="BM77" i="3"/>
  <c r="E77" i="20"/>
  <c r="H75" i="26"/>
  <c r="H77" i="26" s="1"/>
  <c r="O73" i="13"/>
  <c r="I77" i="13"/>
  <c r="J77" i="22"/>
  <c r="O29" i="13"/>
  <c r="O63" i="13"/>
  <c r="E77" i="14"/>
  <c r="D77" i="28"/>
  <c r="O37" i="13"/>
  <c r="K64" i="4"/>
  <c r="K32" i="4"/>
  <c r="F77" i="6"/>
  <c r="E14" i="6"/>
  <c r="O35" i="13"/>
  <c r="K77" i="19"/>
  <c r="K36" i="4"/>
  <c r="U37" i="4"/>
  <c r="E47" i="6"/>
  <c r="U54" i="4"/>
  <c r="S77" i="4"/>
  <c r="K72" i="4"/>
  <c r="CL76" i="3"/>
  <c r="H76" i="6"/>
  <c r="M84" i="1"/>
  <c r="L84" i="1"/>
  <c r="K84" i="1"/>
  <c r="J84" i="1"/>
  <c r="N84" i="1"/>
  <c r="O84" i="1"/>
  <c r="J89" i="1"/>
  <c r="M89" i="1"/>
  <c r="O89" i="1"/>
  <c r="N89" i="1"/>
  <c r="L89" i="1"/>
  <c r="K89" i="1"/>
  <c r="O108" i="1"/>
  <c r="M108" i="1"/>
  <c r="L108" i="1"/>
  <c r="K108" i="1"/>
  <c r="J108" i="1"/>
  <c r="N108" i="1"/>
  <c r="CI59" i="3"/>
  <c r="CU59" i="3" s="1"/>
  <c r="S77" i="3"/>
  <c r="CK77" i="3"/>
  <c r="O35" i="2"/>
  <c r="N35" i="2"/>
  <c r="M35" i="2"/>
  <c r="L35" i="2"/>
  <c r="K35" i="2"/>
  <c r="P35" i="2"/>
  <c r="CI56" i="3"/>
  <c r="CU56" i="3" s="1"/>
  <c r="CI18" i="3"/>
  <c r="CU18" i="3" s="1"/>
  <c r="O49" i="2"/>
  <c r="N49" i="2"/>
  <c r="M49" i="2"/>
  <c r="L49" i="2"/>
  <c r="K49" i="2"/>
  <c r="P49" i="2"/>
  <c r="M90" i="1"/>
  <c r="L90" i="1"/>
  <c r="K90" i="1"/>
  <c r="J90" i="1"/>
  <c r="O90" i="1"/>
  <c r="N90" i="1"/>
  <c r="E51" i="6"/>
  <c r="E19" i="6"/>
  <c r="D77" i="12"/>
  <c r="D77" i="26"/>
  <c r="H76" i="28"/>
  <c r="E39" i="6"/>
  <c r="O69" i="13"/>
  <c r="O47" i="13"/>
  <c r="O15" i="13"/>
  <c r="O41" i="13"/>
  <c r="O9" i="13"/>
  <c r="U62" i="4"/>
  <c r="E33" i="6"/>
  <c r="K43" i="4"/>
  <c r="K11" i="4"/>
  <c r="E13" i="6"/>
  <c r="N77" i="6"/>
  <c r="U30" i="4"/>
  <c r="CI45" i="3"/>
  <c r="CU45" i="3" s="1"/>
  <c r="CI29" i="3"/>
  <c r="CU29" i="3" s="1"/>
  <c r="CI13" i="3"/>
  <c r="U26" i="4"/>
  <c r="U44" i="4"/>
  <c r="CI71" i="3"/>
  <c r="E26" i="6"/>
  <c r="CI23" i="3"/>
  <c r="CE77" i="3"/>
  <c r="CI27" i="3"/>
  <c r="CU27" i="3" s="1"/>
  <c r="BG77" i="3"/>
  <c r="AP77" i="3"/>
  <c r="K35" i="4"/>
  <c r="CI36" i="3"/>
  <c r="CU36" i="3" s="1"/>
  <c r="L81" i="1"/>
  <c r="K81" i="1"/>
  <c r="J81" i="1"/>
  <c r="M81" i="1"/>
  <c r="N81" i="1"/>
  <c r="O81" i="1"/>
  <c r="J15" i="1"/>
  <c r="O15" i="1"/>
  <c r="K15" i="1"/>
  <c r="N15" i="1"/>
  <c r="M15" i="1"/>
  <c r="L15" i="1"/>
  <c r="P27" i="2"/>
  <c r="O27" i="2"/>
  <c r="N27" i="2"/>
  <c r="M27" i="2"/>
  <c r="L27" i="2"/>
  <c r="K27" i="2"/>
  <c r="L47" i="1"/>
  <c r="K47" i="1"/>
  <c r="J47" i="1"/>
  <c r="O47" i="1"/>
  <c r="N47" i="1"/>
  <c r="M47" i="1"/>
  <c r="L104" i="1"/>
  <c r="O104" i="1"/>
  <c r="K104" i="1"/>
  <c r="N104" i="1"/>
  <c r="M104" i="1"/>
  <c r="J104" i="1"/>
  <c r="CI42" i="3"/>
  <c r="CU42" i="3" s="1"/>
  <c r="K41" i="2"/>
  <c r="L41" i="2"/>
  <c r="P41" i="2"/>
  <c r="O41" i="2"/>
  <c r="N41" i="2"/>
  <c r="M41" i="2"/>
  <c r="H75" i="1"/>
  <c r="M87" i="1"/>
  <c r="L87" i="1"/>
  <c r="K87" i="1"/>
  <c r="J87" i="1"/>
  <c r="O87" i="1"/>
  <c r="N87" i="1"/>
  <c r="N77" i="14"/>
  <c r="O14" i="13"/>
  <c r="F75" i="12"/>
  <c r="F77" i="12" s="1"/>
  <c r="O68" i="6"/>
  <c r="N77" i="13"/>
  <c r="O55" i="13"/>
  <c r="O23" i="13"/>
  <c r="K76" i="6"/>
  <c r="O33" i="13"/>
  <c r="O64" i="6"/>
  <c r="O32" i="6"/>
  <c r="O27" i="13"/>
  <c r="K55" i="4"/>
  <c r="K23" i="4"/>
  <c r="D77" i="19"/>
  <c r="R75" i="19"/>
  <c r="L77" i="14"/>
  <c r="U49" i="4"/>
  <c r="U17" i="4"/>
  <c r="E8" i="6"/>
  <c r="O71" i="13"/>
  <c r="E77" i="4"/>
  <c r="G77" i="5"/>
  <c r="U52" i="4"/>
  <c r="CI73" i="3"/>
  <c r="CI57" i="3"/>
  <c r="K24" i="4"/>
  <c r="CI40" i="3"/>
  <c r="CU40" i="3" s="1"/>
  <c r="CI24" i="3"/>
  <c r="CU24" i="3" s="1"/>
  <c r="CI8" i="3"/>
  <c r="E23" i="6"/>
  <c r="E11" i="6"/>
  <c r="U10" i="4"/>
  <c r="CI55" i="3"/>
  <c r="CU55" i="3" s="1"/>
  <c r="CI39" i="3"/>
  <c r="CU39" i="3" s="1"/>
  <c r="K121" i="1"/>
  <c r="J121" i="1"/>
  <c r="M121" i="1"/>
  <c r="O121" i="1"/>
  <c r="N121" i="1"/>
  <c r="L121" i="1"/>
  <c r="K52" i="1"/>
  <c r="J52" i="1"/>
  <c r="N52" i="1"/>
  <c r="O52" i="1"/>
  <c r="M52" i="1"/>
  <c r="L52" i="1"/>
  <c r="K67" i="4"/>
  <c r="AA77" i="3"/>
  <c r="C14" i="1"/>
  <c r="F76" i="7"/>
  <c r="Y77" i="3"/>
  <c r="M19" i="2"/>
  <c r="L19" i="2"/>
  <c r="K19" i="2"/>
  <c r="P19" i="2"/>
  <c r="O19" i="2"/>
  <c r="N19" i="2"/>
  <c r="CI28" i="3"/>
  <c r="CU28" i="3" s="1"/>
  <c r="J103" i="1"/>
  <c r="O103" i="1"/>
  <c r="N103" i="1"/>
  <c r="M103" i="1"/>
  <c r="L103" i="1"/>
  <c r="K103" i="1"/>
  <c r="CI64" i="3"/>
  <c r="CU64" i="3" s="1"/>
  <c r="M33" i="2"/>
  <c r="L33" i="2"/>
  <c r="K33" i="2"/>
  <c r="P33" i="2"/>
  <c r="O33" i="2"/>
  <c r="N33" i="2"/>
  <c r="K74" i="1"/>
  <c r="J74" i="1"/>
  <c r="L74" i="1"/>
  <c r="O74" i="1"/>
  <c r="N74" i="1"/>
  <c r="M74" i="1"/>
  <c r="N71" i="1"/>
  <c r="M71" i="1"/>
  <c r="L71" i="1"/>
  <c r="K71" i="1"/>
  <c r="J71" i="1"/>
  <c r="O71" i="1"/>
  <c r="M7" i="1"/>
  <c r="L7" i="1"/>
  <c r="K7" i="1"/>
  <c r="J7" i="1"/>
  <c r="O7" i="1"/>
  <c r="N7" i="1"/>
  <c r="K15" i="2"/>
  <c r="P15" i="2"/>
  <c r="O15" i="2"/>
  <c r="N15" i="2"/>
  <c r="M15" i="2"/>
  <c r="L15" i="2"/>
  <c r="L40" i="2"/>
  <c r="K40" i="2"/>
  <c r="P40" i="2"/>
  <c r="M40" i="2"/>
  <c r="O40" i="2"/>
  <c r="N40" i="2"/>
  <c r="C131" i="1"/>
  <c r="H131" i="1" s="1"/>
  <c r="H129" i="1"/>
  <c r="AF77" i="3"/>
  <c r="J64" i="1"/>
  <c r="K64" i="1"/>
  <c r="L64" i="1"/>
  <c r="M64" i="1"/>
  <c r="O64" i="1"/>
  <c r="N64" i="1"/>
  <c r="CU41" i="3"/>
  <c r="CU25" i="3"/>
  <c r="CU9" i="3"/>
  <c r="N30" i="2"/>
  <c r="L30" i="2"/>
  <c r="K30" i="2"/>
  <c r="P30" i="2"/>
  <c r="M30" i="2"/>
  <c r="O30" i="2"/>
  <c r="T77" i="4"/>
  <c r="L7" i="2"/>
  <c r="I75" i="2"/>
  <c r="M7" i="2"/>
  <c r="K7" i="2"/>
  <c r="P7" i="2"/>
  <c r="O7" i="2"/>
  <c r="N7" i="2"/>
  <c r="O13" i="1"/>
  <c r="N13" i="1"/>
  <c r="M13" i="1"/>
  <c r="L13" i="1"/>
  <c r="K13" i="1"/>
  <c r="J13" i="1"/>
  <c r="J126" i="1"/>
  <c r="O126" i="1"/>
  <c r="K126" i="1"/>
  <c r="L126" i="1"/>
  <c r="M126" i="1"/>
  <c r="N126" i="1"/>
  <c r="J16" i="1"/>
  <c r="M16" i="1"/>
  <c r="L16" i="1"/>
  <c r="K16" i="1"/>
  <c r="O16" i="1"/>
  <c r="N16" i="1"/>
  <c r="L80" i="1"/>
  <c r="K80" i="1"/>
  <c r="J80" i="1"/>
  <c r="O80" i="1"/>
  <c r="N80" i="1"/>
  <c r="M80" i="1"/>
  <c r="CH77" i="3"/>
  <c r="P29" i="2"/>
  <c r="O29" i="2"/>
  <c r="N29" i="2"/>
  <c r="M29" i="2"/>
  <c r="L29" i="2"/>
  <c r="K29" i="2"/>
  <c r="N44" i="2"/>
  <c r="O44" i="2"/>
  <c r="L44" i="2"/>
  <c r="K44" i="2"/>
  <c r="P44" i="2"/>
  <c r="M44" i="2"/>
  <c r="F77" i="3"/>
  <c r="K40" i="1"/>
  <c r="O40" i="1"/>
  <c r="N40" i="1"/>
  <c r="M40" i="1"/>
  <c r="J40" i="1"/>
  <c r="L40" i="1"/>
  <c r="H92" i="1"/>
  <c r="AW77" i="3"/>
  <c r="P63" i="2"/>
  <c r="O63" i="2"/>
  <c r="N63" i="2"/>
  <c r="M63" i="2"/>
  <c r="L63" i="2"/>
  <c r="K63" i="2"/>
  <c r="K42" i="2"/>
  <c r="P42" i="2"/>
  <c r="M42" i="2"/>
  <c r="O42" i="2"/>
  <c r="N42" i="2"/>
  <c r="L42" i="2"/>
  <c r="CU7" i="3"/>
  <c r="D75" i="3"/>
  <c r="CU10" i="3"/>
  <c r="CU37" i="3"/>
  <c r="M44" i="1"/>
  <c r="L44" i="1"/>
  <c r="K44" i="1"/>
  <c r="J44" i="1"/>
  <c r="N44" i="1"/>
  <c r="O44" i="1"/>
  <c r="H12" i="1"/>
  <c r="L32" i="2"/>
  <c r="K32" i="2"/>
  <c r="P32" i="2"/>
  <c r="M32" i="2"/>
  <c r="O32" i="2"/>
  <c r="N32" i="2"/>
  <c r="CU52" i="3"/>
  <c r="CU20" i="3"/>
  <c r="L56" i="1"/>
  <c r="K56" i="1"/>
  <c r="O56" i="1"/>
  <c r="N56" i="1"/>
  <c r="J56" i="1"/>
  <c r="M56" i="1"/>
  <c r="K55" i="2"/>
  <c r="P55" i="2"/>
  <c r="O55" i="2"/>
  <c r="N55" i="2"/>
  <c r="M55" i="2"/>
  <c r="L55" i="2"/>
  <c r="L105" i="1"/>
  <c r="K105" i="1"/>
  <c r="J105" i="1"/>
  <c r="M105" i="1"/>
  <c r="O105" i="1"/>
  <c r="N105" i="1"/>
  <c r="X77" i="3"/>
  <c r="N37" i="1"/>
  <c r="M37" i="1"/>
  <c r="L37" i="1"/>
  <c r="J37" i="1"/>
  <c r="K37" i="1"/>
  <c r="O37" i="1"/>
  <c r="L22" i="2"/>
  <c r="K22" i="2"/>
  <c r="P22" i="2"/>
  <c r="M22" i="2"/>
  <c r="O22" i="2"/>
  <c r="N22" i="2"/>
  <c r="D77" i="2"/>
  <c r="O36" i="2"/>
  <c r="N36" i="2"/>
  <c r="L36" i="2"/>
  <c r="K36" i="2"/>
  <c r="P36" i="2"/>
  <c r="M36" i="2"/>
  <c r="G130" i="1"/>
  <c r="G132" i="1" s="1"/>
  <c r="C50" i="1"/>
  <c r="H50" i="1" s="1"/>
  <c r="H39" i="1"/>
  <c r="L69" i="2"/>
  <c r="K69" i="2"/>
  <c r="P69" i="2"/>
  <c r="O69" i="2"/>
  <c r="N69" i="2"/>
  <c r="M69" i="2"/>
  <c r="K62" i="1"/>
  <c r="J62" i="1"/>
  <c r="O62" i="1"/>
  <c r="L62" i="1"/>
  <c r="N62" i="1"/>
  <c r="M62" i="1"/>
  <c r="CD77" i="3"/>
  <c r="P45" i="2"/>
  <c r="O45" i="2"/>
  <c r="N45" i="2"/>
  <c r="K45" i="2"/>
  <c r="M45" i="2"/>
  <c r="L45" i="2"/>
  <c r="O34" i="2"/>
  <c r="N34" i="2"/>
  <c r="L34" i="2"/>
  <c r="K34" i="2"/>
  <c r="P34" i="2"/>
  <c r="M34" i="2"/>
  <c r="E77" i="3"/>
  <c r="CU63" i="3"/>
  <c r="K102" i="1"/>
  <c r="J102" i="1"/>
  <c r="O102" i="1"/>
  <c r="L102" i="1"/>
  <c r="N102" i="1"/>
  <c r="M102" i="1"/>
  <c r="CU26" i="3"/>
  <c r="O88" i="1"/>
  <c r="N88" i="1"/>
  <c r="M88" i="1"/>
  <c r="J88" i="1"/>
  <c r="L88" i="1"/>
  <c r="K88" i="1"/>
  <c r="O85" i="1"/>
  <c r="N85" i="1"/>
  <c r="J85" i="1"/>
  <c r="M85" i="1"/>
  <c r="L85" i="1"/>
  <c r="K85" i="1"/>
  <c r="K24" i="2"/>
  <c r="P24" i="2"/>
  <c r="M24" i="2"/>
  <c r="O24" i="2"/>
  <c r="N24" i="2"/>
  <c r="L24" i="2"/>
  <c r="P37" i="2"/>
  <c r="O37" i="2"/>
  <c r="N37" i="2"/>
  <c r="M37" i="2"/>
  <c r="L37" i="2"/>
  <c r="K37" i="2"/>
  <c r="H114" i="1"/>
  <c r="M31" i="2"/>
  <c r="L31" i="2"/>
  <c r="K31" i="2"/>
  <c r="P31" i="2"/>
  <c r="O31" i="2"/>
  <c r="N31" i="2"/>
  <c r="L77" i="4"/>
  <c r="L14" i="2"/>
  <c r="K14" i="2"/>
  <c r="P14" i="2"/>
  <c r="M14" i="2"/>
  <c r="O14" i="2"/>
  <c r="N14" i="2"/>
  <c r="CA77" i="3"/>
  <c r="BS77" i="3"/>
  <c r="L28" i="2"/>
  <c r="K28" i="2"/>
  <c r="P28" i="2"/>
  <c r="M28" i="2"/>
  <c r="N28" i="2"/>
  <c r="O28" i="2"/>
  <c r="N23" i="2"/>
  <c r="M23" i="2"/>
  <c r="L23" i="2"/>
  <c r="O23" i="2"/>
  <c r="K23" i="2"/>
  <c r="P23" i="2"/>
  <c r="H31" i="1"/>
  <c r="BC77" i="3"/>
  <c r="M26" i="2"/>
  <c r="O26" i="2"/>
  <c r="N26" i="2"/>
  <c r="L26" i="2"/>
  <c r="K26" i="2"/>
  <c r="P26" i="2"/>
  <c r="K128" i="1"/>
  <c r="J128" i="1"/>
  <c r="L128" i="1"/>
  <c r="O128" i="1"/>
  <c r="N128" i="1"/>
  <c r="M128" i="1"/>
  <c r="CG77" i="3"/>
  <c r="K48" i="1"/>
  <c r="O48" i="1"/>
  <c r="N48" i="1"/>
  <c r="M48" i="1"/>
  <c r="J48" i="1"/>
  <c r="L48" i="1"/>
  <c r="K101" i="1"/>
  <c r="O101" i="1"/>
  <c r="N101" i="1"/>
  <c r="M101" i="1"/>
  <c r="L101" i="1"/>
  <c r="J101" i="1"/>
  <c r="P21" i="2"/>
  <c r="O21" i="2"/>
  <c r="N21" i="2"/>
  <c r="M21" i="2"/>
  <c r="L21" i="2"/>
  <c r="K21" i="2"/>
  <c r="CU50" i="3"/>
  <c r="AK77" i="3"/>
  <c r="O10" i="1"/>
  <c r="N10" i="1"/>
  <c r="M10" i="1"/>
  <c r="L10" i="1"/>
  <c r="K10" i="1"/>
  <c r="J10" i="1"/>
  <c r="O21" i="1"/>
  <c r="N21" i="1"/>
  <c r="M21" i="1"/>
  <c r="L21" i="1"/>
  <c r="K21" i="1"/>
  <c r="J21" i="1"/>
  <c r="L72" i="2"/>
  <c r="K72" i="2"/>
  <c r="P72" i="2"/>
  <c r="M72" i="2"/>
  <c r="O72" i="2"/>
  <c r="N72" i="2"/>
  <c r="L16" i="2"/>
  <c r="K16" i="2"/>
  <c r="P16" i="2"/>
  <c r="M16" i="2"/>
  <c r="O16" i="2"/>
  <c r="N16" i="2"/>
  <c r="J127" i="1"/>
  <c r="O127" i="1"/>
  <c r="N127" i="1"/>
  <c r="M127" i="1"/>
  <c r="L127" i="1"/>
  <c r="K127" i="1"/>
  <c r="N13" i="2"/>
  <c r="M13" i="2"/>
  <c r="L13" i="2"/>
  <c r="K13" i="2"/>
  <c r="P13" i="2"/>
  <c r="O13" i="2"/>
  <c r="O70" i="2"/>
  <c r="N70" i="2"/>
  <c r="L70" i="2"/>
  <c r="K70" i="2"/>
  <c r="P70" i="2"/>
  <c r="M70" i="2"/>
  <c r="O110" i="1"/>
  <c r="L110" i="1"/>
  <c r="N110" i="1"/>
  <c r="M110" i="1"/>
  <c r="K110" i="1"/>
  <c r="J110" i="1"/>
  <c r="CU70" i="3"/>
  <c r="CU35" i="3"/>
  <c r="CU19" i="3"/>
  <c r="CF77" i="3"/>
  <c r="L20" i="2"/>
  <c r="K20" i="2"/>
  <c r="P20" i="2"/>
  <c r="M20" i="2"/>
  <c r="N20" i="2"/>
  <c r="O20" i="2"/>
  <c r="BY77" i="3"/>
  <c r="AD77" i="3"/>
  <c r="BX77" i="3"/>
  <c r="K30" i="1"/>
  <c r="J30" i="1"/>
  <c r="O30" i="1"/>
  <c r="L30" i="1"/>
  <c r="N30" i="1"/>
  <c r="M30" i="1"/>
  <c r="AS77" i="3"/>
  <c r="O42" i="1"/>
  <c r="N42" i="1"/>
  <c r="M42" i="1"/>
  <c r="L42" i="1"/>
  <c r="K42" i="1"/>
  <c r="J42" i="1"/>
  <c r="BP77" i="3"/>
  <c r="L18" i="2"/>
  <c r="N18" i="2"/>
  <c r="K18" i="2"/>
  <c r="P18" i="2"/>
  <c r="M18" i="2"/>
  <c r="O18" i="2"/>
  <c r="K118" i="1"/>
  <c r="J118" i="1"/>
  <c r="O118" i="1"/>
  <c r="L118" i="1"/>
  <c r="M118" i="1"/>
  <c r="N118" i="1"/>
  <c r="J11" i="1"/>
  <c r="O11" i="1"/>
  <c r="N11" i="1"/>
  <c r="K11" i="1"/>
  <c r="M11" i="1"/>
  <c r="L11" i="1"/>
  <c r="BQ77" i="3"/>
  <c r="CU66" i="3"/>
  <c r="L115" i="1"/>
  <c r="M115" i="1"/>
  <c r="J115" i="1"/>
  <c r="O115" i="1"/>
  <c r="N115" i="1"/>
  <c r="K115" i="1"/>
  <c r="CU23" i="3"/>
  <c r="BE77" i="3"/>
  <c r="H20" i="1"/>
  <c r="L64" i="2"/>
  <c r="K64" i="2"/>
  <c r="P64" i="2"/>
  <c r="M64" i="2"/>
  <c r="O64" i="2"/>
  <c r="N64" i="2"/>
  <c r="M8" i="2"/>
  <c r="O8" i="2"/>
  <c r="N8" i="2"/>
  <c r="L8" i="2"/>
  <c r="P8" i="2"/>
  <c r="K8" i="2"/>
  <c r="CU44" i="3"/>
  <c r="K125" i="1"/>
  <c r="J125" i="1"/>
  <c r="O125" i="1"/>
  <c r="N125" i="1"/>
  <c r="M125" i="1"/>
  <c r="L125" i="1"/>
  <c r="CU65" i="3"/>
  <c r="K55" i="1"/>
  <c r="J55" i="1"/>
  <c r="O55" i="1"/>
  <c r="N55" i="1"/>
  <c r="L55" i="1"/>
  <c r="M55" i="1"/>
  <c r="L98" i="1"/>
  <c r="K98" i="1"/>
  <c r="J98" i="1"/>
  <c r="M98" i="1"/>
  <c r="O98" i="1"/>
  <c r="N98" i="1"/>
  <c r="P62" i="2"/>
  <c r="M62" i="2"/>
  <c r="O62" i="2"/>
  <c r="N62" i="2"/>
  <c r="L62" i="2"/>
  <c r="K62" i="2"/>
  <c r="N54" i="1"/>
  <c r="K54" i="1"/>
  <c r="J54" i="1"/>
  <c r="M54" i="1"/>
  <c r="O54" i="1"/>
  <c r="L54" i="1"/>
  <c r="O67" i="1"/>
  <c r="N67" i="1"/>
  <c r="K67" i="1"/>
  <c r="L67" i="1"/>
  <c r="M67" i="1"/>
  <c r="J67" i="1"/>
  <c r="CU54" i="3"/>
  <c r="CU38" i="3"/>
  <c r="CU22" i="3"/>
  <c r="N111" i="1"/>
  <c r="M111" i="1"/>
  <c r="O111" i="1"/>
  <c r="L111" i="1"/>
  <c r="K111" i="1"/>
  <c r="J111" i="1"/>
  <c r="L109" i="1"/>
  <c r="K109" i="1"/>
  <c r="J109" i="1"/>
  <c r="O109" i="1"/>
  <c r="N109" i="1"/>
  <c r="M109" i="1"/>
  <c r="AL77" i="3"/>
  <c r="G77" i="3"/>
  <c r="L12" i="2"/>
  <c r="K12" i="2"/>
  <c r="P12" i="2"/>
  <c r="M12" i="2"/>
  <c r="N12" i="2"/>
  <c r="O12" i="2"/>
  <c r="O96" i="1"/>
  <c r="N96" i="1"/>
  <c r="M96" i="1"/>
  <c r="J96" i="1"/>
  <c r="K96" i="1"/>
  <c r="L96" i="1"/>
  <c r="CU72" i="3"/>
  <c r="D76" i="3"/>
  <c r="O83" i="1"/>
  <c r="N83" i="1"/>
  <c r="K83" i="1"/>
  <c r="M83" i="1"/>
  <c r="L83" i="1"/>
  <c r="J83" i="1"/>
  <c r="L95" i="1"/>
  <c r="K95" i="1"/>
  <c r="J95" i="1"/>
  <c r="O95" i="1"/>
  <c r="M95" i="1"/>
  <c r="N95" i="1"/>
  <c r="BK77" i="3"/>
  <c r="J117" i="1"/>
  <c r="O117" i="1"/>
  <c r="N117" i="1"/>
  <c r="M117" i="1"/>
  <c r="L117" i="1"/>
  <c r="K117" i="1"/>
  <c r="L74" i="2"/>
  <c r="K74" i="2"/>
  <c r="P74" i="2"/>
  <c r="M74" i="2"/>
  <c r="O74" i="2"/>
  <c r="N74" i="2"/>
  <c r="N10" i="2"/>
  <c r="L10" i="2"/>
  <c r="K10" i="2"/>
  <c r="P10" i="2"/>
  <c r="M10" i="2"/>
  <c r="O10" i="2"/>
  <c r="CU71" i="3"/>
  <c r="BA77" i="3"/>
  <c r="CU58" i="3"/>
  <c r="L8" i="1"/>
  <c r="O8" i="1"/>
  <c r="N8" i="1"/>
  <c r="M8" i="1"/>
  <c r="J8" i="1"/>
  <c r="K8" i="1"/>
  <c r="H35" i="1"/>
  <c r="CU74" i="3"/>
  <c r="P39" i="2"/>
  <c r="O39" i="2"/>
  <c r="N39" i="2"/>
  <c r="M39" i="2"/>
  <c r="L39" i="2"/>
  <c r="K39" i="2"/>
  <c r="H116" i="1"/>
  <c r="AU77" i="3"/>
  <c r="J72" i="1"/>
  <c r="L72" i="1"/>
  <c r="M72" i="1"/>
  <c r="K72" i="1"/>
  <c r="O72" i="1"/>
  <c r="N72" i="1"/>
  <c r="K86" i="1"/>
  <c r="J86" i="1"/>
  <c r="O86" i="1"/>
  <c r="L86" i="1"/>
  <c r="M86" i="1"/>
  <c r="N86" i="1"/>
  <c r="CU60" i="3"/>
  <c r="O53" i="1"/>
  <c r="N53" i="1"/>
  <c r="M53" i="1"/>
  <c r="L53" i="1"/>
  <c r="K53" i="1"/>
  <c r="J53" i="1"/>
  <c r="H77" i="2"/>
  <c r="J58" i="1"/>
  <c r="K58" i="1"/>
  <c r="O58" i="1"/>
  <c r="N58" i="1"/>
  <c r="M58" i="1"/>
  <c r="L58" i="1"/>
  <c r="CQ77" i="3"/>
  <c r="M54" i="2"/>
  <c r="O54" i="2"/>
  <c r="N54" i="2"/>
  <c r="L54" i="2"/>
  <c r="P54" i="2"/>
  <c r="K54" i="2"/>
  <c r="H99" i="1"/>
  <c r="CN77" i="3"/>
  <c r="BJ77" i="3"/>
  <c r="O28" i="1"/>
  <c r="M28" i="1"/>
  <c r="L28" i="1"/>
  <c r="K28" i="1"/>
  <c r="J28" i="1"/>
  <c r="N28" i="1"/>
  <c r="K68" i="2"/>
  <c r="P68" i="2"/>
  <c r="M68" i="2"/>
  <c r="N68" i="2"/>
  <c r="O68" i="2"/>
  <c r="L68" i="2"/>
  <c r="N94" i="1"/>
  <c r="M94" i="1"/>
  <c r="K94" i="1"/>
  <c r="J94" i="1"/>
  <c r="O94" i="1"/>
  <c r="L94" i="1"/>
  <c r="CU8" i="3"/>
  <c r="L77" i="3"/>
  <c r="H119" i="1"/>
  <c r="K66" i="2"/>
  <c r="P66" i="2"/>
  <c r="M66" i="2"/>
  <c r="O66" i="2"/>
  <c r="L66" i="2"/>
  <c r="N66" i="2"/>
  <c r="M69" i="1"/>
  <c r="L69" i="1"/>
  <c r="J69" i="1"/>
  <c r="K69" i="1"/>
  <c r="O69" i="1"/>
  <c r="N69" i="1"/>
  <c r="BV77" i="3"/>
  <c r="O32" i="1"/>
  <c r="N32" i="1"/>
  <c r="M32" i="1"/>
  <c r="J32" i="1"/>
  <c r="K32" i="1"/>
  <c r="L32" i="1"/>
  <c r="O112" i="1"/>
  <c r="N112" i="1"/>
  <c r="M112" i="1"/>
  <c r="J112" i="1"/>
  <c r="L112" i="1"/>
  <c r="K112" i="1"/>
  <c r="L59" i="1"/>
  <c r="M59" i="1"/>
  <c r="J59" i="1"/>
  <c r="O59" i="1"/>
  <c r="K59" i="1"/>
  <c r="N59" i="1"/>
  <c r="AN77" i="3"/>
  <c r="N56" i="2"/>
  <c r="L56" i="2"/>
  <c r="K56" i="2"/>
  <c r="O56" i="2"/>
  <c r="I76" i="2"/>
  <c r="P56" i="2"/>
  <c r="M56" i="2"/>
  <c r="O70" i="1"/>
  <c r="L70" i="1"/>
  <c r="N70" i="1"/>
  <c r="M70" i="1"/>
  <c r="K70" i="1"/>
  <c r="J70" i="1"/>
  <c r="M43" i="1"/>
  <c r="L43" i="1"/>
  <c r="J43" i="1"/>
  <c r="O43" i="1"/>
  <c r="N43" i="1"/>
  <c r="K43" i="1"/>
  <c r="M46" i="2"/>
  <c r="O46" i="2"/>
  <c r="N46" i="2"/>
  <c r="L46" i="2"/>
  <c r="K46" i="2"/>
  <c r="P46" i="2"/>
  <c r="J22" i="1"/>
  <c r="O22" i="1"/>
  <c r="L22" i="1"/>
  <c r="M22" i="1"/>
  <c r="N22" i="1"/>
  <c r="K22" i="1"/>
  <c r="M71" i="2"/>
  <c r="L71" i="2"/>
  <c r="K71" i="2"/>
  <c r="N71" i="2"/>
  <c r="P71" i="2"/>
  <c r="O71" i="2"/>
  <c r="N93" i="1"/>
  <c r="M93" i="1"/>
  <c r="L93" i="1"/>
  <c r="K93" i="1"/>
  <c r="J93" i="1"/>
  <c r="O93" i="1"/>
  <c r="J19" i="1"/>
  <c r="L19" i="1"/>
  <c r="O19" i="1"/>
  <c r="N19" i="1"/>
  <c r="K19" i="1"/>
  <c r="M19" i="1"/>
  <c r="H29" i="1"/>
  <c r="K60" i="2"/>
  <c r="P60" i="2"/>
  <c r="M60" i="2"/>
  <c r="N60" i="2"/>
  <c r="O60" i="2"/>
  <c r="L60" i="2"/>
  <c r="J123" i="1"/>
  <c r="O123" i="1"/>
  <c r="N123" i="1"/>
  <c r="K123" i="1"/>
  <c r="L123" i="1"/>
  <c r="M123" i="1"/>
  <c r="M45" i="1"/>
  <c r="L45" i="1"/>
  <c r="K45" i="1"/>
  <c r="J45" i="1"/>
  <c r="N45" i="1"/>
  <c r="O45" i="1"/>
  <c r="P58" i="2"/>
  <c r="M58" i="2"/>
  <c r="O58" i="2"/>
  <c r="N58" i="2"/>
  <c r="L58" i="2"/>
  <c r="K58" i="2"/>
  <c r="H73" i="1"/>
  <c r="CU13" i="3"/>
  <c r="L51" i="1"/>
  <c r="J51" i="1"/>
  <c r="O51" i="1"/>
  <c r="N51" i="1"/>
  <c r="M51" i="1"/>
  <c r="K51" i="1"/>
  <c r="CU34" i="3"/>
  <c r="F130" i="1"/>
  <c r="F132" i="1" s="1"/>
  <c r="P61" i="2"/>
  <c r="O61" i="2"/>
  <c r="N61" i="2"/>
  <c r="M61" i="2"/>
  <c r="L61" i="2"/>
  <c r="K61" i="2"/>
  <c r="O48" i="2"/>
  <c r="N48" i="2"/>
  <c r="L48" i="2"/>
  <c r="K48" i="2"/>
  <c r="P48" i="2"/>
  <c r="M48" i="2"/>
  <c r="L120" i="1"/>
  <c r="K120" i="1"/>
  <c r="J120" i="1"/>
  <c r="O120" i="1"/>
  <c r="N120" i="1"/>
  <c r="M120" i="1"/>
  <c r="CU73" i="3"/>
  <c r="CU57" i="3"/>
  <c r="N38" i="2"/>
  <c r="L38" i="2"/>
  <c r="K38" i="2"/>
  <c r="P38" i="2"/>
  <c r="M38" i="2"/>
  <c r="O38" i="2"/>
  <c r="O91" i="1"/>
  <c r="N91" i="1"/>
  <c r="K91" i="1"/>
  <c r="L91" i="1"/>
  <c r="M91" i="1"/>
  <c r="J91" i="1"/>
  <c r="CU62" i="3"/>
  <c r="CO75" i="3"/>
  <c r="L53" i="2"/>
  <c r="K53" i="2"/>
  <c r="P53" i="2"/>
  <c r="O53" i="2"/>
  <c r="N53" i="2"/>
  <c r="M53" i="2"/>
  <c r="AB77" i="3"/>
  <c r="CU11" i="3"/>
  <c r="O47" i="2"/>
  <c r="N47" i="2"/>
  <c r="M47" i="2"/>
  <c r="L47" i="2"/>
  <c r="K47" i="2"/>
  <c r="P47" i="2"/>
  <c r="O61" i="1"/>
  <c r="N61" i="1"/>
  <c r="M61" i="1"/>
  <c r="L61" i="1"/>
  <c r="K61" i="1"/>
  <c r="J61" i="1"/>
  <c r="M52" i="2"/>
  <c r="N52" i="2"/>
  <c r="O52" i="2"/>
  <c r="P52" i="2"/>
  <c r="L52" i="2"/>
  <c r="K52" i="2"/>
  <c r="J78" i="1"/>
  <c r="O78" i="1"/>
  <c r="L78" i="1"/>
  <c r="N78" i="1"/>
  <c r="M78" i="1"/>
  <c r="K78" i="1"/>
  <c r="CR77" i="3"/>
  <c r="P50" i="2"/>
  <c r="M50" i="2"/>
  <c r="O50" i="2"/>
  <c r="N50" i="2"/>
  <c r="K50" i="2"/>
  <c r="L50" i="2"/>
  <c r="H68" i="1"/>
  <c r="J46" i="1"/>
  <c r="O46" i="1"/>
  <c r="L46" i="1"/>
  <c r="N46" i="1"/>
  <c r="K46" i="1"/>
  <c r="M46" i="1"/>
  <c r="CO76" i="3"/>
  <c r="J107" i="1"/>
  <c r="O107" i="1"/>
  <c r="N107" i="1"/>
  <c r="K107" i="1"/>
  <c r="M107" i="1"/>
  <c r="L107" i="1"/>
  <c r="M77" i="6"/>
  <c r="AO77" i="3"/>
  <c r="CJ77" i="3"/>
  <c r="BH77" i="3"/>
  <c r="M77" i="3"/>
  <c r="CU21" i="3"/>
  <c r="K77" i="25" l="1"/>
  <c r="U77" i="14"/>
  <c r="R77" i="19"/>
  <c r="F77" i="24"/>
  <c r="E76" i="6"/>
  <c r="O76" i="6" s="1"/>
  <c r="Q77" i="4"/>
  <c r="G77" i="11"/>
  <c r="M29" i="1"/>
  <c r="L29" i="1"/>
  <c r="K29" i="1"/>
  <c r="J29" i="1"/>
  <c r="O29" i="1"/>
  <c r="N29" i="1"/>
  <c r="O20" i="1"/>
  <c r="M20" i="1"/>
  <c r="L20" i="1"/>
  <c r="K20" i="1"/>
  <c r="J20" i="1"/>
  <c r="N20" i="1"/>
  <c r="O11" i="6"/>
  <c r="U55" i="4"/>
  <c r="CI76" i="3"/>
  <c r="O47" i="6"/>
  <c r="O14" i="6"/>
  <c r="O55" i="6"/>
  <c r="O75" i="13"/>
  <c r="D77" i="13"/>
  <c r="O77" i="13" s="1"/>
  <c r="U19" i="4"/>
  <c r="N66" i="28"/>
  <c r="O59" i="6"/>
  <c r="O37" i="6"/>
  <c r="N57" i="28"/>
  <c r="N70" i="28"/>
  <c r="F77" i="27"/>
  <c r="O9" i="6"/>
  <c r="N58" i="28"/>
  <c r="N38" i="28"/>
  <c r="N52" i="28"/>
  <c r="O39" i="6"/>
  <c r="U71" i="4"/>
  <c r="O43" i="6"/>
  <c r="M38" i="1"/>
  <c r="K38" i="1"/>
  <c r="J38" i="1"/>
  <c r="O38" i="1"/>
  <c r="L38" i="1"/>
  <c r="N38" i="1"/>
  <c r="O29" i="6"/>
  <c r="N60" i="28"/>
  <c r="N33" i="28"/>
  <c r="N74" i="28"/>
  <c r="N18" i="28"/>
  <c r="H14" i="1"/>
  <c r="C24" i="1"/>
  <c r="U43" i="4"/>
  <c r="O51" i="6"/>
  <c r="O23" i="6"/>
  <c r="U24" i="4"/>
  <c r="O12" i="6"/>
  <c r="O15" i="6"/>
  <c r="K76" i="4"/>
  <c r="U56" i="4"/>
  <c r="O20" i="6"/>
  <c r="U51" i="4"/>
  <c r="O63" i="6"/>
  <c r="U16" i="4"/>
  <c r="K77" i="6"/>
  <c r="O61" i="6"/>
  <c r="N34" i="28"/>
  <c r="N50" i="28"/>
  <c r="O69" i="6"/>
  <c r="O17" i="6"/>
  <c r="N44" i="28"/>
  <c r="N68" i="28"/>
  <c r="K99" i="1"/>
  <c r="M99" i="1"/>
  <c r="L99" i="1"/>
  <c r="J99" i="1"/>
  <c r="O99" i="1"/>
  <c r="N99" i="1"/>
  <c r="K39" i="1"/>
  <c r="O39" i="1"/>
  <c r="J39" i="1"/>
  <c r="N39" i="1"/>
  <c r="M39" i="1"/>
  <c r="L39" i="1"/>
  <c r="CU68" i="3"/>
  <c r="CU76" i="3" s="1"/>
  <c r="M75" i="1"/>
  <c r="L75" i="1"/>
  <c r="J75" i="1"/>
  <c r="O75" i="1"/>
  <c r="N75" i="1"/>
  <c r="K75" i="1"/>
  <c r="O33" i="6"/>
  <c r="K75" i="4"/>
  <c r="U7" i="4"/>
  <c r="O65" i="6"/>
  <c r="O73" i="6"/>
  <c r="U31" i="4"/>
  <c r="F77" i="16"/>
  <c r="H77" i="21"/>
  <c r="N47" i="28"/>
  <c r="E76" i="28"/>
  <c r="M77" i="22"/>
  <c r="CU67" i="3"/>
  <c r="K114" i="1"/>
  <c r="J114" i="1"/>
  <c r="O114" i="1"/>
  <c r="N114" i="1"/>
  <c r="L114" i="1"/>
  <c r="M114" i="1"/>
  <c r="O50" i="1"/>
  <c r="L50" i="1"/>
  <c r="K50" i="1"/>
  <c r="J50" i="1"/>
  <c r="N50" i="1"/>
  <c r="M50" i="1"/>
  <c r="M12" i="1"/>
  <c r="L12" i="1"/>
  <c r="K12" i="1"/>
  <c r="J12" i="1"/>
  <c r="N12" i="1"/>
  <c r="O12" i="1"/>
  <c r="D77" i="3"/>
  <c r="N92" i="1"/>
  <c r="O92" i="1"/>
  <c r="M92" i="1"/>
  <c r="L92" i="1"/>
  <c r="K92" i="1"/>
  <c r="J92" i="1"/>
  <c r="U67" i="4"/>
  <c r="U36" i="4"/>
  <c r="U32" i="4"/>
  <c r="N77" i="4"/>
  <c r="CI75" i="3"/>
  <c r="O21" i="6"/>
  <c r="U48" i="4"/>
  <c r="N39" i="28"/>
  <c r="O45" i="6"/>
  <c r="K77" i="29"/>
  <c r="O74" i="6"/>
  <c r="N9" i="28"/>
  <c r="N75" i="2"/>
  <c r="M75" i="2"/>
  <c r="L75" i="2"/>
  <c r="K75" i="2"/>
  <c r="I77" i="2"/>
  <c r="P75" i="2"/>
  <c r="O75" i="2"/>
  <c r="O8" i="6"/>
  <c r="U72" i="4"/>
  <c r="J17" i="1"/>
  <c r="N17" i="1"/>
  <c r="O17" i="1"/>
  <c r="L17" i="1"/>
  <c r="K17" i="1"/>
  <c r="M17" i="1"/>
  <c r="U15" i="4"/>
  <c r="O53" i="6"/>
  <c r="O35" i="6"/>
  <c r="H77" i="6"/>
  <c r="I77" i="5"/>
  <c r="U63" i="4"/>
  <c r="N31" i="28"/>
  <c r="N41" i="28"/>
  <c r="H77" i="28"/>
  <c r="N19" i="28"/>
  <c r="O25" i="6"/>
  <c r="N25" i="28"/>
  <c r="H77" i="15"/>
  <c r="J77" i="20"/>
  <c r="N65" i="28"/>
  <c r="M76" i="2"/>
  <c r="N76" i="2"/>
  <c r="L76" i="2"/>
  <c r="K76" i="2"/>
  <c r="P76" i="2"/>
  <c r="O76" i="2"/>
  <c r="CO77" i="3"/>
  <c r="M116" i="1"/>
  <c r="L116" i="1"/>
  <c r="K116" i="1"/>
  <c r="J116" i="1"/>
  <c r="O116" i="1"/>
  <c r="N116" i="1"/>
  <c r="O35" i="1"/>
  <c r="K35" i="1"/>
  <c r="M35" i="1"/>
  <c r="L35" i="1"/>
  <c r="J35" i="1"/>
  <c r="N35" i="1"/>
  <c r="J31" i="1"/>
  <c r="O31" i="1"/>
  <c r="N31" i="1"/>
  <c r="M31" i="1"/>
  <c r="L31" i="1"/>
  <c r="K31" i="1"/>
  <c r="CU75" i="3"/>
  <c r="J129" i="1"/>
  <c r="M129" i="1"/>
  <c r="O129" i="1"/>
  <c r="N129" i="1"/>
  <c r="L129" i="1"/>
  <c r="K129" i="1"/>
  <c r="U23" i="4"/>
  <c r="O13" i="6"/>
  <c r="U64" i="4"/>
  <c r="O77" i="1"/>
  <c r="N77" i="1"/>
  <c r="M77" i="1"/>
  <c r="L77" i="1"/>
  <c r="J77" i="1"/>
  <c r="K77" i="1"/>
  <c r="O71" i="6"/>
  <c r="U39" i="4"/>
  <c r="O72" i="6"/>
  <c r="CL77" i="3"/>
  <c r="O49" i="6"/>
  <c r="N73" i="28"/>
  <c r="O57" i="6"/>
  <c r="N17" i="28"/>
  <c r="N23" i="28"/>
  <c r="O73" i="1"/>
  <c r="N73" i="1"/>
  <c r="M73" i="1"/>
  <c r="L73" i="1"/>
  <c r="K73" i="1"/>
  <c r="J73" i="1"/>
  <c r="N119" i="1"/>
  <c r="M119" i="1"/>
  <c r="L119" i="1"/>
  <c r="K119" i="1"/>
  <c r="J119" i="1"/>
  <c r="O119" i="1"/>
  <c r="K68" i="1"/>
  <c r="J68" i="1"/>
  <c r="N68" i="1"/>
  <c r="O68" i="1"/>
  <c r="M68" i="1"/>
  <c r="L68" i="1"/>
  <c r="O131" i="1"/>
  <c r="N131" i="1"/>
  <c r="K131" i="1"/>
  <c r="M131" i="1"/>
  <c r="L131" i="1"/>
  <c r="J131" i="1"/>
  <c r="U35" i="4"/>
  <c r="O26" i="6"/>
  <c r="U11" i="4"/>
  <c r="O19" i="6"/>
  <c r="U47" i="4"/>
  <c r="O41" i="6"/>
  <c r="K77" i="28"/>
  <c r="U27" i="4"/>
  <c r="O67" i="6"/>
  <c r="E75" i="6"/>
  <c r="O7" i="6"/>
  <c r="N22" i="28"/>
  <c r="E75" i="28"/>
  <c r="N7" i="28"/>
  <c r="O27" i="6"/>
  <c r="N49" i="28"/>
  <c r="N15" i="28"/>
  <c r="N30" i="28"/>
  <c r="N42" i="28"/>
  <c r="F77" i="7"/>
  <c r="K77" i="4" l="1"/>
  <c r="N75" i="28"/>
  <c r="E77" i="28"/>
  <c r="U76" i="4"/>
  <c r="N76" i="28"/>
  <c r="CI77" i="3"/>
  <c r="CU77" i="3"/>
  <c r="U75" i="4"/>
  <c r="E77" i="6"/>
  <c r="O77" i="6" s="1"/>
  <c r="O75" i="6"/>
  <c r="H24" i="1"/>
  <c r="C130" i="1"/>
  <c r="L77" i="2"/>
  <c r="K77" i="2"/>
  <c r="P77" i="2"/>
  <c r="O77" i="2"/>
  <c r="N77" i="2"/>
  <c r="M77" i="2"/>
  <c r="M14" i="1"/>
  <c r="J14" i="1"/>
  <c r="O14" i="1"/>
  <c r="L14" i="1"/>
  <c r="N14" i="1"/>
  <c r="K14" i="1"/>
  <c r="N77" i="28" l="1"/>
  <c r="U77" i="4"/>
  <c r="H130" i="1"/>
  <c r="C132" i="1"/>
  <c r="H132" i="1" s="1"/>
  <c r="K24" i="1"/>
  <c r="O24" i="1"/>
  <c r="N24" i="1"/>
  <c r="M24" i="1"/>
  <c r="J24" i="1"/>
  <c r="L24" i="1"/>
  <c r="O130" i="1" l="1"/>
  <c r="K130" i="1"/>
  <c r="J130" i="1"/>
  <c r="N130" i="1"/>
  <c r="M130" i="1"/>
  <c r="L130" i="1"/>
  <c r="O132" i="1"/>
  <c r="J132" i="1"/>
  <c r="N132" i="1"/>
  <c r="M132" i="1"/>
  <c r="L132" i="1"/>
  <c r="K132" i="1"/>
</calcChain>
</file>

<file path=xl/sharedStrings.xml><?xml version="1.0" encoding="utf-8"?>
<sst xmlns="http://schemas.openxmlformats.org/spreadsheetml/2006/main" count="6022" uniqueCount="358">
  <si>
    <t>SATIŞ KANALI BAZINDA PRİMLER</t>
  </si>
  <si>
    <t>Lütfen Seçiminizi Yapınız</t>
  </si>
  <si>
    <t>Genel</t>
  </si>
  <si>
    <t>TÜM ŞİRKETLER</t>
  </si>
  <si>
    <t>YAZILAN PRİMLERİN SATIŞ KANALI DAĞILIMI</t>
  </si>
  <si>
    <t>YAZILAN PRİMLERİN SATIŞ KANALI PAYLARI</t>
  </si>
  <si>
    <t>Branş Adı</t>
  </si>
  <si>
    <t>Branş Kodu</t>
  </si>
  <si>
    <t>Merkez</t>
  </si>
  <si>
    <t>Acente</t>
  </si>
  <si>
    <t>Banka</t>
  </si>
  <si>
    <t>Broker</t>
  </si>
  <si>
    <t>Diğer</t>
  </si>
  <si>
    <t>Toplam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</si>
  <si>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</si>
  <si>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</si>
  <si>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</si>
  <si>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</si>
  <si>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</si>
  <si>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</si>
  <si>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</si>
  <si>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</si>
  <si>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</si>
  <si>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</si>
  <si>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</si>
  <si>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</si>
  <si>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</si>
  <si>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</si>
  <si>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</si>
  <si>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</si>
  <si>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</si>
  <si>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</si>
  <si>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</si>
  <si>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</si>
  <si>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</si>
  <si>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</si>
  <si>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</si>
  <si>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</si>
  <si>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</si>
  <si>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</si>
  <si>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</si>
  <si>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</si>
  <si>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</si>
  <si>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</si>
  <si>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</si>
  <si>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</si>
  <si>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</si>
  <si>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</si>
  <si>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</si>
  <si>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</si>
  <si>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</si>
  <si>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</si>
  <si>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</si>
  <si>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</si>
  <si>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</si>
  <si>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</si>
  <si>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</si>
  <si>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</si>
  <si>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</si>
  <si>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</si>
  <si>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</si>
  <si>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</si>
  <si>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</si>
  <si>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</si>
  <si>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</si>
  <si>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</si>
  <si>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</si>
  <si>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</si>
  <si>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</si>
  <si>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</si>
  <si>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</si>
  <si>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</si>
  <si>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</si>
  <si>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</si>
  <si>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</si>
  <si>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</si>
  <si>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</si>
  <si>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</si>
  <si>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</si>
  <si>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</si>
  <si>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</si>
  <si>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</si>
  <si>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</si>
  <si>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</si>
  <si>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</si>
  <si>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</si>
  <si>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</si>
  <si>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</si>
  <si>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</si>
  <si>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</si>
  <si>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</si>
  <si>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</si>
  <si>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</si>
  <si>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</si>
  <si>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</si>
  <si>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</si>
  <si>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</si>
  <si>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</si>
  <si>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</si>
  <si>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</si>
  <si>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</si>
  <si>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</si>
  <si>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</si>
  <si>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</si>
  <si>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</si>
  <si>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</si>
  <si>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</si>
  <si>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</si>
  <si>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</si>
  <si>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</si>
  <si>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</si>
  <si>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</si>
  <si>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</si>
  <si>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</si>
  <si>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</si>
  <si>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</si>
  <si>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</si>
  <si>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</si>
  <si>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</si>
  <si>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</si>
  <si>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</si>
  <si>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</si>
  <si>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</si>
  <si>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</si>
  <si>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</si>
  <si>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</si>
  <si>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</si>
  <si>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</si>
  <si>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</si>
  <si>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</si>
  <si>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</si>
  <si>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</si>
  <si>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</si>
  <si>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</si>
  <si>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</si>
  <si>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</si>
  <si>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Branş Bazlı Analiz</t>
  </si>
  <si>
    <t>701-Yangın</t>
  </si>
  <si>
    <t>715-Zorunlu Trafik (Yeşil Kart Hariç)</t>
  </si>
  <si>
    <t>702-Kar Kaybı</t>
  </si>
  <si>
    <t>703-Zorunlu Deprem</t>
  </si>
  <si>
    <t>Şirket Adı</t>
  </si>
  <si>
    <t>Şirket Kodu</t>
  </si>
  <si>
    <t>Şirket Tipi</t>
  </si>
  <si>
    <t>704-Maden Çalışanları Zorunlu Ferdi Kaza</t>
  </si>
  <si>
    <t>Chubb European Group SE Merkezi Fransa Türkiye İstanbul Şubesi</t>
  </si>
  <si>
    <t>HD</t>
  </si>
  <si>
    <t>706-Dolaylı Kefalet</t>
  </si>
  <si>
    <t>Aksigorta AŞ</t>
  </si>
  <si>
    <t>710-Emtea</t>
  </si>
  <si>
    <t>Allianz Sigorta AŞ</t>
  </si>
  <si>
    <t>711-Kıymet</t>
  </si>
  <si>
    <t>Anadolu Anonim Türk Sigorta Şirketi</t>
  </si>
  <si>
    <t>712-Tekne</t>
  </si>
  <si>
    <t>Ankara Anonim Türk Sigorta Şirketi</t>
  </si>
  <si>
    <t>713-Raylı Araçlar Genel</t>
  </si>
  <si>
    <t>Atradius Crédito y Caución S.A. de Seguros y Reaseguros, İstanbul Şubesi</t>
  </si>
  <si>
    <t>714-Zorunlu Karayolu Tasımacılık Mali Sorumluluk</t>
  </si>
  <si>
    <t>Unico Sigorta AŞ</t>
  </si>
  <si>
    <t>Axa Sigorta AŞ</t>
  </si>
  <si>
    <t>903-Yeşil Kart</t>
  </si>
  <si>
    <t>BNP Paribas Cardif Sigorta AŞ</t>
  </si>
  <si>
    <t>716-Motorlu Kara Taşıtları İhtiyari Mali Sorumluluk</t>
  </si>
  <si>
    <t>Coface Sigorta AŞ</t>
  </si>
  <si>
    <t>717-Motorlu Kara Taşıtları - Kasko</t>
  </si>
  <si>
    <t>Corpus Sigorta AŞ</t>
  </si>
  <si>
    <t>718-Karayolu Yolcu Taşımacılığı Zor.Koltuk F.K.</t>
  </si>
  <si>
    <t>VHV Allgemeine Sigorta AŞ</t>
  </si>
  <si>
    <t>719-İşveren Mali Sorumluluk</t>
  </si>
  <si>
    <t>Euler Hermes Sigorta AŞ</t>
  </si>
  <si>
    <t>721-Asansör Kaza Üçüncü Şahıslara Karşı Mali Sorumluluk</t>
  </si>
  <si>
    <t>Eureko Sigorta AŞ</t>
  </si>
  <si>
    <t>722-Çevre Kirliliği Mali Sorumluluk</t>
  </si>
  <si>
    <t>Generali Sigorta AŞ</t>
  </si>
  <si>
    <t>723-Cam Kırılması</t>
  </si>
  <si>
    <t>Türkiye Sigorta AŞ</t>
  </si>
  <si>
    <t>724-Hırsızlık</t>
  </si>
  <si>
    <t>HDI Sigorta AŞ</t>
  </si>
  <si>
    <t>725-Tüpgaz Zorunlu Sorumluluk</t>
  </si>
  <si>
    <t>Bereket Sigorta AŞ</t>
  </si>
  <si>
    <t>726-Tehlikeli Maddeler Zorunlu Sorumluluk</t>
  </si>
  <si>
    <t>Magdeburger Sigorta AŞ</t>
  </si>
  <si>
    <t>727-Uçak Tekne</t>
  </si>
  <si>
    <t>Mapfre Sigorta AŞ</t>
  </si>
  <si>
    <t>728-Uçak Mali Mesuliyet</t>
  </si>
  <si>
    <t>Neova Katılım Sigorta AŞ</t>
  </si>
  <si>
    <t>729-Uçak Yolcu Kaza</t>
  </si>
  <si>
    <t>Orient Sigorta AŞ</t>
  </si>
  <si>
    <t>730-Tıbbı Kötü Uygulamaya İlişkin ZMSS</t>
  </si>
  <si>
    <t>Ray Sigorta AŞ</t>
  </si>
  <si>
    <t>731-Özel Güvenlik Mali Sorumluluk</t>
  </si>
  <si>
    <t>Şeker Sigorta AŞ</t>
  </si>
  <si>
    <t>732-Zorunlu Sertifika Mali Sorumluluk</t>
  </si>
  <si>
    <t>Sompo Sigorta AŞ</t>
  </si>
  <si>
    <t>733-Mesleki Sorumluluk</t>
  </si>
  <si>
    <t>Doğa Sigorta AŞ</t>
  </si>
  <si>
    <t>734-Kıyı Tesisleri Deniz Kirliliği Zorunlu Mali Sorumluluk</t>
  </si>
  <si>
    <t>Koru Sigorta AŞ</t>
  </si>
  <si>
    <t>735-Tekne Sorumluluk</t>
  </si>
  <si>
    <t>Gulf Sigorta AŞ</t>
  </si>
  <si>
    <t>736-Emniyeti Suistimal</t>
  </si>
  <si>
    <t>Türk Nippon Sigorta AŞ</t>
  </si>
  <si>
    <t>737-Motorlu Kara Taşıtları Dışındaki Kara Taşıtları</t>
  </si>
  <si>
    <t>Türk P&amp;I Sigorta AŞ</t>
  </si>
  <si>
    <t>738-Nehir Araçları</t>
  </si>
  <si>
    <t>Zurich Sigorta AŞ</t>
  </si>
  <si>
    <t>739-Göl Araçları</t>
  </si>
  <si>
    <t>Ethica Sigorta AŞ</t>
  </si>
  <si>
    <t>740-İhtiyari Deprem</t>
  </si>
  <si>
    <t>Quick Sigorta AŞ</t>
  </si>
  <si>
    <t>741-Sel</t>
  </si>
  <si>
    <t>SS Atlas Karşılıklı Sigorta Kooperatifi</t>
  </si>
  <si>
    <t>742-Deprem ve Sel Dışındaki Doğal Afetler</t>
  </si>
  <si>
    <t>SS Mellce Karşılıklı Sigorta Kooperatifi</t>
  </si>
  <si>
    <t>743-Nükleer Enerji</t>
  </si>
  <si>
    <t>Türkiye Katılım Sigorta AŞ</t>
  </si>
  <si>
    <t>744-Toprak Kayması</t>
  </si>
  <si>
    <t>Ana Sigorta AŞ</t>
  </si>
  <si>
    <t>745-Taksitli Kredi</t>
  </si>
  <si>
    <t>Gri Sigorta AŞ</t>
  </si>
  <si>
    <t>746-Uzun Vadeli Konut Kredisi</t>
  </si>
  <si>
    <t>Arex Sigorta AŞ</t>
  </si>
  <si>
    <t>747-Tarım Kredisi</t>
  </si>
  <si>
    <t>Prive Sigorta AŞ</t>
  </si>
  <si>
    <t>748-İstihdam</t>
  </si>
  <si>
    <t>Hepiyi Sigorta AŞ</t>
  </si>
  <si>
    <t>749-Gelir Yetersizliği</t>
  </si>
  <si>
    <t>Aveon Global Sigorta AŞ</t>
  </si>
  <si>
    <t>750-Ferdi Kaza</t>
  </si>
  <si>
    <t>AcnTurk Sigorta AŞ</t>
  </si>
  <si>
    <t>751-Uzun Süreli Ferdi Kaza</t>
  </si>
  <si>
    <t>Emaa Sigorta AŞ</t>
  </si>
  <si>
    <t>752-Hava Şartları</t>
  </si>
  <si>
    <t>HDI Katılım Sigorta AŞ</t>
  </si>
  <si>
    <t>753-Genel Giderler</t>
  </si>
  <si>
    <t>Fiba Sigorta AŞ</t>
  </si>
  <si>
    <t>754-Beklenmeyen Ticari Giderler</t>
  </si>
  <si>
    <t>Turkcell Dijital Sigorta AŞ</t>
  </si>
  <si>
    <t>755-Kredi</t>
  </si>
  <si>
    <t>Global World Sigorta AŞ</t>
  </si>
  <si>
    <t>756-İhracat Kredi</t>
  </si>
  <si>
    <t>Bupa Acıbadem Sigorta AŞ</t>
  </si>
  <si>
    <t>757-Piyasa Değerindeki Kayıp</t>
  </si>
  <si>
    <t>BNP Paribas Cardif Hayat Sigorta AŞ</t>
  </si>
  <si>
    <t>H</t>
  </si>
  <si>
    <t>758-Kira Ve Gelir Kaybı</t>
  </si>
  <si>
    <t>Demir Sağlık ve Hayat Sigorta AŞ</t>
  </si>
  <si>
    <t>759-Diğer Finansal Kayıplar</t>
  </si>
  <si>
    <t>Mapfre Yaşam Sigorta AŞ</t>
  </si>
  <si>
    <t>760-Hukuksal Koruma</t>
  </si>
  <si>
    <t>Türkiye Katılım Hayat AŞ</t>
  </si>
  <si>
    <t>761-Patlama</t>
  </si>
  <si>
    <t>Viennalife Emeklilik ve Hayat AŞ</t>
  </si>
  <si>
    <t>E</t>
  </si>
  <si>
    <t>765-Makine Kırılması</t>
  </si>
  <si>
    <t>Allianz Hayat ve Emeklilik AŞ</t>
  </si>
  <si>
    <t>766-Montaj</t>
  </si>
  <si>
    <t>Allianz Yaşam ve Emeklilik AŞ</t>
  </si>
  <si>
    <t>767-İnşaat</t>
  </si>
  <si>
    <t>Anadolu Hayat Emeklilik AŞ</t>
  </si>
  <si>
    <t>768-Elektronik Cihaz</t>
  </si>
  <si>
    <t>Bereket Emeklilik ve Hayat AŞ</t>
  </si>
  <si>
    <t>769-Yapı Denetimi Zorunlu Mali Sorumluluk</t>
  </si>
  <si>
    <t>AgeSA Hayat ve Emeklilik AŞ</t>
  </si>
  <si>
    <t>770-Deniz Yolu Yolcu Taşımacılığı ZMS</t>
  </si>
  <si>
    <t>Axa Hayat ve Emeklilik AŞ</t>
  </si>
  <si>
    <t>773-Devlet Destekli Arıcılık</t>
  </si>
  <si>
    <t>BNP Paribas Cardif Emeklilik AŞ</t>
  </si>
  <si>
    <t>774-Su Ürünleri</t>
  </si>
  <si>
    <t>QNB Sağlık Hayat Sigorta ve Emeklilik AŞ</t>
  </si>
  <si>
    <t>775-Dolu Sera</t>
  </si>
  <si>
    <t>HDI Fiba Emeklilik ve Hayat AŞ</t>
  </si>
  <si>
    <t>776-Devlet Destekli Sera</t>
  </si>
  <si>
    <t>Garanti BBVA Emeklilik ve Hayat AŞ</t>
  </si>
  <si>
    <t>777-Devlet Destekli Bitkisel Ürün</t>
  </si>
  <si>
    <t>NN Hayat ve Emeklilik AŞ</t>
  </si>
  <si>
    <t>778-Devlet Destekli Su Ürünleri</t>
  </si>
  <si>
    <t>Katılım Emeklilik ve Hayat AŞ</t>
  </si>
  <si>
    <t>779-Devlet Destekli Hayvan Hayat</t>
  </si>
  <si>
    <t>Metlife Emeklilik ve Hayat AŞ</t>
  </si>
  <si>
    <t>780-Hayvan Hayat</t>
  </si>
  <si>
    <t>Türkiye Hayat ve Emeklilik AŞ</t>
  </si>
  <si>
    <t>781-Kümes Hayvan Hayat</t>
  </si>
  <si>
    <t>TOPLAM (HAYAT DIŞI ŞİRKETLER)</t>
  </si>
  <si>
    <t>T (HD)</t>
  </si>
  <si>
    <t>782-Devlet Destekli Kümes Hayvan Hayat</t>
  </si>
  <si>
    <t>TOPLAM (HAYAT VE EMEKLİLİK ŞİRKETLERİ)</t>
  </si>
  <si>
    <t>T (H+E)</t>
  </si>
  <si>
    <t>783-Devlet Destekli Küçükbaş Hayvan Hayat</t>
  </si>
  <si>
    <t>TOPLAM (HAYAT DIŞI ŞİRKETLER+HAYAT VE EMEKLİLİK ŞİRKETLERİ)</t>
  </si>
  <si>
    <t>T (HD+H+E)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</si>
  <si>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</si>
  <si>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</si>
  <si>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</si>
  <si>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</si>
  <si>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</si>
  <si>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</si>
  <si>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</si>
  <si>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</si>
  <si>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</si>
  <si>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</si>
  <si>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</si>
  <si>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</si>
  <si>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</si>
  <si>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</si>
  <si>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707-Devlet Destekli Alacak Sigortası</t>
  </si>
  <si>
    <t>771-Ürün Sorumluluk</t>
  </si>
  <si>
    <t>708-Bina Tamamlama</t>
  </si>
  <si>
    <t>705-Doğrudan Kefalet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</si>
  <si>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</si>
  <si>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</si>
  <si>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</si>
  <si>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</si>
  <si>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</si>
  <si>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</si>
  <si>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</si>
  <si>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</si>
  <si>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</si>
  <si>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</si>
  <si>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</si>
  <si>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</si>
  <si>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</si>
  <si>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</si>
  <si>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</si>
  <si>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</si>
  <si>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</si>
  <si>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</si>
  <si>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</si>
  <si>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</si>
  <si>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</si>
  <si>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</si>
  <si>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</si>
  <si>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</si>
  <si>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</si>
  <si>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</si>
  <si>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</si>
  <si>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</si>
  <si>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</si>
  <si>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 xml:space="preserve">Ürün Sorumluluk 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</si>
  <si>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</si>
  <si>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</si>
  <si>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</si>
  <si>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</si>
  <si>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</si>
  <si>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</si>
  <si>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</si>
  <si>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</si>
  <si>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</si>
  <si>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</si>
  <si>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</si>
  <si>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</si>
  <si>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</si>
  <si>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</si>
  <si>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</si>
  <si>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01.01.2023-31.12.2023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</si>
  <si>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</si>
  <si>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</si>
  <si>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**Bu ve/veya ilgili sayfalardaki veriler 16.06.2025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</si>
</sst>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8" x14ac:knownFonts="1">
    <font>
      <sz val="10"/>
      <name val="Arial Tur"/>
      <charset val="162"/>
    </font>
    <font>
      <b/>
      <sz val="12"/>
      <color theme="1"/>
      <name val="Aptos Narrow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name val="Aptos Narrow"/>
      <family val="2"/>
      <charset val="162"/>
      <scheme val="minor"/>
    </font>
    <font>
      <b/>
      <sz val="10"/>
      <color theme="1"/>
      <name val="Aptos Narrow"/>
      <family val="2"/>
      <charset val="162"/>
      <scheme val="minor"/>
    </font>
    <font>
      <b/>
      <sz val="10"/>
      <color indexed="8"/>
      <name val="Aptos Narrow"/>
      <family val="2"/>
      <charset val="162"/>
      <scheme val="minor"/>
    </font>
    <font>
      <b/>
      <sz val="10"/>
      <color rgb="FFFF0066"/>
      <name val="Aptos Narrow"/>
      <family val="2"/>
      <charset val="162"/>
      <scheme val="minor"/>
    </font>
    <font>
      <b/>
      <sz val="10"/>
      <color indexed="18"/>
      <name val="Aptos Narrow"/>
      <family val="2"/>
      <charset val="162"/>
      <scheme val="minor"/>
    </font>
    <font>
      <b/>
      <sz val="10"/>
      <color rgb="FF00B050"/>
      <name val="Aptos Narrow"/>
      <family val="2"/>
      <charset val="162"/>
      <scheme val="minor"/>
    </font>
    <font>
      <b/>
      <sz val="10"/>
      <color indexed="48"/>
      <name val="Aptos Narrow"/>
      <family val="2"/>
      <charset val="162"/>
      <scheme val="minor"/>
    </font>
    <font>
      <b/>
      <sz val="10"/>
      <color indexed="16"/>
      <name val="Aptos Narrow"/>
      <family val="2"/>
      <charset val="162"/>
      <scheme val="minor"/>
    </font>
    <font>
      <sz val="10"/>
      <color indexed="8"/>
      <name val="Aptos Narrow"/>
      <family val="2"/>
      <charset val="162"/>
      <scheme val="minor"/>
    </font>
    <font>
      <sz val="10"/>
      <color theme="1"/>
      <name val="Aptos Narrow"/>
      <family val="2"/>
      <charset val="162"/>
      <scheme val="minor"/>
    </font>
    <font>
      <i/>
      <sz val="10"/>
      <color indexed="8"/>
      <name val="Aptos Narrow"/>
      <family val="2"/>
      <charset val="162"/>
      <scheme val="minor"/>
    </font>
    <font>
      <i/>
      <sz val="10"/>
      <color theme="1"/>
      <name val="Aptos Narrow"/>
      <family val="2"/>
      <charset val="162"/>
      <scheme val="minor"/>
    </font>
    <font>
      <b/>
      <sz val="10"/>
      <color theme="2" tint="-9.9978637043366805E-2"/>
      <name val="Aptos Narrow"/>
      <family val="2"/>
      <charset val="162"/>
      <scheme val="minor"/>
    </font>
    <font>
      <sz val="10"/>
      <color theme="0"/>
      <name val="Arial Tur"/>
      <charset val="162"/>
    </font>
    <font>
      <sz val="10"/>
      <color rgb="FFFF0000"/>
      <name val="Arial Tur"/>
      <charset val="162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/>
    <xf numFmtId="164" fontId="0" fillId="0" borderId="0" xfId="0" applyNumberFormat="1"/>
    <xf numFmtId="0" fontId="1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5" borderId="0" xfId="0" applyFill="1"/>
    <xf numFmtId="0" fontId="5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left"/>
    </xf>
    <xf numFmtId="1" fontId="4" fillId="7" borderId="8" xfId="0" quotePrefix="1" applyNumberFormat="1" applyFont="1" applyFill="1" applyBorder="1" applyAlignment="1">
      <alignment horizontal="center"/>
    </xf>
    <xf numFmtId="38" fontId="11" fillId="8" borderId="8" xfId="0" applyNumberFormat="1" applyFont="1" applyFill="1" applyBorder="1" applyAlignment="1">
      <alignment horizontal="right"/>
    </xf>
    <xf numFmtId="3" fontId="4" fillId="7" borderId="8" xfId="0" applyNumberFormat="1" applyFont="1" applyFill="1" applyBorder="1" applyAlignment="1">
      <alignment horizontal="right"/>
    </xf>
    <xf numFmtId="165" fontId="11" fillId="8" borderId="8" xfId="0" applyNumberFormat="1" applyFont="1" applyFill="1" applyBorder="1" applyAlignment="1">
      <alignment horizontal="right"/>
    </xf>
    <xf numFmtId="165" fontId="4" fillId="7" borderId="8" xfId="0" applyNumberFormat="1" applyFont="1" applyFill="1" applyBorder="1" applyAlignment="1">
      <alignment horizontal="right"/>
    </xf>
    <xf numFmtId="0" fontId="5" fillId="7" borderId="9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165" fontId="11" fillId="8" borderId="6" xfId="0" applyNumberFormat="1" applyFont="1" applyFill="1" applyBorder="1" applyAlignment="1">
      <alignment horizontal="right"/>
    </xf>
    <xf numFmtId="165" fontId="4" fillId="7" borderId="6" xfId="0" applyNumberFormat="1" applyFont="1" applyFill="1" applyBorder="1" applyAlignment="1">
      <alignment horizontal="right"/>
    </xf>
    <xf numFmtId="165" fontId="4" fillId="7" borderId="5" xfId="0" applyNumberFormat="1" applyFont="1" applyFill="1" applyBorder="1" applyAlignment="1">
      <alignment horizontal="right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3" fontId="4" fillId="7" borderId="12" xfId="0" applyNumberFormat="1" applyFont="1" applyFill="1" applyBorder="1" applyAlignment="1">
      <alignment horizontal="right"/>
    </xf>
    <xf numFmtId="165" fontId="4" fillId="7" borderId="12" xfId="0" applyNumberFormat="1" applyFont="1" applyFill="1" applyBorder="1" applyAlignment="1">
      <alignment horizontal="right"/>
    </xf>
    <xf numFmtId="0" fontId="5" fillId="7" borderId="13" xfId="0" applyFont="1" applyFill="1" applyBorder="1" applyAlignment="1">
      <alignment horizontal="left"/>
    </xf>
    <xf numFmtId="1" fontId="4" fillId="7" borderId="14" xfId="0" quotePrefix="1" applyNumberFormat="1" applyFont="1" applyFill="1" applyBorder="1" applyAlignment="1">
      <alignment horizontal="center"/>
    </xf>
    <xf numFmtId="38" fontId="11" fillId="8" borderId="14" xfId="0" applyNumberFormat="1" applyFont="1" applyFill="1" applyBorder="1" applyAlignment="1">
      <alignment horizontal="right"/>
    </xf>
    <xf numFmtId="3" fontId="4" fillId="7" borderId="14" xfId="0" applyNumberFormat="1" applyFont="1" applyFill="1" applyBorder="1" applyAlignment="1">
      <alignment horizontal="right"/>
    </xf>
    <xf numFmtId="165" fontId="11" fillId="8" borderId="14" xfId="0" applyNumberFormat="1" applyFont="1" applyFill="1" applyBorder="1" applyAlignment="1">
      <alignment horizontal="right"/>
    </xf>
    <xf numFmtId="0" fontId="5" fillId="7" borderId="15" xfId="0" applyFont="1" applyFill="1" applyBorder="1" applyAlignment="1">
      <alignment horizontal="left"/>
    </xf>
    <xf numFmtId="0" fontId="11" fillId="7" borderId="15" xfId="0" applyFont="1" applyFill="1" applyBorder="1" applyAlignment="1">
      <alignment horizontal="left" indent="2"/>
    </xf>
    <xf numFmtId="1" fontId="12" fillId="7" borderId="6" xfId="0" quotePrefix="1" applyNumberFormat="1" applyFont="1" applyFill="1" applyBorder="1" applyAlignment="1">
      <alignment horizontal="center"/>
    </xf>
    <xf numFmtId="0" fontId="13" fillId="7" borderId="15" xfId="0" applyFont="1" applyFill="1" applyBorder="1" applyAlignment="1">
      <alignment horizontal="left" indent="4"/>
    </xf>
    <xf numFmtId="1" fontId="14" fillId="7" borderId="6" xfId="0" quotePrefix="1" applyNumberFormat="1" applyFont="1" applyFill="1" applyBorder="1" applyAlignment="1">
      <alignment horizontal="center"/>
    </xf>
    <xf numFmtId="3" fontId="4" fillId="7" borderId="18" xfId="0" applyNumberFormat="1" applyFont="1" applyFill="1" applyBorder="1" applyAlignment="1">
      <alignment horizontal="right"/>
    </xf>
    <xf numFmtId="165" fontId="4" fillId="7" borderId="18" xfId="0" applyNumberFormat="1" applyFont="1" applyFill="1" applyBorder="1" applyAlignment="1">
      <alignment horizontal="right"/>
    </xf>
    <xf numFmtId="165" fontId="4" fillId="7" borderId="14" xfId="0" applyNumberFormat="1" applyFont="1" applyFill="1" applyBorder="1" applyAlignment="1">
      <alignment horizontal="right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3" fontId="4" fillId="7" borderId="21" xfId="0" applyNumberFormat="1" applyFont="1" applyFill="1" applyBorder="1" applyAlignment="1">
      <alignment horizontal="right"/>
    </xf>
    <xf numFmtId="165" fontId="4" fillId="7" borderId="21" xfId="0" applyNumberFormat="1" applyFont="1" applyFill="1" applyBorder="1" applyAlignment="1">
      <alignment horizontal="right"/>
    </xf>
    <xf numFmtId="0" fontId="5" fillId="7" borderId="22" xfId="0" applyFont="1" applyFill="1" applyBorder="1" applyAlignment="1">
      <alignment horizontal="left"/>
    </xf>
    <xf numFmtId="0" fontId="11" fillId="7" borderId="22" xfId="0" applyFont="1" applyFill="1" applyBorder="1" applyAlignment="1">
      <alignment horizontal="left" indent="2"/>
    </xf>
    <xf numFmtId="1" fontId="12" fillId="7" borderId="14" xfId="0" quotePrefix="1" applyNumberFormat="1" applyFont="1" applyFill="1" applyBorder="1" applyAlignment="1">
      <alignment horizontal="center"/>
    </xf>
    <xf numFmtId="37" fontId="3" fillId="6" borderId="23" xfId="0" applyNumberFormat="1" applyFont="1" applyFill="1" applyBorder="1" applyAlignment="1">
      <alignment vertical="center" wrapText="1"/>
    </xf>
    <xf numFmtId="166" fontId="15" fillId="6" borderId="24" xfId="0" applyNumberFormat="1" applyFont="1" applyFill="1" applyBorder="1" applyAlignment="1">
      <alignment horizontal="center" vertical="center" wrapText="1"/>
    </xf>
    <xf numFmtId="38" fontId="5" fillId="7" borderId="8" xfId="0" applyNumberFormat="1" applyFont="1" applyFill="1" applyBorder="1" applyAlignment="1">
      <alignment horizontal="right"/>
    </xf>
    <xf numFmtId="165" fontId="5" fillId="7" borderId="8" xfId="0" applyNumberFormat="1" applyFont="1" applyFill="1" applyBorder="1" applyAlignment="1">
      <alignment horizontal="right"/>
    </xf>
    <xf numFmtId="37" fontId="3" fillId="6" borderId="25" xfId="0" applyNumberFormat="1" applyFont="1" applyFill="1" applyBorder="1" applyAlignment="1">
      <alignment vertical="center" wrapText="1"/>
    </xf>
    <xf numFmtId="166" fontId="15" fillId="6" borderId="4" xfId="0" applyNumberFormat="1" applyFont="1" applyFill="1" applyBorder="1" applyAlignment="1">
      <alignment horizontal="center" vertical="center" wrapText="1"/>
    </xf>
    <xf numFmtId="38" fontId="5" fillId="7" borderId="6" xfId="0" applyNumberFormat="1" applyFont="1" applyFill="1" applyBorder="1" applyAlignment="1">
      <alignment horizontal="right"/>
    </xf>
    <xf numFmtId="165" fontId="5" fillId="7" borderId="6" xfId="0" applyNumberFormat="1" applyFont="1" applyFill="1" applyBorder="1" applyAlignment="1">
      <alignment horizontal="right"/>
    </xf>
    <xf numFmtId="37" fontId="3" fillId="6" borderId="10" xfId="0" applyNumberFormat="1" applyFont="1" applyFill="1" applyBorder="1" applyAlignment="1">
      <alignment vertical="center" wrapText="1"/>
    </xf>
    <xf numFmtId="166" fontId="15" fillId="6" borderId="11" xfId="0" applyNumberFormat="1" applyFont="1" applyFill="1" applyBorder="1" applyAlignment="1">
      <alignment horizontal="center" vertical="center" wrapText="1"/>
    </xf>
    <xf numFmtId="38" fontId="5" fillId="7" borderId="12" xfId="0" applyNumberFormat="1" applyFont="1" applyFill="1" applyBorder="1" applyAlignment="1">
      <alignment horizontal="right"/>
    </xf>
    <xf numFmtId="165" fontId="5" fillId="7" borderId="12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5" fillId="6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center"/>
    </xf>
    <xf numFmtId="37" fontId="3" fillId="6" borderId="2" xfId="0" applyNumberFormat="1" applyFont="1" applyFill="1" applyBorder="1" applyAlignment="1">
      <alignment vertical="center" wrapText="1"/>
    </xf>
    <xf numFmtId="164" fontId="17" fillId="0" borderId="0" xfId="0" applyNumberFormat="1" applyFont="1"/>
    <xf numFmtId="0" fontId="4" fillId="6" borderId="6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37" fontId="3" fillId="4" borderId="1" xfId="0" applyNumberFormat="1" applyFont="1" applyFill="1" applyBorder="1" applyAlignment="1">
      <alignment horizontal="center" vertical="center" wrapText="1"/>
    </xf>
    <xf numFmtId="37" fontId="3" fillId="4" borderId="0" xfId="0" applyNumberFormat="1" applyFont="1" applyFill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37" fontId="3" fillId="4" borderId="2" xfId="0" applyNumberFormat="1" applyFont="1" applyFill="1" applyBorder="1" applyAlignment="1">
      <alignment horizontal="center" vertical="center" wrapText="1"/>
    </xf>
    <xf numFmtId="37" fontId="3" fillId="4" borderId="3" xfId="0" applyNumberFormat="1" applyFont="1" applyFill="1" applyBorder="1" applyAlignment="1">
      <alignment horizontal="center" vertical="center" wrapText="1"/>
    </xf>
    <xf numFmtId="37" fontId="3" fillId="4" borderId="4" xfId="0" applyNumberFormat="1" applyFont="1" applyFill="1" applyBorder="1" applyAlignment="1">
      <alignment horizontal="center" vertical="center" wrapText="1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860161</xdr:colOff>
      <xdr:row>1</xdr:row>
      <xdr:rowOff>80434</xdr:rowOff>
    </xdr:from>
    <xdr:to>
      <xdr:col>5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5D3AB0E-1A4D-4E94-8169-6B5F60394F13}"/>
            </a:ext>
          </a:extLst>
        </xdr:cNvPr>
        <xdr:cNvSpPr/>
      </xdr:nvSpPr>
      <xdr:spPr bwMode="auto">
        <a:xfrm rot="10953975">
          <a:off x="7918186" y="270934"/>
          <a:ext cx="50800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860161</xdr:colOff>
      <xdr:row>1</xdr:row>
      <xdr:rowOff>80434</xdr:rowOff>
    </xdr:from>
    <xdr:to>
      <xdr:col>6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8E3CD3A-BA6C-4FD9-970F-DF8392B328F0}"/>
            </a:ext>
          </a:extLst>
        </xdr:cNvPr>
        <xdr:cNvSpPr/>
      </xdr:nvSpPr>
      <xdr:spPr bwMode="auto">
        <a:xfrm rot="10953975">
          <a:off x="8965936" y="270934"/>
          <a:ext cx="50800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0D0D4FC-A129-4C09-926C-54782BDE16A4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8E05867-5877-4447-B29B-C827A4C1541E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4EF37109-DE0A-4A04-96E3-FAD4F494E33D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780A7FA-111E-435B-8058-BA4992D742E5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C0CF27E-99B2-4CE3-AC34-DEDF9D700C49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A2B54EB-7B54-4F0D-99A6-D0C503973828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015AA70-AE06-4D77-9A53-591412320E68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9C52AD6-204F-4D89-8328-F7E307BE6BAC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0DBF0CC-1189-42CD-A427-7FAEDC49A773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A645C73-57AC-4BDC-968D-A221B8C5F7F5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416719</xdr:colOff>
      <xdr:row>0</xdr:row>
      <xdr:rowOff>59533</xdr:rowOff>
    </xdr:from>
    <xdr:to>
      <xdr:col>3</xdr:col>
      <xdr:colOff>692415</xdr:colOff>
      <xdr:row>2</xdr:row>
      <xdr:rowOff>91283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3A8AE17-08C3-46E6-A665-1A9D1D21931E}"/>
            </a:ext>
          </a:extLst>
        </xdr:cNvPr>
        <xdr:cNvSpPr/>
      </xdr:nvSpPr>
      <xdr:spPr bwMode="auto">
        <a:xfrm rot="16200000">
          <a:off x="6358467" y="128060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357188</xdr:colOff>
      <xdr:row>0</xdr:row>
      <xdr:rowOff>71439</xdr:rowOff>
    </xdr:from>
    <xdr:to>
      <xdr:col>3</xdr:col>
      <xdr:colOff>632884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5DD1656-B6FC-4F2F-A69E-2B9FC45BE36A}"/>
            </a:ext>
          </a:extLst>
        </xdr:cNvPr>
        <xdr:cNvSpPr/>
      </xdr:nvSpPr>
      <xdr:spPr bwMode="auto">
        <a:xfrm rot="16200000">
          <a:off x="6298936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0DFB5CF-6DA8-43EC-9222-92A2CA7D6D8E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330792F-2293-40DA-B96B-E1BB2ACCE69C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2DC3512-F101-4C5F-AE95-62C2634BC490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661CBA4-EF01-43D3-B3A1-984A57E654A1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297656</xdr:colOff>
      <xdr:row>0</xdr:row>
      <xdr:rowOff>71439</xdr:rowOff>
    </xdr:from>
    <xdr:to>
      <xdr:col>3</xdr:col>
      <xdr:colOff>573352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76CE0D7-0FFE-4D93-8EEA-1C70E8F2D99C}"/>
            </a:ext>
          </a:extLst>
        </xdr:cNvPr>
        <xdr:cNvSpPr/>
      </xdr:nvSpPr>
      <xdr:spPr bwMode="auto">
        <a:xfrm rot="16200000">
          <a:off x="6239404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F012EFE-9F09-4646-8B9E-E2578AEAE3CB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7EC602B6-C832-4565-8346-BD0D185C0414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D9D9A33-6BCB-4E61-886B-0978C04B8259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486D9DE-EBDA-4C45-89B7-4B1D3C25B5B5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672D8F5-E7BC-4E95-9EE3-D271DE0F57CA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152C625-8878-4CA7-90B2-1DC41BA685F4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C00FB58-C78A-41DA-BA7B-14D708F73890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F12F1F9-5963-4D6F-A51F-24A0E7B6281D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E7FA10A-02A2-40FA-9EA8-ACF7A128FECD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3E21A3F-1672-456C-8876-1016486B28D2}"/>
            </a:ext>
          </a:extLst>
        </xdr:cNvPr>
        <xdr:cNvSpPr/>
      </xdr:nvSpPr>
      <xdr:spPr bwMode="auto">
        <a:xfrm rot="16200000">
          <a:off x="6167967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50.42.31\Ortak\Akt&#252;erya%20Ve%20Maliye\D&#246;nemlik%20Raporlamalar\Ayl&#305;k\2%20Prim%20Adet\2023\2023-12\Aral&#305;k%202023%20Prim-Adet%20Konsolidasyon%20&#199;al&#305;&#351;mas&#305;.xlsx" TargetMode="External"/><Relationship Id="rId1" Type="http://schemas.openxmlformats.org/officeDocument/2006/relationships/externalLinkPath" Target="file:///\\10.150.42.31\Ortak\Akt&#252;erya%20Ve%20Maliye\D&#246;nemlik%20Raporlamalar\Ayl&#305;k\2%20Prim%20Adet\2023\2023-12\Aral&#305;k%202023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1001-Detay"/>
      <sheetName val="1003-Detay"/>
      <sheetName val="1003-Kasko"/>
      <sheetName val="1003-Trafik"/>
      <sheetName val="1003-ZKFK"/>
      <sheetName val="1004-Detay"/>
      <sheetName val="1004-Kasko"/>
      <sheetName val="1004-Trafik"/>
      <sheetName val="1004-ZKFK"/>
      <sheetName val="1005-Detay"/>
      <sheetName val="1005-Kasko"/>
      <sheetName val="1005-Trafik"/>
      <sheetName val="1005-ZKFK"/>
      <sheetName val="1006-Detay"/>
      <sheetName val="1006-Kasko"/>
      <sheetName val="1006-Trafik"/>
      <sheetName val="1006-ZKFK"/>
      <sheetName val="1007-Detay"/>
      <sheetName val="1008-Detay"/>
      <sheetName val="1008-Kasko"/>
      <sheetName val="1008-Trafik"/>
      <sheetName val="1009-Detay"/>
      <sheetName val="1009-Kasko"/>
      <sheetName val="1009-Trafik"/>
      <sheetName val="1009-ZKFK"/>
      <sheetName val="1010-Detay"/>
      <sheetName val="1011-Detay"/>
      <sheetName val="1012-Detay"/>
      <sheetName val="1012-Kasko"/>
      <sheetName val="1012-Trafik"/>
      <sheetName val="1013-Detay"/>
      <sheetName val="1013-Kasko"/>
      <sheetName val="1016-Detay"/>
      <sheetName val="1017-Detay"/>
      <sheetName val="1017-Kasko"/>
      <sheetName val="1017-Trafik"/>
      <sheetName val="1017-ZKFK"/>
      <sheetName val="1018-Detay"/>
      <sheetName val="1018-Kasko"/>
      <sheetName val="1018-Trafik"/>
      <sheetName val="1020-Detay"/>
      <sheetName val="1020-Kasko"/>
      <sheetName val="1020-Trafik"/>
      <sheetName val="1020-ZKFK"/>
      <sheetName val="1022-Detay"/>
      <sheetName val="1022-Kasko"/>
      <sheetName val="1022-Trafik"/>
      <sheetName val="1022-ZKFK"/>
      <sheetName val="1025-Detay"/>
      <sheetName val="1025-Kasko"/>
      <sheetName val="1025-Trafik"/>
      <sheetName val="1027-Detay"/>
      <sheetName val="1027-Kasko"/>
      <sheetName val="1027-Trafik"/>
      <sheetName val="1028-Detay"/>
      <sheetName val="1028-Kasko"/>
      <sheetName val="1028-Trafik"/>
      <sheetName val="1028-ZKFK"/>
      <sheetName val="1030-Detay"/>
      <sheetName val="1030-Kasko"/>
      <sheetName val="1030-Trafik"/>
      <sheetName val="1031-Detay"/>
      <sheetName val="1031-Kasko"/>
      <sheetName val="1032-Detay"/>
      <sheetName val="1032-Kasko"/>
      <sheetName val="1032-Trafik"/>
      <sheetName val="1032-ZKFK"/>
      <sheetName val="1034-Detay"/>
      <sheetName val="1034-Kasko"/>
      <sheetName val="1034-Trafik"/>
      <sheetName val="1035-Detay"/>
      <sheetName val="1035-Kasko"/>
      <sheetName val="1035-Trafik"/>
      <sheetName val="1035-ZKFK"/>
      <sheetName val="1036-Detay"/>
      <sheetName val="1036-Kasko"/>
      <sheetName val="1036-Trafik"/>
      <sheetName val="1036-ZKFK"/>
      <sheetName val="1037-Detay"/>
      <sheetName val="1037-Kasko"/>
      <sheetName val="1037-Trafik"/>
      <sheetName val="1038-Detay"/>
      <sheetName val="1038-Kasko"/>
      <sheetName val="1038-Trafik"/>
      <sheetName val="1039-Detay"/>
      <sheetName val="1039-Kasko"/>
      <sheetName val="1039-Trafik"/>
      <sheetName val="1039-ZKFK"/>
      <sheetName val="1040-Detay"/>
      <sheetName val="1043-Detay"/>
      <sheetName val="1043-Kasko"/>
      <sheetName val="1043-Trafik"/>
      <sheetName val="1043-ZKFK"/>
      <sheetName val="1044-Detay"/>
      <sheetName val="1044-Kasko"/>
      <sheetName val="1044-Trafik"/>
      <sheetName val="1045-Detay"/>
      <sheetName val="1045-Kasko"/>
      <sheetName val="1045-Trafik"/>
      <sheetName val="1046-Detay"/>
      <sheetName val="1046-Kasko"/>
      <sheetName val="1046-ZKFK"/>
      <sheetName val="1047-Detay"/>
      <sheetName val="1047-Kasko"/>
      <sheetName val="1048-Detay"/>
      <sheetName val="1048-Kasko"/>
      <sheetName val="1048-Trafik"/>
      <sheetName val="1049-Detay"/>
      <sheetName val="1049-Kasko"/>
      <sheetName val="1049-Trafik"/>
      <sheetName val="1050-Detay"/>
      <sheetName val="1050-Kasko"/>
      <sheetName val="1050-ZKFK"/>
      <sheetName val="1051-Detay"/>
      <sheetName val="1051-Kasko"/>
      <sheetName val="1051-ZKFK"/>
      <sheetName val="1052-Detay"/>
      <sheetName val="1052-Kasko"/>
      <sheetName val="1053-Detay"/>
      <sheetName val="1053-Kasko"/>
      <sheetName val="1053-Trafik"/>
      <sheetName val="1054-Detay"/>
      <sheetName val="1054-Kasko"/>
      <sheetName val="1055-Detay"/>
      <sheetName val="1055-Kasko"/>
      <sheetName val="1056-Detay"/>
      <sheetName val="1056-Kasko"/>
      <sheetName val="1056-Trafik"/>
      <sheetName val="1057-Detay"/>
      <sheetName val="1057-Kasko"/>
      <sheetName val="1057-ZKFK"/>
      <sheetName val="1058-Detay"/>
      <sheetName val="1058-Kasko"/>
      <sheetName val="1059-Detay"/>
      <sheetName val="1060-Detay"/>
      <sheetName val="1060-Kasko"/>
      <sheetName val="2001-Detay"/>
      <sheetName val="2002-Detay"/>
      <sheetName val="2002-Hayat"/>
      <sheetName val="2005-Detay"/>
      <sheetName val="2005-Hayat"/>
      <sheetName val="2006-Detay"/>
      <sheetName val="2006-Hayat"/>
      <sheetName val="2007-Detay"/>
      <sheetName val="2007-Hayat"/>
      <sheetName val="3001-Detay"/>
      <sheetName val="3001-Hayat"/>
      <sheetName val="3002-Detay"/>
      <sheetName val="3002-Hayat"/>
      <sheetName val="3003-Detay"/>
      <sheetName val="3003-Hayat"/>
      <sheetName val="3004-Detay"/>
      <sheetName val="3004-Hayat"/>
      <sheetName val="3005-Detay"/>
      <sheetName val="3005-Hayat"/>
      <sheetName val="3006-Detay"/>
      <sheetName val="3006-Hayat"/>
      <sheetName val="3007-Detay"/>
      <sheetName val="3007-Hayat"/>
      <sheetName val="3008-Detay"/>
      <sheetName val="3008-Hayat"/>
      <sheetName val="3009-Detay"/>
      <sheetName val="3009-Hayat"/>
      <sheetName val="3011-Detay"/>
      <sheetName val="3011-Hayat"/>
      <sheetName val="3012-Detay"/>
      <sheetName val="3012-Hayat"/>
      <sheetName val="3015-Detay"/>
      <sheetName val="3015-Hayat"/>
      <sheetName val="3016-Detay"/>
      <sheetName val="3016-Hayat"/>
      <sheetName val="3017-Detay"/>
      <sheetName val="3017-Hayat"/>
      <sheetName val="3018-Detay"/>
      <sheetName val="3018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7">
          <cell r="G7">
            <v>39749656.659999996</v>
          </cell>
        </row>
      </sheetData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771-Ürün Sorumluluk</v>
          </cell>
        </row>
        <row r="93">
          <cell r="CQ93" t="str">
            <v>707-Devlet Destekli Alacak Sigortaları</v>
          </cell>
        </row>
        <row r="94">
          <cell r="CQ94" t="str">
            <v>705-Doğrudan Kefalet</v>
          </cell>
        </row>
        <row r="95">
          <cell r="CQ95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7">
          <cell r="E7">
            <v>845.09489498490166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A88AF-9E49-433F-9738-A0348AF970F3}">
  <sheetPr>
    <tabColor theme="2" tint="-0.499984740745262"/>
  </sheetPr>
  <dimension ref="A1:O136"/>
  <sheetViews>
    <sheetView showGridLines="0" tabSelected="1" zoomScale="80" zoomScaleNormal="80" workbookViewId="0">
      <pane xSplit="2" ySplit="6" topLeftCell="C7" activePane="bottomRight" state="frozen"/>
      <selection activeCell="E144" sqref="E144"/>
      <selection pane="topRight" activeCell="E144" sqref="E144"/>
      <selection pane="bottomLeft" activeCell="E144" sqref="E144"/>
      <selection pane="bottomRight" activeCell="C4" sqref="C4:H4"/>
    </sheetView>
  </sheetViews>
  <sheetFormatPr defaultColWidth="9.140625" defaultRowHeight="12.75" x14ac:dyDescent="0.2"/>
  <cols>
    <col min="1" max="1" width="58.7109375" style="6" customWidth="1"/>
    <col min="2" max="2" width="15.7109375" style="6" customWidth="1"/>
    <col min="3" max="8" width="15.7109375" style="3" customWidth="1"/>
    <col min="9" max="9" width="2.140625" style="3" customWidth="1"/>
    <col min="10" max="15" width="15.7109375" style="3" customWidth="1"/>
    <col min="16" max="16" width="10.5703125" style="3" bestFit="1" customWidth="1"/>
    <col min="17" max="16384" width="9.140625" style="3"/>
  </cols>
  <sheetData>
    <row r="1" spans="1:15" ht="15" customHeight="1" x14ac:dyDescent="0.25">
      <c r="A1" s="1" t="s">
        <v>0</v>
      </c>
      <c r="B1" s="2"/>
      <c r="E1" s="76" t="s">
        <v>1</v>
      </c>
      <c r="F1" s="77"/>
    </row>
    <row r="2" spans="1:15" ht="15" customHeight="1" x14ac:dyDescent="0.25">
      <c r="A2" s="1" t="s">
        <v>2</v>
      </c>
      <c r="B2" s="4"/>
    </row>
    <row r="3" spans="1:15" ht="15" customHeight="1" x14ac:dyDescent="0.25">
      <c r="A3" s="5" t="s">
        <v>354</v>
      </c>
      <c r="B3" s="2"/>
    </row>
    <row r="4" spans="1:15" ht="22.5" customHeight="1" x14ac:dyDescent="0.2">
      <c r="C4" s="78" t="s">
        <v>3</v>
      </c>
      <c r="D4" s="79"/>
      <c r="E4" s="79"/>
      <c r="F4" s="79"/>
      <c r="G4" s="79"/>
      <c r="H4" s="80"/>
      <c r="J4" s="78" t="str">
        <f>C4</f>
        <v>TÜM ŞİRKETLER</v>
      </c>
      <c r="K4" s="79"/>
      <c r="L4" s="79"/>
      <c r="M4" s="79"/>
      <c r="N4" s="79"/>
      <c r="O4" s="80"/>
    </row>
    <row r="5" spans="1:15" ht="22.5" customHeight="1" x14ac:dyDescent="0.2">
      <c r="C5" s="78" t="s">
        <v>4</v>
      </c>
      <c r="D5" s="79"/>
      <c r="E5" s="79"/>
      <c r="F5" s="79"/>
      <c r="G5" s="79"/>
      <c r="H5" s="80"/>
      <c r="J5" s="78" t="s">
        <v>5</v>
      </c>
      <c r="K5" s="79"/>
      <c r="L5" s="79"/>
      <c r="M5" s="79"/>
      <c r="N5" s="79"/>
      <c r="O5" s="80"/>
    </row>
    <row r="6" spans="1:15" ht="79.5" customHeight="1" thickBot="1" x14ac:dyDescent="0.25">
      <c r="A6" s="7" t="s">
        <v>6</v>
      </c>
      <c r="B6" s="7" t="s">
        <v>7</v>
      </c>
      <c r="C6" s="8" t="s">
        <v>8</v>
      </c>
      <c r="D6" s="9" t="s">
        <v>9</v>
      </c>
      <c r="E6" s="10" t="s">
        <v>10</v>
      </c>
      <c r="F6" s="11" t="s">
        <v>11</v>
      </c>
      <c r="G6" s="12" t="s">
        <v>12</v>
      </c>
      <c r="H6" s="13" t="s">
        <v>13</v>
      </c>
      <c r="J6" s="8" t="s">
        <v>8</v>
      </c>
      <c r="K6" s="9" t="s">
        <v>9</v>
      </c>
      <c r="L6" s="10" t="s">
        <v>10</v>
      </c>
      <c r="M6" s="11" t="s">
        <v>11</v>
      </c>
      <c r="N6" s="12" t="s">
        <v>12</v>
      </c>
      <c r="O6" s="13" t="s">
        <v>13</v>
      </c>
    </row>
    <row r="7" spans="1:15" ht="12.75" customHeight="1" x14ac:dyDescent="0.25">
      <c r="A7" s="14" t="s">
        <v>14</v>
      </c>
      <c r="B7" s="15">
        <v>704</v>
      </c>
      <c r="C7" s="16">
        <f t="shared" ref="C7:G11" ca="1" si="0">IFERROR(INDIRECT("'"&amp;C$6&amp;"'!"&amp;ADDRESS(MATCH(IF($C$4="Tüm Şirketler",9003,IF($C$4="Hayatdışı Sigorta Şirketleri",9000,9001)),INDIRECT("'"&amp;C$6&amp;"'!$B$1:$B$1095"),0),MATCH($B7,INDIRECT("'"&amp;C$6&amp;"'!5:5"),0))),0)</f>
        <v>192774.10000000097</v>
      </c>
      <c r="D7" s="16">
        <f t="shared" ca="1" si="0"/>
        <v>36362831.589999989</v>
      </c>
      <c r="E7" s="16">
        <f t="shared" ca="1" si="0"/>
        <v>669530.87999999907</v>
      </c>
      <c r="F7" s="16">
        <f t="shared" ca="1" si="0"/>
        <v>2524520.09</v>
      </c>
      <c r="G7" s="16">
        <f t="shared" ca="1" si="0"/>
        <v>0</v>
      </c>
      <c r="H7" s="17">
        <f ca="1">SUM(C7:G7)</f>
        <v>39749656.659999996</v>
      </c>
      <c r="J7" s="18">
        <f t="shared" ref="J7:O22" ca="1" si="1">IF($H7=0,0,C7/$H7)</f>
        <v>4.8497047823305899E-3</v>
      </c>
      <c r="K7" s="18">
        <f t="shared" ca="1" si="1"/>
        <v>0.91479611763771129</v>
      </c>
      <c r="L7" s="18">
        <f t="shared" ca="1" si="1"/>
        <v>1.6843689638047787E-2</v>
      </c>
      <c r="M7" s="18">
        <f t="shared" ca="1" si="1"/>
        <v>6.3510487941910193E-2</v>
      </c>
      <c r="N7" s="18">
        <f t="shared" ca="1" si="1"/>
        <v>0</v>
      </c>
      <c r="O7" s="19">
        <f t="shared" ca="1" si="1"/>
        <v>1</v>
      </c>
    </row>
    <row r="8" spans="1:15" ht="12.75" customHeight="1" x14ac:dyDescent="0.25">
      <c r="A8" s="20" t="s">
        <v>15</v>
      </c>
      <c r="B8" s="21">
        <v>718</v>
      </c>
      <c r="C8" s="22">
        <f t="shared" ca="1" si="0"/>
        <v>11975331.51</v>
      </c>
      <c r="D8" s="22">
        <f t="shared" ca="1" si="0"/>
        <v>78695299.460000813</v>
      </c>
      <c r="E8" s="22">
        <f t="shared" ca="1" si="0"/>
        <v>1706016.1299999992</v>
      </c>
      <c r="F8" s="22">
        <f t="shared" ca="1" si="0"/>
        <v>6066225.5500009703</v>
      </c>
      <c r="G8" s="22">
        <f t="shared" ca="1" si="0"/>
        <v>0</v>
      </c>
      <c r="H8" s="23">
        <f ca="1">SUM(C8:G8)</f>
        <v>98442872.650001779</v>
      </c>
      <c r="J8" s="24">
        <f t="shared" ca="1" si="1"/>
        <v>0.12164752193463935</v>
      </c>
      <c r="K8" s="24">
        <f t="shared" ca="1" si="1"/>
        <v>0.79940068124372632</v>
      </c>
      <c r="L8" s="24">
        <f t="shared" ca="1" si="1"/>
        <v>1.7330011651178368E-2</v>
      </c>
      <c r="M8" s="24">
        <f t="shared" ca="1" si="1"/>
        <v>6.1621785170456023E-2</v>
      </c>
      <c r="N8" s="24">
        <f t="shared" ca="1" si="1"/>
        <v>0</v>
      </c>
      <c r="O8" s="25">
        <f t="shared" ca="1" si="1"/>
        <v>1</v>
      </c>
    </row>
    <row r="9" spans="1:15" ht="12.75" customHeight="1" x14ac:dyDescent="0.25">
      <c r="A9" s="20" t="s">
        <v>16</v>
      </c>
      <c r="B9" s="21">
        <v>729</v>
      </c>
      <c r="C9" s="22">
        <f t="shared" ca="1" si="0"/>
        <v>56511215.480000004</v>
      </c>
      <c r="D9" s="22">
        <f t="shared" ca="1" si="0"/>
        <v>113045695.62</v>
      </c>
      <c r="E9" s="22">
        <f t="shared" ca="1" si="0"/>
        <v>2617784.8600000003</v>
      </c>
      <c r="F9" s="22">
        <f t="shared" ca="1" si="0"/>
        <v>20150974.84</v>
      </c>
      <c r="G9" s="22">
        <f t="shared" ca="1" si="0"/>
        <v>325480.03659999999</v>
      </c>
      <c r="H9" s="23">
        <f t="shared" ref="H9:H72" ca="1" si="2">SUM(C9:G9)</f>
        <v>192651150.83660004</v>
      </c>
      <c r="J9" s="24">
        <f t="shared" ca="1" si="1"/>
        <v>0.29333442979497609</v>
      </c>
      <c r="K9" s="24">
        <f t="shared" ca="1" si="1"/>
        <v>0.58678962014548985</v>
      </c>
      <c r="L9" s="24">
        <f t="shared" ca="1" si="1"/>
        <v>1.3588212936346869E-2</v>
      </c>
      <c r="M9" s="24">
        <f t="shared" ca="1" si="1"/>
        <v>0.10459825831557763</v>
      </c>
      <c r="N9" s="24">
        <f t="shared" ca="1" si="1"/>
        <v>1.689478807609412E-3</v>
      </c>
      <c r="O9" s="25">
        <f t="shared" ca="1" si="1"/>
        <v>1</v>
      </c>
    </row>
    <row r="10" spans="1:15" ht="12.75" customHeight="1" x14ac:dyDescent="0.25">
      <c r="A10" s="20" t="s">
        <v>17</v>
      </c>
      <c r="B10" s="21">
        <v>750</v>
      </c>
      <c r="C10" s="22">
        <f t="shared" ca="1" si="0"/>
        <v>86516341.639786944</v>
      </c>
      <c r="D10" s="22">
        <f t="shared" ca="1" si="0"/>
        <v>2406417234.9404006</v>
      </c>
      <c r="E10" s="22">
        <f t="shared" ca="1" si="0"/>
        <v>7063755219.2706108</v>
      </c>
      <c r="F10" s="22">
        <f t="shared" ca="1" si="0"/>
        <v>422501159.81621957</v>
      </c>
      <c r="G10" s="22">
        <f t="shared" ca="1" si="0"/>
        <v>122731158.09175423</v>
      </c>
      <c r="H10" s="23">
        <f t="shared" ca="1" si="2"/>
        <v>10101921113.758772</v>
      </c>
      <c r="J10" s="24">
        <f t="shared" ca="1" si="1"/>
        <v>8.5643454017822473E-3</v>
      </c>
      <c r="K10" s="24">
        <f t="shared" ca="1" si="1"/>
        <v>0.23821382169208102</v>
      </c>
      <c r="L10" s="24">
        <f t="shared" ca="1" si="1"/>
        <v>0.69924870128413574</v>
      </c>
      <c r="M10" s="24">
        <f t="shared" ca="1" si="1"/>
        <v>4.182384271846816E-2</v>
      </c>
      <c r="N10" s="24">
        <f t="shared" ca="1" si="1"/>
        <v>1.2149288903532906E-2</v>
      </c>
      <c r="O10" s="25">
        <f t="shared" ca="1" si="1"/>
        <v>1</v>
      </c>
    </row>
    <row r="11" spans="1:15" ht="12.75" customHeight="1" x14ac:dyDescent="0.25">
      <c r="A11" s="20" t="s">
        <v>18</v>
      </c>
      <c r="B11" s="21">
        <v>751</v>
      </c>
      <c r="C11" s="22">
        <f t="shared" ca="1" si="0"/>
        <v>13592.74</v>
      </c>
      <c r="D11" s="22">
        <f t="shared" ca="1" si="0"/>
        <v>48828682.397619456</v>
      </c>
      <c r="E11" s="22">
        <f t="shared" ca="1" si="0"/>
        <v>455194090.85000128</v>
      </c>
      <c r="F11" s="22">
        <f t="shared" ca="1" si="0"/>
        <v>1496.5700000000002</v>
      </c>
      <c r="G11" s="22">
        <f t="shared" ca="1" si="0"/>
        <v>0</v>
      </c>
      <c r="H11" s="23">
        <f t="shared" ca="1" si="2"/>
        <v>504037862.5576207</v>
      </c>
      <c r="J11" s="24">
        <f t="shared" ca="1" si="1"/>
        <v>2.6967696297708393E-5</v>
      </c>
      <c r="K11" s="24">
        <f t="shared" ca="1" si="1"/>
        <v>9.6875028692983256E-2</v>
      </c>
      <c r="L11" s="24">
        <f t="shared" ca="1" si="1"/>
        <v>0.90309503444885408</v>
      </c>
      <c r="M11" s="24">
        <f t="shared" ca="1" si="1"/>
        <v>2.9691618649559585E-6</v>
      </c>
      <c r="N11" s="24">
        <f t="shared" ca="1" si="1"/>
        <v>0</v>
      </c>
      <c r="O11" s="26">
        <f t="shared" ca="1" si="1"/>
        <v>1</v>
      </c>
    </row>
    <row r="12" spans="1:15" ht="12.75" customHeight="1" thickBot="1" x14ac:dyDescent="0.3">
      <c r="A12" s="70" t="s">
        <v>19</v>
      </c>
      <c r="B12" s="71"/>
      <c r="C12" s="29">
        <f ca="1">SUM(C7:C11)</f>
        <v>155209255.46978694</v>
      </c>
      <c r="D12" s="29">
        <f ca="1">SUM(D7:D11)</f>
        <v>2683349744.0080204</v>
      </c>
      <c r="E12" s="29">
        <f ca="1">SUM(E7:E11)</f>
        <v>7523942641.990612</v>
      </c>
      <c r="F12" s="29">
        <f ca="1">SUM(F7:F11)</f>
        <v>451244376.86622053</v>
      </c>
      <c r="G12" s="29">
        <f ca="1">SUM(G7:G11)</f>
        <v>123056638.12835422</v>
      </c>
      <c r="H12" s="29">
        <f t="shared" ca="1" si="2"/>
        <v>10936802656.462996</v>
      </c>
      <c r="J12" s="30">
        <f t="shared" ca="1" si="1"/>
        <v>1.4191465307099381E-2</v>
      </c>
      <c r="K12" s="30">
        <f t="shared" ca="1" si="1"/>
        <v>0.2453504765784835</v>
      </c>
      <c r="L12" s="30">
        <f t="shared" ca="1" si="1"/>
        <v>0.68794718880151073</v>
      </c>
      <c r="M12" s="30">
        <f t="shared" ca="1" si="1"/>
        <v>4.125925931374122E-2</v>
      </c>
      <c r="N12" s="30">
        <f t="shared" ca="1" si="1"/>
        <v>1.1251609999165078E-2</v>
      </c>
      <c r="O12" s="30">
        <f t="shared" ca="1" si="1"/>
        <v>1</v>
      </c>
    </row>
    <row r="13" spans="1:15" ht="12.75" customHeight="1" x14ac:dyDescent="0.25">
      <c r="A13" s="31" t="s">
        <v>20</v>
      </c>
      <c r="B13" s="32">
        <v>784</v>
      </c>
      <c r="C13" s="33">
        <f ca="1">IFERROR(INDIRECT("'"&amp;C$6&amp;"'!"&amp;ADDRESS(MATCH(IF($C$4="Tüm Şirketler",9003,IF($C$4="Hayatdışı Sigorta Şirketleri",9000,9001)),INDIRECT("'"&amp;C$6&amp;"'!$B$1:$B$1095"),0),MATCH($B13,INDIRECT("'"&amp;C$6&amp;"'!5:5"),0))),0)</f>
        <v>2751693.4361904762</v>
      </c>
      <c r="D13" s="33">
        <f ca="1">IFERROR(INDIRECT("'"&amp;D$6&amp;"'!"&amp;ADDRESS(MATCH(IF($C$4="Tüm Şirketler",9003,IF($C$4="Hayatdışı Sigorta Şirketleri",9000,9001)),INDIRECT("'"&amp;D$6&amp;"'!$B$1:$B$1095"),0),MATCH($B13,INDIRECT("'"&amp;D$6&amp;"'!5:5"),0))),0)</f>
        <v>89983577.349999875</v>
      </c>
      <c r="E13" s="33">
        <f ca="1">IFERROR(INDIRECT("'"&amp;E$6&amp;"'!"&amp;ADDRESS(MATCH(IF($C$4="Tüm Şirketler",9003,IF($C$4="Hayatdışı Sigorta Şirketleri",9000,9001)),INDIRECT("'"&amp;E$6&amp;"'!$B$1:$B$1095"),0),MATCH($B13,INDIRECT("'"&amp;E$6&amp;"'!5:5"),0))),0)</f>
        <v>194888644.71000001</v>
      </c>
      <c r="F13" s="33">
        <f ca="1">IFERROR(INDIRECT("'"&amp;F$6&amp;"'!"&amp;ADDRESS(MATCH(IF($C$4="Tüm Şirketler",9003,IF($C$4="Hayatdışı Sigorta Şirketleri",9000,9001)),INDIRECT("'"&amp;F$6&amp;"'!$B$1:$B$1095"),0),MATCH($B13,INDIRECT("'"&amp;F$6&amp;"'!5:5"),0))),0)</f>
        <v>8584525.700000003</v>
      </c>
      <c r="G13" s="33">
        <f ca="1">IFERROR(INDIRECT("'"&amp;G$6&amp;"'!"&amp;ADDRESS(MATCH(IF($C$4="Tüm Şirketler",9003,IF($C$4="Hayatdışı Sigorta Şirketleri",9000,9001)),INDIRECT("'"&amp;G$6&amp;"'!$B$1:$B$1095"),0),MATCH($B13,INDIRECT("'"&amp;G$6&amp;"'!5:5"),0))),0)</f>
        <v>0</v>
      </c>
      <c r="H13" s="34">
        <f t="shared" ca="1" si="2"/>
        <v>296208441.19619036</v>
      </c>
      <c r="J13" s="35">
        <f t="shared" ca="1" si="1"/>
        <v>9.2897198509205303E-3</v>
      </c>
      <c r="K13" s="35">
        <f t="shared" ca="1" si="1"/>
        <v>0.30378464903503632</v>
      </c>
      <c r="L13" s="35">
        <f t="shared" ca="1" si="1"/>
        <v>0.65794426358335167</v>
      </c>
      <c r="M13" s="35">
        <f t="shared" ca="1" si="1"/>
        <v>2.8981367530691464E-2</v>
      </c>
      <c r="N13" s="35">
        <f t="shared" ca="1" si="1"/>
        <v>0</v>
      </c>
      <c r="O13" s="19">
        <f t="shared" ca="1" si="1"/>
        <v>1</v>
      </c>
    </row>
    <row r="14" spans="1:15" ht="12.75" customHeight="1" x14ac:dyDescent="0.25">
      <c r="A14" s="36" t="s">
        <v>21</v>
      </c>
      <c r="B14" s="21">
        <v>785</v>
      </c>
      <c r="C14" s="23">
        <f ca="1">+C15+C16+C17+C20</f>
        <v>5648242872.7758417</v>
      </c>
      <c r="D14" s="23">
        <f ca="1">+D15+D16+D17+D20</f>
        <v>37567896967.53595</v>
      </c>
      <c r="E14" s="23">
        <f ca="1">+E15+E16+E17+E20</f>
        <v>5046523915.9653082</v>
      </c>
      <c r="F14" s="23">
        <f ca="1">+F15+F16+F17+F20</f>
        <v>19727430957.64637</v>
      </c>
      <c r="G14" s="23">
        <f ca="1">+G15+G16+G17+G20</f>
        <v>214547115.78999022</v>
      </c>
      <c r="H14" s="23">
        <f t="shared" ca="1" si="2"/>
        <v>68204641829.713463</v>
      </c>
      <c r="J14" s="25">
        <f t="shared" ca="1" si="1"/>
        <v>8.2813174019413668E-2</v>
      </c>
      <c r="K14" s="25">
        <f t="shared" ca="1" si="1"/>
        <v>0.55081143980393188</v>
      </c>
      <c r="L14" s="25">
        <f t="shared" ca="1" si="1"/>
        <v>7.3990915875857322E-2</v>
      </c>
      <c r="M14" s="25">
        <f t="shared" ca="1" si="1"/>
        <v>0.28923883226159075</v>
      </c>
      <c r="N14" s="25">
        <f t="shared" ca="1" si="1"/>
        <v>3.1456380392063349E-3</v>
      </c>
      <c r="O14" s="25">
        <f t="shared" ca="1" si="1"/>
        <v>1</v>
      </c>
    </row>
    <row r="15" spans="1:15" ht="12.75" customHeight="1" x14ac:dyDescent="0.25">
      <c r="A15" s="37" t="s">
        <v>22</v>
      </c>
      <c r="B15" s="38">
        <v>904</v>
      </c>
      <c r="C15" s="22">
        <f t="shared" ref="C15:G16" ca="1" si="3">IFERROR(INDIRECT("'"&amp;C$6&amp;"'!"&amp;ADDRESS(MATCH(IF($C$4="Tüm Şirketler",9003,IF($C$4="Hayatdışı Sigorta Şirketleri",9000,9001)),INDIRECT("'"&amp;C$6&amp;"'!$B$1:$B$1095"),0),MATCH($B15,INDIRECT("'"&amp;C$6&amp;"'!5:5"),0))),0)</f>
        <v>3515584.2000001995</v>
      </c>
      <c r="D15" s="22">
        <f t="shared" ca="1" si="3"/>
        <v>122731928.56999919</v>
      </c>
      <c r="E15" s="22">
        <f t="shared" ca="1" si="3"/>
        <v>149647210.15100002</v>
      </c>
      <c r="F15" s="22">
        <f t="shared" ca="1" si="3"/>
        <v>5197601.1600000104</v>
      </c>
      <c r="G15" s="22">
        <f t="shared" ca="1" si="3"/>
        <v>0</v>
      </c>
      <c r="H15" s="23">
        <f t="shared" ca="1" si="2"/>
        <v>281092324.08099943</v>
      </c>
      <c r="J15" s="24">
        <f t="shared" ca="1" si="1"/>
        <v>1.2506866601548147E-2</v>
      </c>
      <c r="K15" s="24">
        <f t="shared" ca="1" si="1"/>
        <v>0.4366249735607608</v>
      </c>
      <c r="L15" s="24">
        <f t="shared" ca="1" si="1"/>
        <v>0.53237743378534153</v>
      </c>
      <c r="M15" s="24">
        <f t="shared" ca="1" si="1"/>
        <v>1.849072605234952E-2</v>
      </c>
      <c r="N15" s="24">
        <f t="shared" ca="1" si="1"/>
        <v>0</v>
      </c>
      <c r="O15" s="25">
        <f t="shared" ca="1" si="1"/>
        <v>1</v>
      </c>
    </row>
    <row r="16" spans="1:15" ht="12.75" customHeight="1" x14ac:dyDescent="0.25">
      <c r="A16" s="37" t="s">
        <v>23</v>
      </c>
      <c r="B16" s="38">
        <v>905</v>
      </c>
      <c r="C16" s="22">
        <f t="shared" ca="1" si="3"/>
        <v>1299789.74</v>
      </c>
      <c r="D16" s="22">
        <f t="shared" ca="1" si="3"/>
        <v>1425353134.3919611</v>
      </c>
      <c r="E16" s="22">
        <f t="shared" ca="1" si="3"/>
        <v>1887543.7500000002</v>
      </c>
      <c r="F16" s="22">
        <f t="shared" ca="1" si="3"/>
        <v>262758378.20700005</v>
      </c>
      <c r="G16" s="22">
        <f t="shared" ca="1" si="3"/>
        <v>0</v>
      </c>
      <c r="H16" s="23">
        <f t="shared" ca="1" si="2"/>
        <v>1691298846.0889611</v>
      </c>
      <c r="J16" s="24">
        <f t="shared" ca="1" si="1"/>
        <v>7.6851571382886873E-4</v>
      </c>
      <c r="K16" s="24">
        <f t="shared" ca="1" si="1"/>
        <v>0.8427565227091679</v>
      </c>
      <c r="L16" s="24">
        <f t="shared" ca="1" si="1"/>
        <v>1.1160320687055661E-3</v>
      </c>
      <c r="M16" s="24">
        <f t="shared" ca="1" si="1"/>
        <v>0.15535892950829763</v>
      </c>
      <c r="N16" s="24">
        <f t="shared" ca="1" si="1"/>
        <v>0</v>
      </c>
      <c r="O16" s="25">
        <f t="shared" ca="1" si="1"/>
        <v>1</v>
      </c>
    </row>
    <row r="17" spans="1:15" ht="12.75" customHeight="1" x14ac:dyDescent="0.25">
      <c r="A17" s="37" t="s">
        <v>24</v>
      </c>
      <c r="B17" s="38">
        <v>906</v>
      </c>
      <c r="C17" s="23">
        <f ca="1">+C18+C19</f>
        <v>1389112276.9313505</v>
      </c>
      <c r="D17" s="23">
        <f ca="1">+D18+D19</f>
        <v>12863251708.169643</v>
      </c>
      <c r="E17" s="23">
        <f ca="1">+E18+E19</f>
        <v>2279472787.834383</v>
      </c>
      <c r="F17" s="23">
        <f ca="1">+F18+F19</f>
        <v>4031930284.3039689</v>
      </c>
      <c r="G17" s="23">
        <f ca="1">+G18+G19</f>
        <v>43948318.82</v>
      </c>
      <c r="H17" s="23">
        <f t="shared" ca="1" si="2"/>
        <v>20607715376.059345</v>
      </c>
      <c r="J17" s="25">
        <f t="shared" ca="1" si="1"/>
        <v>6.7407388523287134E-2</v>
      </c>
      <c r="K17" s="25">
        <f t="shared" ca="1" si="1"/>
        <v>0.624195912716909</v>
      </c>
      <c r="L17" s="25">
        <f t="shared" ca="1" si="1"/>
        <v>0.11061259078153422</v>
      </c>
      <c r="M17" s="25">
        <f t="shared" ca="1" si="1"/>
        <v>0.1956514931775501</v>
      </c>
      <c r="N17" s="25">
        <f t="shared" ca="1" si="1"/>
        <v>2.1326148007195498E-3</v>
      </c>
      <c r="O17" s="25">
        <f t="shared" ca="1" si="1"/>
        <v>1</v>
      </c>
    </row>
    <row r="18" spans="1:15" ht="12.75" customHeight="1" x14ac:dyDescent="0.25">
      <c r="A18" s="39" t="s">
        <v>25</v>
      </c>
      <c r="B18" s="40">
        <v>90601</v>
      </c>
      <c r="C18" s="22">
        <f t="shared" ref="C18:G19" ca="1" si="4">IFERROR(INDIRECT("'"&amp;C$6&amp;"'!"&amp;ADDRESS(MATCH(IF($C$4="Tüm Şirketler",9003,IF($C$4="Hayatdışı Sigorta Şirketleri",9000,9001)),INDIRECT("'"&amp;C$6&amp;"'!$B$1:$B$1095"),0),MATCH($B18,INDIRECT("'"&amp;C$6&amp;"'!5:5"),0))),0)</f>
        <v>71884029.109631792</v>
      </c>
      <c r="D18" s="22">
        <f t="shared" ca="1" si="4"/>
        <v>1003575609.733605</v>
      </c>
      <c r="E18" s="22">
        <f t="shared" ca="1" si="4"/>
        <v>395700719.9288938</v>
      </c>
      <c r="F18" s="22">
        <f t="shared" ca="1" si="4"/>
        <v>233797509.75078371</v>
      </c>
      <c r="G18" s="22">
        <f t="shared" ca="1" si="4"/>
        <v>273864.17</v>
      </c>
      <c r="H18" s="23">
        <f t="shared" ca="1" si="2"/>
        <v>1705231732.6929145</v>
      </c>
      <c r="J18" s="24">
        <f t="shared" ca="1" si="1"/>
        <v>4.2154991448647275E-2</v>
      </c>
      <c r="K18" s="24">
        <f t="shared" ca="1" si="1"/>
        <v>0.58852740685792371</v>
      </c>
      <c r="L18" s="24">
        <f t="shared" ca="1" si="1"/>
        <v>0.23205099479588051</v>
      </c>
      <c r="M18" s="24">
        <f t="shared" ca="1" si="1"/>
        <v>0.13710600457896063</v>
      </c>
      <c r="N18" s="24">
        <f t="shared" ca="1" si="1"/>
        <v>1.6060231858781545E-4</v>
      </c>
      <c r="O18" s="25">
        <f t="shared" ca="1" si="1"/>
        <v>1</v>
      </c>
    </row>
    <row r="19" spans="1:15" ht="12.75" customHeight="1" x14ac:dyDescent="0.25">
      <c r="A19" s="39" t="s">
        <v>26</v>
      </c>
      <c r="B19" s="40">
        <v>90602</v>
      </c>
      <c r="C19" s="22">
        <f t="shared" ca="1" si="4"/>
        <v>1317228247.8217187</v>
      </c>
      <c r="D19" s="22">
        <f t="shared" ca="1" si="4"/>
        <v>11859676098.436039</v>
      </c>
      <c r="E19" s="22">
        <f t="shared" ca="1" si="4"/>
        <v>1883772067.9054894</v>
      </c>
      <c r="F19" s="22">
        <f t="shared" ca="1" si="4"/>
        <v>3798132774.553185</v>
      </c>
      <c r="G19" s="22">
        <f t="shared" ca="1" si="4"/>
        <v>43674454.649999999</v>
      </c>
      <c r="H19" s="23">
        <f t="shared" ca="1" si="2"/>
        <v>18902483643.366432</v>
      </c>
      <c r="J19" s="24">
        <f t="shared" ca="1" si="1"/>
        <v>6.9685458941475237E-2</v>
      </c>
      <c r="K19" s="24">
        <f t="shared" ca="1" si="1"/>
        <v>0.62741364162470947</v>
      </c>
      <c r="L19" s="24">
        <f t="shared" ca="1" si="1"/>
        <v>9.9657383836254415E-2</v>
      </c>
      <c r="M19" s="24">
        <f t="shared" ca="1" si="1"/>
        <v>0.20093300151517854</v>
      </c>
      <c r="N19" s="24">
        <f t="shared" ca="1" si="1"/>
        <v>2.310514082382341E-3</v>
      </c>
      <c r="O19" s="25">
        <f t="shared" ca="1" si="1"/>
        <v>1</v>
      </c>
    </row>
    <row r="20" spans="1:15" ht="12.75" customHeight="1" x14ac:dyDescent="0.25">
      <c r="A20" s="37" t="s">
        <v>27</v>
      </c>
      <c r="B20" s="38">
        <v>907</v>
      </c>
      <c r="C20" s="23">
        <f ca="1">+C21+C22</f>
        <v>4254315221.9044909</v>
      </c>
      <c r="D20" s="23">
        <f ca="1">+D21+D22</f>
        <v>23156560196.404346</v>
      </c>
      <c r="E20" s="23">
        <f ca="1">+E21+E22</f>
        <v>2615516374.2299252</v>
      </c>
      <c r="F20" s="23">
        <f ca="1">+F21+F22</f>
        <v>15427544693.975399</v>
      </c>
      <c r="G20" s="23">
        <f ca="1">+G21+G22</f>
        <v>170598796.96999022</v>
      </c>
      <c r="H20" s="23">
        <f t="shared" ca="1" si="2"/>
        <v>45624535283.484154</v>
      </c>
      <c r="J20" s="25">
        <f t="shared" ca="1" si="1"/>
        <v>9.3246214903245958E-2</v>
      </c>
      <c r="K20" s="25">
        <f t="shared" ca="1" si="1"/>
        <v>0.50754621504686104</v>
      </c>
      <c r="L20" s="25">
        <f t="shared" ca="1" si="1"/>
        <v>5.7326970192214291E-2</v>
      </c>
      <c r="M20" s="25">
        <f t="shared" ca="1" si="1"/>
        <v>0.33814141005749798</v>
      </c>
      <c r="N20" s="25">
        <f t="shared" ca="1" si="1"/>
        <v>3.7391898001807398E-3</v>
      </c>
      <c r="O20" s="25">
        <f t="shared" ca="1" si="1"/>
        <v>1</v>
      </c>
    </row>
    <row r="21" spans="1:15" ht="12.75" customHeight="1" x14ac:dyDescent="0.25">
      <c r="A21" s="39" t="s">
        <v>25</v>
      </c>
      <c r="B21" s="40">
        <v>90701</v>
      </c>
      <c r="C21" s="22">
        <f t="shared" ref="C21:G23" ca="1" si="5">IFERROR(INDIRECT("'"&amp;C$6&amp;"'!"&amp;ADDRESS(MATCH(IF($C$4="Tüm Şirketler",9003,IF($C$4="Hayatdışı Sigorta Şirketleri",9000,9001)),INDIRECT("'"&amp;C$6&amp;"'!$B$1:$B$1095"),0),MATCH($B21,INDIRECT("'"&amp;C$6&amp;"'!5:5"),0))),0)</f>
        <v>243461652.85681105</v>
      </c>
      <c r="D21" s="22">
        <f t="shared" ca="1" si="5"/>
        <v>7690876830.6996527</v>
      </c>
      <c r="E21" s="22">
        <f t="shared" ca="1" si="5"/>
        <v>535286121.33771199</v>
      </c>
      <c r="F21" s="22">
        <f t="shared" ca="1" si="5"/>
        <v>1490219519.0582209</v>
      </c>
      <c r="G21" s="22">
        <f t="shared" ca="1" si="5"/>
        <v>0</v>
      </c>
      <c r="H21" s="23">
        <f t="shared" ca="1" si="2"/>
        <v>9959844123.9523964</v>
      </c>
      <c r="J21" s="24">
        <f t="shared" ca="1" si="1"/>
        <v>2.4444323608570431E-2</v>
      </c>
      <c r="K21" s="24">
        <f t="shared" ca="1" si="1"/>
        <v>0.77218847353282249</v>
      </c>
      <c r="L21" s="24">
        <f t="shared" ca="1" si="1"/>
        <v>5.374442759103068E-2</v>
      </c>
      <c r="M21" s="24">
        <f t="shared" ca="1" si="1"/>
        <v>0.14962277526757642</v>
      </c>
      <c r="N21" s="24">
        <f t="shared" ca="1" si="1"/>
        <v>0</v>
      </c>
      <c r="O21" s="25">
        <f t="shared" ca="1" si="1"/>
        <v>1</v>
      </c>
    </row>
    <row r="22" spans="1:15" ht="12.75" customHeight="1" x14ac:dyDescent="0.25">
      <c r="A22" s="39" t="s">
        <v>26</v>
      </c>
      <c r="B22" s="40">
        <v>90702</v>
      </c>
      <c r="C22" s="22">
        <f t="shared" ca="1" si="5"/>
        <v>4010853569.0476799</v>
      </c>
      <c r="D22" s="22">
        <f t="shared" ca="1" si="5"/>
        <v>15465683365.704693</v>
      </c>
      <c r="E22" s="22">
        <f t="shared" ca="1" si="5"/>
        <v>2080230252.8922133</v>
      </c>
      <c r="F22" s="22">
        <f t="shared" ca="1" si="5"/>
        <v>13937325174.917179</v>
      </c>
      <c r="G22" s="22">
        <f t="shared" ca="1" si="5"/>
        <v>170598796.96999022</v>
      </c>
      <c r="H22" s="23">
        <f t="shared" ca="1" si="2"/>
        <v>35664691159.531761</v>
      </c>
      <c r="J22" s="24">
        <f t="shared" ca="1" si="1"/>
        <v>0.11246006732840409</v>
      </c>
      <c r="K22" s="24">
        <f t="shared" ca="1" si="1"/>
        <v>0.4336413091739707</v>
      </c>
      <c r="L22" s="24">
        <f t="shared" ca="1" si="1"/>
        <v>5.8327443341290509E-2</v>
      </c>
      <c r="M22" s="24">
        <f t="shared" ca="1" si="1"/>
        <v>0.39078777137236709</v>
      </c>
      <c r="N22" s="24">
        <f t="shared" ca="1" si="1"/>
        <v>4.7834087839674425E-3</v>
      </c>
      <c r="O22" s="25">
        <f t="shared" ca="1" si="1"/>
        <v>1</v>
      </c>
    </row>
    <row r="23" spans="1:15" ht="12.75" customHeight="1" x14ac:dyDescent="0.25">
      <c r="A23" s="36" t="s">
        <v>28</v>
      </c>
      <c r="B23" s="21">
        <v>786</v>
      </c>
      <c r="C23" s="22">
        <f t="shared" ca="1" si="5"/>
        <v>43109209.722005665</v>
      </c>
      <c r="D23" s="22">
        <f t="shared" ca="1" si="5"/>
        <v>2057275177.0273719</v>
      </c>
      <c r="E23" s="22">
        <f t="shared" ca="1" si="5"/>
        <v>78430113.560474426</v>
      </c>
      <c r="F23" s="22">
        <f t="shared" ca="1" si="5"/>
        <v>79895294.661083758</v>
      </c>
      <c r="G23" s="22">
        <f t="shared" ca="1" si="5"/>
        <v>2239563.8082409999</v>
      </c>
      <c r="H23" s="23">
        <f t="shared" ca="1" si="2"/>
        <v>2260949358.7791767</v>
      </c>
      <c r="J23" s="24">
        <f t="shared" ref="J23:O65" ca="1" si="6">IF($H23=0,0,C23/$H23)</f>
        <v>1.9066862136745483E-2</v>
      </c>
      <c r="K23" s="24">
        <f t="shared" ca="1" si="6"/>
        <v>0.90991652203047091</v>
      </c>
      <c r="L23" s="24">
        <f t="shared" ca="1" si="6"/>
        <v>3.4689018246221837E-2</v>
      </c>
      <c r="M23" s="24">
        <f t="shared" ca="1" si="6"/>
        <v>3.5337056246241651E-2</v>
      </c>
      <c r="N23" s="24">
        <f t="shared" ca="1" si="6"/>
        <v>9.9054134032010169E-4</v>
      </c>
      <c r="O23" s="25">
        <f t="shared" ca="1" si="6"/>
        <v>1</v>
      </c>
    </row>
    <row r="24" spans="1:15" ht="12.75" customHeight="1" thickBot="1" x14ac:dyDescent="0.3">
      <c r="A24" s="74" t="s">
        <v>29</v>
      </c>
      <c r="B24" s="75"/>
      <c r="C24" s="41">
        <f ca="1">+C13+C14+C23</f>
        <v>5694103775.9340382</v>
      </c>
      <c r="D24" s="41">
        <f ca="1">+D13+D14+D23</f>
        <v>39715155721.913322</v>
      </c>
      <c r="E24" s="41">
        <f ca="1">+E13+E14+E23</f>
        <v>5319842674.2357826</v>
      </c>
      <c r="F24" s="41">
        <f ca="1">+F13+F14+F23</f>
        <v>19815910778.007454</v>
      </c>
      <c r="G24" s="41">
        <f ca="1">+G13+G14+G23</f>
        <v>216786679.59823123</v>
      </c>
      <c r="H24" s="41">
        <f t="shared" ca="1" si="2"/>
        <v>70761799629.688843</v>
      </c>
      <c r="J24" s="42">
        <f t="shared" ca="1" si="6"/>
        <v>8.0468611676532575E-2</v>
      </c>
      <c r="K24" s="42">
        <f t="shared" ca="1" si="6"/>
        <v>0.56125135213845545</v>
      </c>
      <c r="L24" s="42">
        <f t="shared" ca="1" si="6"/>
        <v>7.5179584211758618E-2</v>
      </c>
      <c r="M24" s="42">
        <f t="shared" ca="1" si="6"/>
        <v>0.28003684024018921</v>
      </c>
      <c r="N24" s="42">
        <f t="shared" ca="1" si="6"/>
        <v>3.0636117330638964E-3</v>
      </c>
      <c r="O24" s="43">
        <f t="shared" ca="1" si="6"/>
        <v>1</v>
      </c>
    </row>
    <row r="25" spans="1:15" ht="12.75" customHeight="1" x14ac:dyDescent="0.25">
      <c r="A25" s="14" t="s">
        <v>30</v>
      </c>
      <c r="B25" s="15">
        <v>717</v>
      </c>
      <c r="C25" s="16">
        <f t="shared" ref="C25:G26" ca="1" si="7">IFERROR(INDIRECT("'"&amp;C$6&amp;"'!"&amp;ADDRESS(MATCH(IF($C$4="Tüm Şirketler",9003,IF($C$4="Hayatdışı Sigorta Şirketleri",9000,9001)),INDIRECT("'"&amp;C$6&amp;"'!$B$1:$B$1095"),0),MATCH($B25,INDIRECT("'"&amp;C$6&amp;"'!5:5"),0))),0)</f>
        <v>694447480.70000005</v>
      </c>
      <c r="D25" s="16">
        <f t="shared" ca="1" si="7"/>
        <v>68072590901.939217</v>
      </c>
      <c r="E25" s="16">
        <f t="shared" ca="1" si="7"/>
        <v>8020441893.7400331</v>
      </c>
      <c r="F25" s="16">
        <f t="shared" ca="1" si="7"/>
        <v>7317660080.1845789</v>
      </c>
      <c r="G25" s="16">
        <f t="shared" ca="1" si="7"/>
        <v>106822700.650001</v>
      </c>
      <c r="H25" s="17">
        <f t="shared" ca="1" si="2"/>
        <v>84211963057.213837</v>
      </c>
      <c r="J25" s="18">
        <f t="shared" ca="1" si="6"/>
        <v>8.2464231385770033E-3</v>
      </c>
      <c r="K25" s="18">
        <f t="shared" ca="1" si="6"/>
        <v>0.80834822548538043</v>
      </c>
      <c r="L25" s="18">
        <f t="shared" ca="1" si="6"/>
        <v>9.5241122550378296E-2</v>
      </c>
      <c r="M25" s="18">
        <f t="shared" ca="1" si="6"/>
        <v>8.6895730897674731E-2</v>
      </c>
      <c r="N25" s="18">
        <f t="shared" ca="1" si="6"/>
        <v>1.2684979279894636E-3</v>
      </c>
      <c r="O25" s="19">
        <f t="shared" ca="1" si="6"/>
        <v>1</v>
      </c>
    </row>
    <row r="26" spans="1:15" ht="12.75" customHeight="1" x14ac:dyDescent="0.25">
      <c r="A26" s="20" t="s">
        <v>31</v>
      </c>
      <c r="B26" s="21">
        <v>737</v>
      </c>
      <c r="C26" s="22">
        <f t="shared" ca="1" si="7"/>
        <v>0</v>
      </c>
      <c r="D26" s="22">
        <f t="shared" ca="1" si="7"/>
        <v>0</v>
      </c>
      <c r="E26" s="22">
        <f t="shared" ca="1" si="7"/>
        <v>0</v>
      </c>
      <c r="F26" s="22">
        <f t="shared" ca="1" si="7"/>
        <v>0</v>
      </c>
      <c r="G26" s="22">
        <f t="shared" ca="1" si="7"/>
        <v>0</v>
      </c>
      <c r="H26" s="23">
        <f t="shared" ca="1" si="2"/>
        <v>0</v>
      </c>
      <c r="J26" s="24">
        <f t="shared" ca="1" si="6"/>
        <v>0</v>
      </c>
      <c r="K26" s="24">
        <f t="shared" ca="1" si="6"/>
        <v>0</v>
      </c>
      <c r="L26" s="24">
        <f t="shared" ca="1" si="6"/>
        <v>0</v>
      </c>
      <c r="M26" s="24">
        <f t="shared" ca="1" si="6"/>
        <v>0</v>
      </c>
      <c r="N26" s="24">
        <f t="shared" ca="1" si="6"/>
        <v>0</v>
      </c>
      <c r="O26" s="25">
        <f t="shared" ca="1" si="6"/>
        <v>0</v>
      </c>
    </row>
    <row r="27" spans="1:15" ht="12.75" customHeight="1" thickBot="1" x14ac:dyDescent="0.3">
      <c r="A27" s="70" t="s">
        <v>32</v>
      </c>
      <c r="B27" s="71"/>
      <c r="C27" s="29">
        <f ca="1">+C25+C26</f>
        <v>694447480.70000005</v>
      </c>
      <c r="D27" s="29">
        <f ca="1">+D25+D26</f>
        <v>68072590901.939217</v>
      </c>
      <c r="E27" s="29">
        <f ca="1">+E25+E26</f>
        <v>8020441893.7400331</v>
      </c>
      <c r="F27" s="29">
        <f ca="1">+F25+F26</f>
        <v>7317660080.1845789</v>
      </c>
      <c r="G27" s="29">
        <f ca="1">+G25+G26</f>
        <v>106822700.650001</v>
      </c>
      <c r="H27" s="29">
        <f t="shared" ca="1" si="2"/>
        <v>84211963057.213837</v>
      </c>
      <c r="J27" s="30">
        <f t="shared" ca="1" si="6"/>
        <v>8.2464231385770033E-3</v>
      </c>
      <c r="K27" s="30">
        <f t="shared" ca="1" si="6"/>
        <v>0.80834822548538043</v>
      </c>
      <c r="L27" s="30">
        <f t="shared" ca="1" si="6"/>
        <v>9.5241122550378296E-2</v>
      </c>
      <c r="M27" s="30">
        <f t="shared" ca="1" si="6"/>
        <v>8.6895730897674731E-2</v>
      </c>
      <c r="N27" s="30">
        <f t="shared" ca="1" si="6"/>
        <v>1.2684979279894636E-3</v>
      </c>
      <c r="O27" s="43">
        <f t="shared" ca="1" si="6"/>
        <v>1</v>
      </c>
    </row>
    <row r="28" spans="1:15" ht="12.75" customHeight="1" x14ac:dyDescent="0.25">
      <c r="A28" s="31" t="s">
        <v>33</v>
      </c>
      <c r="B28" s="32">
        <v>713</v>
      </c>
      <c r="C28" s="33">
        <f ca="1">IFERROR(INDIRECT("'"&amp;C$6&amp;"'!"&amp;ADDRESS(MATCH(IF($C$4="Tüm Şirketler",9003,IF($C$4="Hayatdışı Sigorta Şirketleri",9000,9001)),INDIRECT("'"&amp;C$6&amp;"'!$B$1:$B$1095"),0),MATCH($B28,INDIRECT("'"&amp;C$6&amp;"'!5:5"),0))),0)</f>
        <v>0</v>
      </c>
      <c r="D28" s="33">
        <f ca="1">IFERROR(INDIRECT("'"&amp;D$6&amp;"'!"&amp;ADDRESS(MATCH(IF($C$4="Tüm Şirketler",9003,IF($C$4="Hayatdışı Sigorta Şirketleri",9000,9001)),INDIRECT("'"&amp;D$6&amp;"'!$B$1:$B$1095"),0),MATCH($B28,INDIRECT("'"&amp;D$6&amp;"'!5:5"),0))),0)</f>
        <v>0</v>
      </c>
      <c r="E28" s="33">
        <f ca="1">IFERROR(INDIRECT("'"&amp;E$6&amp;"'!"&amp;ADDRESS(MATCH(IF($C$4="Tüm Şirketler",9003,IF($C$4="Hayatdışı Sigorta Şirketleri",9000,9001)),INDIRECT("'"&amp;E$6&amp;"'!$B$1:$B$1095"),0),MATCH($B28,INDIRECT("'"&amp;E$6&amp;"'!5:5"),0))),0)</f>
        <v>0</v>
      </c>
      <c r="F28" s="33">
        <f ca="1">IFERROR(INDIRECT("'"&amp;F$6&amp;"'!"&amp;ADDRESS(MATCH(IF($C$4="Tüm Şirketler",9003,IF($C$4="Hayatdışı Sigorta Şirketleri",9000,9001)),INDIRECT("'"&amp;F$6&amp;"'!$B$1:$B$1095"),0),MATCH($B28,INDIRECT("'"&amp;F$6&amp;"'!5:5"),0))),0)</f>
        <v>0</v>
      </c>
      <c r="G28" s="33">
        <f ca="1">IFERROR(INDIRECT("'"&amp;G$6&amp;"'!"&amp;ADDRESS(MATCH(IF($C$4="Tüm Şirketler",9003,IF($C$4="Hayatdışı Sigorta Şirketleri",9000,9001)),INDIRECT("'"&amp;G$6&amp;"'!$B$1:$B$1095"),0),MATCH($B28,INDIRECT("'"&amp;G$6&amp;"'!5:5"),0))),0)</f>
        <v>0</v>
      </c>
      <c r="H28" s="34">
        <f t="shared" ca="1" si="2"/>
        <v>0</v>
      </c>
      <c r="J28" s="35">
        <f t="shared" ca="1" si="6"/>
        <v>0</v>
      </c>
      <c r="K28" s="35">
        <f t="shared" ca="1" si="6"/>
        <v>0</v>
      </c>
      <c r="L28" s="35">
        <f t="shared" ca="1" si="6"/>
        <v>0</v>
      </c>
      <c r="M28" s="35">
        <f t="shared" ca="1" si="6"/>
        <v>0</v>
      </c>
      <c r="N28" s="35">
        <f t="shared" ca="1" si="6"/>
        <v>0</v>
      </c>
      <c r="O28" s="19">
        <f t="shared" ca="1" si="6"/>
        <v>0</v>
      </c>
    </row>
    <row r="29" spans="1:15" ht="12.75" customHeight="1" thickBot="1" x14ac:dyDescent="0.3">
      <c r="A29" s="72" t="s">
        <v>34</v>
      </c>
      <c r="B29" s="73"/>
      <c r="C29" s="46">
        <f ca="1">C28</f>
        <v>0</v>
      </c>
      <c r="D29" s="46">
        <f ca="1">D28</f>
        <v>0</v>
      </c>
      <c r="E29" s="46">
        <f ca="1">E28</f>
        <v>0</v>
      </c>
      <c r="F29" s="46">
        <f ca="1">F28</f>
        <v>0</v>
      </c>
      <c r="G29" s="46">
        <f ca="1">G28</f>
        <v>0</v>
      </c>
      <c r="H29" s="46">
        <f t="shared" ca="1" si="2"/>
        <v>0</v>
      </c>
      <c r="J29" s="47">
        <f t="shared" ca="1" si="6"/>
        <v>0</v>
      </c>
      <c r="K29" s="47">
        <f t="shared" ca="1" si="6"/>
        <v>0</v>
      </c>
      <c r="L29" s="47">
        <f t="shared" ca="1" si="6"/>
        <v>0</v>
      </c>
      <c r="M29" s="47">
        <f t="shared" ca="1" si="6"/>
        <v>0</v>
      </c>
      <c r="N29" s="47">
        <f t="shared" ca="1" si="6"/>
        <v>0</v>
      </c>
      <c r="O29" s="43">
        <f t="shared" ca="1" si="6"/>
        <v>0</v>
      </c>
    </row>
    <row r="30" spans="1:15" ht="12.75" customHeight="1" x14ac:dyDescent="0.25">
      <c r="A30" s="31" t="s">
        <v>35</v>
      </c>
      <c r="B30" s="32">
        <v>727</v>
      </c>
      <c r="C30" s="33">
        <f ca="1">IFERROR(INDIRECT("'"&amp;C$6&amp;"'!"&amp;ADDRESS(MATCH(IF($C$4="Tüm Şirketler",9003,IF($C$4="Hayatdışı Sigorta Şirketleri",9000,9001)),INDIRECT("'"&amp;C$6&amp;"'!$B$1:$B$1095"),0),MATCH($B30,INDIRECT("'"&amp;C$6&amp;"'!5:5"),0))),0)</f>
        <v>252786634.49000001</v>
      </c>
      <c r="D30" s="33">
        <f ca="1">IFERROR(INDIRECT("'"&amp;D$6&amp;"'!"&amp;ADDRESS(MATCH(IF($C$4="Tüm Şirketler",9003,IF($C$4="Hayatdışı Sigorta Şirketleri",9000,9001)),INDIRECT("'"&amp;D$6&amp;"'!$B$1:$B$1095"),0),MATCH($B30,INDIRECT("'"&amp;D$6&amp;"'!5:5"),0))),0)</f>
        <v>322994273.17000002</v>
      </c>
      <c r="E30" s="33">
        <f ca="1">IFERROR(INDIRECT("'"&amp;E$6&amp;"'!"&amp;ADDRESS(MATCH(IF($C$4="Tüm Şirketler",9003,IF($C$4="Hayatdışı Sigorta Şirketleri",9000,9001)),INDIRECT("'"&amp;E$6&amp;"'!$B$1:$B$1095"),0),MATCH($B30,INDIRECT("'"&amp;E$6&amp;"'!5:5"),0))),0)</f>
        <v>133436840.00999999</v>
      </c>
      <c r="F30" s="33">
        <f ca="1">IFERROR(INDIRECT("'"&amp;F$6&amp;"'!"&amp;ADDRESS(MATCH(IF($C$4="Tüm Şirketler",9003,IF($C$4="Hayatdışı Sigorta Şirketleri",9000,9001)),INDIRECT("'"&amp;F$6&amp;"'!$B$1:$B$1095"),0),MATCH($B30,INDIRECT("'"&amp;F$6&amp;"'!5:5"),0))),0)</f>
        <v>300711882.75810003</v>
      </c>
      <c r="G30" s="33">
        <f ca="1">IFERROR(INDIRECT("'"&amp;G$6&amp;"'!"&amp;ADDRESS(MATCH(IF($C$4="Tüm Şirketler",9003,IF($C$4="Hayatdışı Sigorta Şirketleri",9000,9001)),INDIRECT("'"&amp;G$6&amp;"'!$B$1:$B$1095"),0),MATCH($B30,INDIRECT("'"&amp;G$6&amp;"'!5:5"),0))),0)</f>
        <v>1375711.6518000001</v>
      </c>
      <c r="H30" s="34">
        <f t="shared" ca="1" si="2"/>
        <v>1011305342.0799001</v>
      </c>
      <c r="J30" s="35">
        <f t="shared" ca="1" si="6"/>
        <v>0.24996074278625546</v>
      </c>
      <c r="K30" s="35">
        <f t="shared" ca="1" si="6"/>
        <v>0.31938353307391232</v>
      </c>
      <c r="L30" s="35">
        <f t="shared" ca="1" si="6"/>
        <v>0.13194515489809167</v>
      </c>
      <c r="M30" s="35">
        <f t="shared" ca="1" si="6"/>
        <v>0.29735023661562121</v>
      </c>
      <c r="N30" s="35">
        <f t="shared" ca="1" si="6"/>
        <v>1.3603326261192729E-3</v>
      </c>
      <c r="O30" s="19">
        <f t="shared" ca="1" si="6"/>
        <v>1</v>
      </c>
    </row>
    <row r="31" spans="1:15" ht="12.75" customHeight="1" thickBot="1" x14ac:dyDescent="0.3">
      <c r="A31" s="72" t="s">
        <v>36</v>
      </c>
      <c r="B31" s="73"/>
      <c r="C31" s="46">
        <f ca="1">C30</f>
        <v>252786634.49000001</v>
      </c>
      <c r="D31" s="46">
        <f ca="1">D30</f>
        <v>322994273.17000002</v>
      </c>
      <c r="E31" s="46">
        <f ca="1">E30</f>
        <v>133436840.00999999</v>
      </c>
      <c r="F31" s="46">
        <f ca="1">F30</f>
        <v>300711882.75810003</v>
      </c>
      <c r="G31" s="46">
        <f ca="1">G30</f>
        <v>1375711.6518000001</v>
      </c>
      <c r="H31" s="46">
        <f t="shared" ca="1" si="2"/>
        <v>1011305342.0799001</v>
      </c>
      <c r="J31" s="47">
        <f t="shared" ca="1" si="6"/>
        <v>0.24996074278625546</v>
      </c>
      <c r="K31" s="47">
        <f t="shared" ca="1" si="6"/>
        <v>0.31938353307391232</v>
      </c>
      <c r="L31" s="47">
        <f t="shared" ca="1" si="6"/>
        <v>0.13194515489809167</v>
      </c>
      <c r="M31" s="47">
        <f t="shared" ca="1" si="6"/>
        <v>0.29735023661562121</v>
      </c>
      <c r="N31" s="47">
        <f t="shared" ca="1" si="6"/>
        <v>1.3603326261192729E-3</v>
      </c>
      <c r="O31" s="43">
        <f t="shared" ca="1" si="6"/>
        <v>1</v>
      </c>
    </row>
    <row r="32" spans="1:15" ht="12.75" customHeight="1" x14ac:dyDescent="0.25">
      <c r="A32" s="14" t="s">
        <v>37</v>
      </c>
      <c r="B32" s="15">
        <v>712</v>
      </c>
      <c r="C32" s="16">
        <f t="shared" ref="C32:G34" ca="1" si="8">IFERROR(INDIRECT("'"&amp;C$6&amp;"'!"&amp;ADDRESS(MATCH(IF($C$4="Tüm Şirketler",9003,IF($C$4="Hayatdışı Sigorta Şirketleri",9000,9001)),INDIRECT("'"&amp;C$6&amp;"'!$B$1:$B$1095"),0),MATCH($B32,INDIRECT("'"&amp;C$6&amp;"'!5:5"),0))),0)</f>
        <v>508127588.46706301</v>
      </c>
      <c r="D32" s="16">
        <f t="shared" ca="1" si="8"/>
        <v>1423547414.9210131</v>
      </c>
      <c r="E32" s="16">
        <f t="shared" ca="1" si="8"/>
        <v>266881028.62441397</v>
      </c>
      <c r="F32" s="16">
        <f t="shared" ca="1" si="8"/>
        <v>1267401671.3147328</v>
      </c>
      <c r="G32" s="16">
        <f t="shared" ca="1" si="8"/>
        <v>506243132.56999999</v>
      </c>
      <c r="H32" s="17">
        <f t="shared" ca="1" si="2"/>
        <v>3972200835.897223</v>
      </c>
      <c r="J32" s="18">
        <f t="shared" ca="1" si="6"/>
        <v>0.12792092078402914</v>
      </c>
      <c r="K32" s="18">
        <f t="shared" ca="1" si="6"/>
        <v>0.35837750248080508</v>
      </c>
      <c r="L32" s="18">
        <f t="shared" ca="1" si="6"/>
        <v>6.718719411480413E-2</v>
      </c>
      <c r="M32" s="18">
        <f t="shared" ca="1" si="6"/>
        <v>0.31906787286812949</v>
      </c>
      <c r="N32" s="18">
        <f t="shared" ca="1" si="6"/>
        <v>0.12744650975223212</v>
      </c>
      <c r="O32" s="19">
        <f t="shared" ca="1" si="6"/>
        <v>1</v>
      </c>
    </row>
    <row r="33" spans="1:15" ht="12.75" customHeight="1" x14ac:dyDescent="0.25">
      <c r="A33" s="48" t="s">
        <v>38</v>
      </c>
      <c r="B33" s="32">
        <v>738</v>
      </c>
      <c r="C33" s="33">
        <f t="shared" ca="1" si="8"/>
        <v>0</v>
      </c>
      <c r="D33" s="33">
        <f t="shared" ca="1" si="8"/>
        <v>0</v>
      </c>
      <c r="E33" s="33">
        <f t="shared" ca="1" si="8"/>
        <v>0</v>
      </c>
      <c r="F33" s="33">
        <f t="shared" ca="1" si="8"/>
        <v>0</v>
      </c>
      <c r="G33" s="33">
        <f t="shared" ca="1" si="8"/>
        <v>0</v>
      </c>
      <c r="H33" s="34">
        <f t="shared" ca="1" si="2"/>
        <v>0</v>
      </c>
      <c r="J33" s="35">
        <f t="shared" ca="1" si="6"/>
        <v>0</v>
      </c>
      <c r="K33" s="35">
        <f t="shared" ca="1" si="6"/>
        <v>0</v>
      </c>
      <c r="L33" s="35">
        <f t="shared" ca="1" si="6"/>
        <v>0</v>
      </c>
      <c r="M33" s="35">
        <f t="shared" ca="1" si="6"/>
        <v>0</v>
      </c>
      <c r="N33" s="35">
        <f t="shared" ca="1" si="6"/>
        <v>0</v>
      </c>
      <c r="O33" s="25">
        <f t="shared" ca="1" si="6"/>
        <v>0</v>
      </c>
    </row>
    <row r="34" spans="1:15" ht="12.75" customHeight="1" x14ac:dyDescent="0.25">
      <c r="A34" s="20" t="s">
        <v>39</v>
      </c>
      <c r="B34" s="21">
        <v>739</v>
      </c>
      <c r="C34" s="22">
        <f t="shared" ca="1" si="8"/>
        <v>0</v>
      </c>
      <c r="D34" s="22">
        <f t="shared" ca="1" si="8"/>
        <v>0</v>
      </c>
      <c r="E34" s="22">
        <f t="shared" ca="1" si="8"/>
        <v>0</v>
      </c>
      <c r="F34" s="22">
        <f t="shared" ca="1" si="8"/>
        <v>0</v>
      </c>
      <c r="G34" s="22">
        <f t="shared" ca="1" si="8"/>
        <v>0</v>
      </c>
      <c r="H34" s="23">
        <f t="shared" ca="1" si="2"/>
        <v>0</v>
      </c>
      <c r="J34" s="24">
        <f t="shared" ca="1" si="6"/>
        <v>0</v>
      </c>
      <c r="K34" s="24">
        <f t="shared" ca="1" si="6"/>
        <v>0</v>
      </c>
      <c r="L34" s="24">
        <f t="shared" ca="1" si="6"/>
        <v>0</v>
      </c>
      <c r="M34" s="24">
        <f t="shared" ca="1" si="6"/>
        <v>0</v>
      </c>
      <c r="N34" s="24">
        <f t="shared" ca="1" si="6"/>
        <v>0</v>
      </c>
      <c r="O34" s="25">
        <f t="shared" ca="1" si="6"/>
        <v>0</v>
      </c>
    </row>
    <row r="35" spans="1:15" ht="12.75" customHeight="1" thickBot="1" x14ac:dyDescent="0.3">
      <c r="A35" s="70" t="s">
        <v>40</v>
      </c>
      <c r="B35" s="71"/>
      <c r="C35" s="29">
        <f ca="1">SUM(C32:C34)</f>
        <v>508127588.46706301</v>
      </c>
      <c r="D35" s="29">
        <f ca="1">SUM(D32:D34)</f>
        <v>1423547414.9210131</v>
      </c>
      <c r="E35" s="29">
        <f ca="1">SUM(E32:E34)</f>
        <v>266881028.62441397</v>
      </c>
      <c r="F35" s="29">
        <f ca="1">SUM(F32:F34)</f>
        <v>1267401671.3147328</v>
      </c>
      <c r="G35" s="29">
        <f ca="1">SUM(G32:G34)</f>
        <v>506243132.56999999</v>
      </c>
      <c r="H35" s="29">
        <f t="shared" ca="1" si="2"/>
        <v>3972200835.897223</v>
      </c>
      <c r="J35" s="30">
        <f t="shared" ca="1" si="6"/>
        <v>0.12792092078402914</v>
      </c>
      <c r="K35" s="30">
        <f t="shared" ca="1" si="6"/>
        <v>0.35837750248080508</v>
      </c>
      <c r="L35" s="30">
        <f t="shared" ca="1" si="6"/>
        <v>6.718719411480413E-2</v>
      </c>
      <c r="M35" s="30">
        <f t="shared" ca="1" si="6"/>
        <v>0.31906787286812949</v>
      </c>
      <c r="N35" s="30">
        <f t="shared" ca="1" si="6"/>
        <v>0.12744650975223212</v>
      </c>
      <c r="O35" s="43">
        <f t="shared" ca="1" si="6"/>
        <v>1</v>
      </c>
    </row>
    <row r="36" spans="1:15" ht="12.75" customHeight="1" x14ac:dyDescent="0.25">
      <c r="A36" s="14" t="s">
        <v>41</v>
      </c>
      <c r="B36" s="15">
        <v>710</v>
      </c>
      <c r="C36" s="16">
        <f t="shared" ref="C36:G37" ca="1" si="9">IFERROR(INDIRECT("'"&amp;C$6&amp;"'!"&amp;ADDRESS(MATCH(IF($C$4="Tüm Şirketler",9003,IF($C$4="Hayatdışı Sigorta Şirketleri",9000,9001)),INDIRECT("'"&amp;C$6&amp;"'!$B$1:$B$1095"),0),MATCH($B36,INDIRECT("'"&amp;C$6&amp;"'!5:5"),0))),0)</f>
        <v>627010592.03325391</v>
      </c>
      <c r="D36" s="16">
        <f t="shared" ca="1" si="9"/>
        <v>3470978544.6243482</v>
      </c>
      <c r="E36" s="16">
        <f t="shared" ca="1" si="9"/>
        <v>238992683.83002311</v>
      </c>
      <c r="F36" s="16">
        <f t="shared" ca="1" si="9"/>
        <v>2230129714.2057719</v>
      </c>
      <c r="G36" s="16">
        <f t="shared" ca="1" si="9"/>
        <v>28694332.728741001</v>
      </c>
      <c r="H36" s="17">
        <f t="shared" ca="1" si="2"/>
        <v>6595805867.4221382</v>
      </c>
      <c r="J36" s="18">
        <f t="shared" ca="1" si="6"/>
        <v>9.5062014352206917E-2</v>
      </c>
      <c r="K36" s="18">
        <f t="shared" ca="1" si="6"/>
        <v>0.52624025242588335</v>
      </c>
      <c r="L36" s="18">
        <f t="shared" ca="1" si="6"/>
        <v>3.6234038513845684E-2</v>
      </c>
      <c r="M36" s="18">
        <f t="shared" ca="1" si="6"/>
        <v>0.33811330397408762</v>
      </c>
      <c r="N36" s="18">
        <f t="shared" ca="1" si="6"/>
        <v>4.3503907339764846E-3</v>
      </c>
      <c r="O36" s="19">
        <f t="shared" ca="1" si="6"/>
        <v>1</v>
      </c>
    </row>
    <row r="37" spans="1:15" ht="12.75" customHeight="1" x14ac:dyDescent="0.25">
      <c r="A37" s="20" t="s">
        <v>42</v>
      </c>
      <c r="B37" s="21">
        <v>711</v>
      </c>
      <c r="C37" s="22">
        <f t="shared" ca="1" si="9"/>
        <v>7362794.8000000007</v>
      </c>
      <c r="D37" s="22">
        <f t="shared" ca="1" si="9"/>
        <v>111501.43</v>
      </c>
      <c r="E37" s="22">
        <f t="shared" ca="1" si="9"/>
        <v>748504.32</v>
      </c>
      <c r="F37" s="22">
        <f t="shared" ca="1" si="9"/>
        <v>8487167.4699999988</v>
      </c>
      <c r="G37" s="22">
        <f t="shared" ca="1" si="9"/>
        <v>0</v>
      </c>
      <c r="H37" s="23">
        <f t="shared" ca="1" si="2"/>
        <v>16709968.02</v>
      </c>
      <c r="J37" s="24">
        <f t="shared" ca="1" si="6"/>
        <v>0.44062291389113029</v>
      </c>
      <c r="K37" s="24">
        <f t="shared" ca="1" si="6"/>
        <v>6.6727494550884239E-3</v>
      </c>
      <c r="L37" s="24">
        <f t="shared" ca="1" si="6"/>
        <v>4.4793881059743641E-2</v>
      </c>
      <c r="M37" s="24">
        <f t="shared" ca="1" si="6"/>
        <v>0.50791045559403769</v>
      </c>
      <c r="N37" s="24">
        <f t="shared" ca="1" si="6"/>
        <v>0</v>
      </c>
      <c r="O37" s="25">
        <f t="shared" ca="1" si="6"/>
        <v>1</v>
      </c>
    </row>
    <row r="38" spans="1:15" ht="12.75" customHeight="1" thickBot="1" x14ac:dyDescent="0.3">
      <c r="A38" s="70" t="s">
        <v>43</v>
      </c>
      <c r="B38" s="71"/>
      <c r="C38" s="29">
        <f ca="1">SUM(C36:C37)</f>
        <v>634373386.83325386</v>
      </c>
      <c r="D38" s="29">
        <f ca="1">SUM(D36:D37)</f>
        <v>3471090046.054348</v>
      </c>
      <c r="E38" s="29">
        <f ca="1">SUM(E36:E37)</f>
        <v>239741188.1500231</v>
      </c>
      <c r="F38" s="29">
        <f ca="1">SUM(F36:F37)</f>
        <v>2238616881.6757717</v>
      </c>
      <c r="G38" s="29">
        <f ca="1">SUM(G36:G37)</f>
        <v>28694332.728741001</v>
      </c>
      <c r="H38" s="29">
        <f t="shared" ca="1" si="2"/>
        <v>6612515835.4421377</v>
      </c>
      <c r="J38" s="30">
        <f t="shared" ca="1" si="6"/>
        <v>9.5935254087877314E-2</v>
      </c>
      <c r="K38" s="30">
        <f t="shared" ca="1" si="6"/>
        <v>0.52492729430601925</v>
      </c>
      <c r="L38" s="30">
        <f t="shared" ca="1" si="6"/>
        <v>3.6255669417840135E-2</v>
      </c>
      <c r="M38" s="30">
        <f t="shared" ca="1" si="6"/>
        <v>0.33854238498410938</v>
      </c>
      <c r="N38" s="30">
        <f t="shared" ca="1" si="6"/>
        <v>4.3393972041538996E-3</v>
      </c>
      <c r="O38" s="43">
        <f t="shared" ca="1" si="6"/>
        <v>1</v>
      </c>
    </row>
    <row r="39" spans="1:15" ht="12.75" customHeight="1" x14ac:dyDescent="0.25">
      <c r="A39" s="14" t="s">
        <v>44</v>
      </c>
      <c r="B39" s="15">
        <v>701</v>
      </c>
      <c r="C39" s="17">
        <f ca="1">SUM(C40:C42)</f>
        <v>4028187899.1214223</v>
      </c>
      <c r="D39" s="17">
        <f ca="1">SUM(D40:D42)</f>
        <v>19175502930.622025</v>
      </c>
      <c r="E39" s="17">
        <f ca="1">SUM(E40:E42)</f>
        <v>10656482854.755489</v>
      </c>
      <c r="F39" s="17">
        <f ca="1">SUM(F40:F42)</f>
        <v>12097242322.937738</v>
      </c>
      <c r="G39" s="17">
        <f ca="1">SUM(G40:G42)</f>
        <v>485709785.29154289</v>
      </c>
      <c r="H39" s="17">
        <f t="shared" ca="1" si="2"/>
        <v>46443125792.728218</v>
      </c>
      <c r="J39" s="19">
        <f t="shared" ca="1" si="6"/>
        <v>8.6733780949604627E-2</v>
      </c>
      <c r="K39" s="19">
        <f t="shared" ca="1" si="6"/>
        <v>0.41288140286251812</v>
      </c>
      <c r="L39" s="19">
        <f t="shared" ca="1" si="6"/>
        <v>0.22945231770821112</v>
      </c>
      <c r="M39" s="19">
        <f t="shared" ca="1" si="6"/>
        <v>0.26047433536077474</v>
      </c>
      <c r="N39" s="19">
        <f t="shared" ca="1" si="6"/>
        <v>1.0458163118891372E-2</v>
      </c>
      <c r="O39" s="19">
        <f t="shared" ca="1" si="6"/>
        <v>1</v>
      </c>
    </row>
    <row r="40" spans="1:15" ht="12.75" customHeight="1" x14ac:dyDescent="0.25">
      <c r="A40" s="49" t="s">
        <v>45</v>
      </c>
      <c r="B40" s="50">
        <v>900</v>
      </c>
      <c r="C40" s="33">
        <f t="shared" ref="C40:G49" ca="1" si="10">IFERROR(INDIRECT("'"&amp;C$6&amp;"'!"&amp;ADDRESS(MATCH(IF($C$4="Tüm Şirketler",9003,IF($C$4="Hayatdışı Sigorta Şirketleri",9000,9001)),INDIRECT("'"&amp;C$6&amp;"'!$B$1:$B$1095"),0),MATCH($B40,INDIRECT("'"&amp;C$6&amp;"'!5:5"),0))),0)</f>
        <v>275489143.86445105</v>
      </c>
      <c r="D40" s="33">
        <f t="shared" ca="1" si="10"/>
        <v>4552457606.4212008</v>
      </c>
      <c r="E40" s="33">
        <f t="shared" ca="1" si="10"/>
        <v>4154903982.7481074</v>
      </c>
      <c r="F40" s="33">
        <f t="shared" ca="1" si="10"/>
        <v>423812395.45502692</v>
      </c>
      <c r="G40" s="33">
        <f t="shared" ca="1" si="10"/>
        <v>10875431.06246729</v>
      </c>
      <c r="H40" s="34">
        <f t="shared" ca="1" si="2"/>
        <v>9417538559.5512543</v>
      </c>
      <c r="J40" s="35">
        <f t="shared" ca="1" si="6"/>
        <v>2.9252775778130513E-2</v>
      </c>
      <c r="K40" s="35">
        <f t="shared" ca="1" si="6"/>
        <v>0.48340206707240979</v>
      </c>
      <c r="L40" s="35">
        <f t="shared" ca="1" si="6"/>
        <v>0.44118789176968221</v>
      </c>
      <c r="M40" s="35">
        <f t="shared" ca="1" si="6"/>
        <v>4.5002459270548668E-2</v>
      </c>
      <c r="N40" s="35">
        <f t="shared" ca="1" si="6"/>
        <v>1.154806109228769E-3</v>
      </c>
      <c r="O40" s="25">
        <f t="shared" ca="1" si="6"/>
        <v>1</v>
      </c>
    </row>
    <row r="41" spans="1:15" ht="12.75" customHeight="1" x14ac:dyDescent="0.25">
      <c r="A41" s="49" t="s">
        <v>46</v>
      </c>
      <c r="B41" s="50">
        <v>901</v>
      </c>
      <c r="C41" s="33">
        <f t="shared" ca="1" si="10"/>
        <v>1457295706.7672341</v>
      </c>
      <c r="D41" s="33">
        <f t="shared" ca="1" si="10"/>
        <v>7956966935.8243017</v>
      </c>
      <c r="E41" s="33">
        <f t="shared" ca="1" si="10"/>
        <v>4002705241.5367513</v>
      </c>
      <c r="F41" s="33">
        <f t="shared" ca="1" si="10"/>
        <v>5032871489.0700331</v>
      </c>
      <c r="G41" s="33">
        <f t="shared" ca="1" si="10"/>
        <v>56744144.373354532</v>
      </c>
      <c r="H41" s="34">
        <f t="shared" ca="1" si="2"/>
        <v>18506583517.571674</v>
      </c>
      <c r="J41" s="35">
        <f t="shared" ca="1" si="6"/>
        <v>7.8744718352988144E-2</v>
      </c>
      <c r="K41" s="35">
        <f t="shared" ca="1" si="6"/>
        <v>0.42995331516858865</v>
      </c>
      <c r="L41" s="35">
        <f t="shared" ca="1" si="6"/>
        <v>0.21628547688103822</v>
      </c>
      <c r="M41" s="35">
        <f t="shared" ca="1" si="6"/>
        <v>0.27195032969166949</v>
      </c>
      <c r="N41" s="35">
        <f t="shared" ca="1" si="6"/>
        <v>3.0661599057155509E-3</v>
      </c>
      <c r="O41" s="25">
        <f t="shared" ca="1" si="6"/>
        <v>1</v>
      </c>
    </row>
    <row r="42" spans="1:15" ht="12.75" customHeight="1" x14ac:dyDescent="0.25">
      <c r="A42" s="49" t="s">
        <v>47</v>
      </c>
      <c r="B42" s="50">
        <v>902</v>
      </c>
      <c r="C42" s="33">
        <f t="shared" ca="1" si="10"/>
        <v>2295403048.489737</v>
      </c>
      <c r="D42" s="33">
        <f t="shared" ca="1" si="10"/>
        <v>6666078388.3765202</v>
      </c>
      <c r="E42" s="33">
        <f t="shared" ca="1" si="10"/>
        <v>2498873630.4706311</v>
      </c>
      <c r="F42" s="33">
        <f t="shared" ca="1" si="10"/>
        <v>6640558438.4126787</v>
      </c>
      <c r="G42" s="33">
        <f t="shared" ca="1" si="10"/>
        <v>418090209.85572106</v>
      </c>
      <c r="H42" s="34">
        <f t="shared" ca="1" si="2"/>
        <v>18519003715.605286</v>
      </c>
      <c r="J42" s="35">
        <f t="shared" ca="1" si="6"/>
        <v>0.1239485170876382</v>
      </c>
      <c r="K42" s="35">
        <f t="shared" ca="1" si="6"/>
        <v>0.35995880182038414</v>
      </c>
      <c r="L42" s="35">
        <f t="shared" ca="1" si="6"/>
        <v>0.13493564064490801</v>
      </c>
      <c r="M42" s="35">
        <f t="shared" ca="1" si="6"/>
        <v>0.35858076062790156</v>
      </c>
      <c r="N42" s="35">
        <f t="shared" ca="1" si="6"/>
        <v>2.2576279819168227E-2</v>
      </c>
      <c r="O42" s="25">
        <f t="shared" ca="1" si="6"/>
        <v>1</v>
      </c>
    </row>
    <row r="43" spans="1:15" ht="12.75" customHeight="1" x14ac:dyDescent="0.25">
      <c r="A43" s="48" t="s">
        <v>48</v>
      </c>
      <c r="B43" s="32">
        <v>703</v>
      </c>
      <c r="C43" s="33">
        <f t="shared" ca="1" si="10"/>
        <v>19499561.911757872</v>
      </c>
      <c r="D43" s="33">
        <f t="shared" ca="1" si="10"/>
        <v>3076848113.5282865</v>
      </c>
      <c r="E43" s="33">
        <f t="shared" ca="1" si="10"/>
        <v>1448042584.430022</v>
      </c>
      <c r="F43" s="33">
        <f t="shared" ca="1" si="10"/>
        <v>196238660.68000087</v>
      </c>
      <c r="G43" s="33">
        <f t="shared" ca="1" si="10"/>
        <v>8240429.0199999306</v>
      </c>
      <c r="H43" s="34">
        <f t="shared" ca="1" si="2"/>
        <v>4748869349.5700674</v>
      </c>
      <c r="J43" s="35">
        <f t="shared" ca="1" si="6"/>
        <v>4.106148322131296E-3</v>
      </c>
      <c r="K43" s="35">
        <f t="shared" ca="1" si="6"/>
        <v>0.64791172109353667</v>
      </c>
      <c r="L43" s="35">
        <f t="shared" ca="1" si="6"/>
        <v>0.30492365189223802</v>
      </c>
      <c r="M43" s="35">
        <f t="shared" ca="1" si="6"/>
        <v>4.1323238487865975E-2</v>
      </c>
      <c r="N43" s="35">
        <f t="shared" ca="1" si="6"/>
        <v>1.7352402042279742E-3</v>
      </c>
      <c r="O43" s="25">
        <f t="shared" ca="1" si="6"/>
        <v>1</v>
      </c>
    </row>
    <row r="44" spans="1:15" ht="12.75" customHeight="1" x14ac:dyDescent="0.25">
      <c r="A44" s="48" t="s">
        <v>49</v>
      </c>
      <c r="B44" s="32">
        <v>740</v>
      </c>
      <c r="C44" s="33">
        <f t="shared" ca="1" si="10"/>
        <v>717717492.79668176</v>
      </c>
      <c r="D44" s="33">
        <f t="shared" ca="1" si="10"/>
        <v>4887998743.5787868</v>
      </c>
      <c r="E44" s="33">
        <f t="shared" ca="1" si="10"/>
        <v>3177300105.5320568</v>
      </c>
      <c r="F44" s="33">
        <f t="shared" ca="1" si="10"/>
        <v>3105247491.3452373</v>
      </c>
      <c r="G44" s="33">
        <f t="shared" ca="1" si="10"/>
        <v>243241938.99730021</v>
      </c>
      <c r="H44" s="34">
        <f t="shared" ca="1" si="2"/>
        <v>12131505772.250063</v>
      </c>
      <c r="J44" s="35">
        <f t="shared" ca="1" si="6"/>
        <v>5.9161451700283432E-2</v>
      </c>
      <c r="K44" s="35">
        <f t="shared" ca="1" si="6"/>
        <v>0.40291772804986242</v>
      </c>
      <c r="L44" s="35">
        <f t="shared" ca="1" si="6"/>
        <v>0.26190484224966532</v>
      </c>
      <c r="M44" s="35">
        <f t="shared" ca="1" si="6"/>
        <v>0.25596554538582217</v>
      </c>
      <c r="N44" s="35">
        <f t="shared" ca="1" si="6"/>
        <v>2.0050432614366672E-2</v>
      </c>
      <c r="O44" s="25">
        <f t="shared" ca="1" si="6"/>
        <v>1</v>
      </c>
    </row>
    <row r="45" spans="1:15" ht="12.75" customHeight="1" x14ac:dyDescent="0.25">
      <c r="A45" s="48" t="s">
        <v>50</v>
      </c>
      <c r="B45" s="32">
        <v>741</v>
      </c>
      <c r="C45" s="33">
        <f t="shared" ca="1" si="10"/>
        <v>73814027.859285995</v>
      </c>
      <c r="D45" s="33">
        <f t="shared" ca="1" si="10"/>
        <v>332003655.30260813</v>
      </c>
      <c r="E45" s="33">
        <f t="shared" ca="1" si="10"/>
        <v>714786183.30670702</v>
      </c>
      <c r="F45" s="33">
        <f t="shared" ca="1" si="10"/>
        <v>322948025.2113505</v>
      </c>
      <c r="G45" s="33">
        <f t="shared" ca="1" si="10"/>
        <v>9174299.1371999998</v>
      </c>
      <c r="H45" s="34">
        <f t="shared" ca="1" si="2"/>
        <v>1452726190.8171518</v>
      </c>
      <c r="J45" s="35">
        <f t="shared" ca="1" si="6"/>
        <v>5.0810695316070499E-2</v>
      </c>
      <c r="K45" s="35">
        <f t="shared" ca="1" si="6"/>
        <v>0.22853835595533498</v>
      </c>
      <c r="L45" s="35">
        <f t="shared" ca="1" si="6"/>
        <v>0.49203090563449065</v>
      </c>
      <c r="M45" s="35">
        <f t="shared" ca="1" si="6"/>
        <v>0.22230481370318914</v>
      </c>
      <c r="N45" s="35">
        <f t="shared" ca="1" si="6"/>
        <v>6.3152293909146768E-3</v>
      </c>
      <c r="O45" s="25">
        <f t="shared" ca="1" si="6"/>
        <v>1</v>
      </c>
    </row>
    <row r="46" spans="1:15" ht="12.75" customHeight="1" x14ac:dyDescent="0.25">
      <c r="A46" s="48" t="s">
        <v>51</v>
      </c>
      <c r="B46" s="32">
        <v>742</v>
      </c>
      <c r="C46" s="33">
        <f t="shared" ca="1" si="10"/>
        <v>53597645.326161996</v>
      </c>
      <c r="D46" s="33">
        <f t="shared" ca="1" si="10"/>
        <v>144096032.88180652</v>
      </c>
      <c r="E46" s="33">
        <f t="shared" ca="1" si="10"/>
        <v>24863759.457144983</v>
      </c>
      <c r="F46" s="33">
        <f t="shared" ca="1" si="10"/>
        <v>212277477.31371024</v>
      </c>
      <c r="G46" s="33">
        <f t="shared" ca="1" si="10"/>
        <v>3822611.0300000003</v>
      </c>
      <c r="H46" s="34">
        <f t="shared" ca="1" si="2"/>
        <v>438657526.00882375</v>
      </c>
      <c r="J46" s="35">
        <f t="shared" ca="1" si="6"/>
        <v>0.12218562807716163</v>
      </c>
      <c r="K46" s="35">
        <f t="shared" ca="1" si="6"/>
        <v>0.32849324208085734</v>
      </c>
      <c r="L46" s="35">
        <f t="shared" ca="1" si="6"/>
        <v>5.6681483806674364E-2</v>
      </c>
      <c r="M46" s="35">
        <f t="shared" ca="1" si="6"/>
        <v>0.483925305568427</v>
      </c>
      <c r="N46" s="35">
        <f t="shared" ca="1" si="6"/>
        <v>8.7143404668796384E-3</v>
      </c>
      <c r="O46" s="25">
        <f t="shared" ca="1" si="6"/>
        <v>1</v>
      </c>
    </row>
    <row r="47" spans="1:15" ht="12.75" customHeight="1" x14ac:dyDescent="0.25">
      <c r="A47" s="48" t="s">
        <v>52</v>
      </c>
      <c r="B47" s="32">
        <v>743</v>
      </c>
      <c r="C47" s="33">
        <f t="shared" ca="1" si="10"/>
        <v>0</v>
      </c>
      <c r="D47" s="33">
        <f t="shared" ca="1" si="10"/>
        <v>0</v>
      </c>
      <c r="E47" s="33">
        <f t="shared" ca="1" si="10"/>
        <v>0</v>
      </c>
      <c r="F47" s="33">
        <f t="shared" ca="1" si="10"/>
        <v>0</v>
      </c>
      <c r="G47" s="33">
        <f t="shared" ca="1" si="10"/>
        <v>0</v>
      </c>
      <c r="H47" s="34">
        <f t="shared" ca="1" si="2"/>
        <v>0</v>
      </c>
      <c r="J47" s="35">
        <f t="shared" ca="1" si="6"/>
        <v>0</v>
      </c>
      <c r="K47" s="35">
        <f t="shared" ca="1" si="6"/>
        <v>0</v>
      </c>
      <c r="L47" s="35">
        <f t="shared" ca="1" si="6"/>
        <v>0</v>
      </c>
      <c r="M47" s="35">
        <f t="shared" ca="1" si="6"/>
        <v>0</v>
      </c>
      <c r="N47" s="35">
        <f t="shared" ca="1" si="6"/>
        <v>0</v>
      </c>
      <c r="O47" s="25">
        <f t="shared" ca="1" si="6"/>
        <v>0</v>
      </c>
    </row>
    <row r="48" spans="1:15" ht="12.75" customHeight="1" x14ac:dyDescent="0.25">
      <c r="A48" s="48" t="s">
        <v>53</v>
      </c>
      <c r="B48" s="32">
        <v>744</v>
      </c>
      <c r="C48" s="33">
        <f t="shared" ca="1" si="10"/>
        <v>29873077.755966004</v>
      </c>
      <c r="D48" s="33">
        <f t="shared" ca="1" si="10"/>
        <v>99138700.498486951</v>
      </c>
      <c r="E48" s="33">
        <f t="shared" ca="1" si="10"/>
        <v>11092532.646952</v>
      </c>
      <c r="F48" s="33">
        <f t="shared" ca="1" si="10"/>
        <v>116361873.08128701</v>
      </c>
      <c r="G48" s="33">
        <f t="shared" ca="1" si="10"/>
        <v>6119876.8572000004</v>
      </c>
      <c r="H48" s="34">
        <f t="shared" ca="1" si="2"/>
        <v>262586060.83989194</v>
      </c>
      <c r="J48" s="35">
        <f t="shared" ca="1" si="6"/>
        <v>0.11376490305850881</v>
      </c>
      <c r="K48" s="35">
        <f t="shared" ca="1" si="6"/>
        <v>0.37754746075015516</v>
      </c>
      <c r="L48" s="35">
        <f t="shared" ca="1" si="6"/>
        <v>4.2243417687413007E-2</v>
      </c>
      <c r="M48" s="35">
        <f t="shared" ca="1" si="6"/>
        <v>0.44313804285383213</v>
      </c>
      <c r="N48" s="35">
        <f t="shared" ca="1" si="6"/>
        <v>2.330617565009099E-2</v>
      </c>
      <c r="O48" s="25">
        <f t="shared" ca="1" si="6"/>
        <v>1</v>
      </c>
    </row>
    <row r="49" spans="1:15" ht="12.75" customHeight="1" x14ac:dyDescent="0.25">
      <c r="A49" s="48" t="s">
        <v>54</v>
      </c>
      <c r="B49" s="32">
        <v>761</v>
      </c>
      <c r="C49" s="33">
        <f t="shared" ca="1" si="10"/>
        <v>0</v>
      </c>
      <c r="D49" s="33">
        <f t="shared" ca="1" si="10"/>
        <v>0</v>
      </c>
      <c r="E49" s="33">
        <f t="shared" ca="1" si="10"/>
        <v>0</v>
      </c>
      <c r="F49" s="33">
        <f t="shared" ca="1" si="10"/>
        <v>0</v>
      </c>
      <c r="G49" s="33">
        <f t="shared" ca="1" si="10"/>
        <v>0</v>
      </c>
      <c r="H49" s="34">
        <f t="shared" ca="1" si="2"/>
        <v>0</v>
      </c>
      <c r="J49" s="35">
        <f t="shared" ca="1" si="6"/>
        <v>0</v>
      </c>
      <c r="K49" s="35">
        <f t="shared" ca="1" si="6"/>
        <v>0</v>
      </c>
      <c r="L49" s="35">
        <f t="shared" ca="1" si="6"/>
        <v>0</v>
      </c>
      <c r="M49" s="35">
        <f t="shared" ca="1" si="6"/>
        <v>0</v>
      </c>
      <c r="N49" s="35">
        <f t="shared" ca="1" si="6"/>
        <v>0</v>
      </c>
      <c r="O49" s="25">
        <f t="shared" ca="1" si="6"/>
        <v>0</v>
      </c>
    </row>
    <row r="50" spans="1:15" ht="12.75" customHeight="1" thickBot="1" x14ac:dyDescent="0.3">
      <c r="A50" s="70" t="s">
        <v>55</v>
      </c>
      <c r="B50" s="71"/>
      <c r="C50" s="29">
        <f ca="1">C39+SUM(C43:C49)</f>
        <v>4922689704.7712755</v>
      </c>
      <c r="D50" s="29">
        <f ca="1">D39+SUM(D43:D49)</f>
        <v>27715588176.411999</v>
      </c>
      <c r="E50" s="29">
        <f ca="1">E39+SUM(E43:E49)</f>
        <v>16032568020.128372</v>
      </c>
      <c r="F50" s="29">
        <f ca="1">F39+SUM(F43:F49)</f>
        <v>16050315850.569324</v>
      </c>
      <c r="G50" s="29">
        <f ca="1">G39+SUM(G43:G49)</f>
        <v>756308940.33324301</v>
      </c>
      <c r="H50" s="29">
        <f t="shared" ca="1" si="2"/>
        <v>65477470692.214211</v>
      </c>
      <c r="J50" s="30">
        <f t="shared" ca="1" si="6"/>
        <v>7.5181427332632472E-2</v>
      </c>
      <c r="K50" s="30">
        <f t="shared" ca="1" si="6"/>
        <v>0.42328434320092945</v>
      </c>
      <c r="L50" s="30">
        <f t="shared" ca="1" si="6"/>
        <v>0.24485625132790553</v>
      </c>
      <c r="M50" s="30">
        <f t="shared" ca="1" si="6"/>
        <v>0.24512730380218908</v>
      </c>
      <c r="N50" s="30">
        <f t="shared" ca="1" si="6"/>
        <v>1.1550674336343511E-2</v>
      </c>
      <c r="O50" s="43">
        <f t="shared" ca="1" si="6"/>
        <v>1</v>
      </c>
    </row>
    <row r="51" spans="1:15" ht="12.75" customHeight="1" x14ac:dyDescent="0.25">
      <c r="A51" s="14" t="s">
        <v>56</v>
      </c>
      <c r="B51" s="15">
        <v>723</v>
      </c>
      <c r="C51" s="16">
        <f t="shared" ref="C51:G66" ca="1" si="11">IFERROR(INDIRECT("'"&amp;C$6&amp;"'!"&amp;ADDRESS(MATCH(IF($C$4="Tüm Şirketler",9003,IF($C$4="Hayatdışı Sigorta Şirketleri",9000,9001)),INDIRECT("'"&amp;C$6&amp;"'!$B$1:$B$1095"),0),MATCH($B51,INDIRECT("'"&amp;C$6&amp;"'!5:5"),0))),0)</f>
        <v>3334813.2305779257</v>
      </c>
      <c r="D51" s="16">
        <f t="shared" ca="1" si="11"/>
        <v>202556143.49591139</v>
      </c>
      <c r="E51" s="16">
        <f t="shared" ca="1" si="11"/>
        <v>86475692.285403267</v>
      </c>
      <c r="F51" s="16">
        <f t="shared" ca="1" si="11"/>
        <v>24938324.699930858</v>
      </c>
      <c r="G51" s="16">
        <f t="shared" ca="1" si="11"/>
        <v>770428.3699999972</v>
      </c>
      <c r="H51" s="17">
        <f t="shared" ca="1" si="2"/>
        <v>318075402.08182341</v>
      </c>
      <c r="J51" s="18">
        <f t="shared" ca="1" si="6"/>
        <v>1.0484348078321569E-2</v>
      </c>
      <c r="K51" s="18">
        <f t="shared" ca="1" si="6"/>
        <v>0.63681800658010257</v>
      </c>
      <c r="L51" s="18">
        <f t="shared" ca="1" si="6"/>
        <v>0.27187167482746055</v>
      </c>
      <c r="M51" s="18">
        <f t="shared" ca="1" si="6"/>
        <v>7.8403814116740758E-2</v>
      </c>
      <c r="N51" s="18">
        <f t="shared" ca="1" si="6"/>
        <v>2.4221563973746327E-3</v>
      </c>
      <c r="O51" s="19">
        <f t="shared" ca="1" si="6"/>
        <v>1</v>
      </c>
    </row>
    <row r="52" spans="1:15" ht="12.75" customHeight="1" x14ac:dyDescent="0.25">
      <c r="A52" s="48" t="s">
        <v>57</v>
      </c>
      <c r="B52" s="32">
        <v>724</v>
      </c>
      <c r="C52" s="33">
        <f t="shared" ca="1" si="11"/>
        <v>106252912.0709334</v>
      </c>
      <c r="D52" s="33">
        <f t="shared" ca="1" si="11"/>
        <v>429228908.1541447</v>
      </c>
      <c r="E52" s="33">
        <f t="shared" ca="1" si="11"/>
        <v>815015000.90868855</v>
      </c>
      <c r="F52" s="33">
        <f t="shared" ca="1" si="11"/>
        <v>329347202.8606379</v>
      </c>
      <c r="G52" s="33">
        <f t="shared" ca="1" si="11"/>
        <v>12306437.189600011</v>
      </c>
      <c r="H52" s="34">
        <f t="shared" ca="1" si="2"/>
        <v>1692150461.1840045</v>
      </c>
      <c r="J52" s="35">
        <f t="shared" ca="1" si="6"/>
        <v>6.2791645606140603E-2</v>
      </c>
      <c r="K52" s="35">
        <f t="shared" ca="1" si="6"/>
        <v>0.25365883117380206</v>
      </c>
      <c r="L52" s="35">
        <f t="shared" ca="1" si="6"/>
        <v>0.48164452251983503</v>
      </c>
      <c r="M52" s="35">
        <f t="shared" ca="1" si="6"/>
        <v>0.19463233939031185</v>
      </c>
      <c r="N52" s="35">
        <f t="shared" ca="1" si="6"/>
        <v>7.2726613099104364E-3</v>
      </c>
      <c r="O52" s="25">
        <f t="shared" ca="1" si="6"/>
        <v>1</v>
      </c>
    </row>
    <row r="53" spans="1:15" ht="12.75" customHeight="1" x14ac:dyDescent="0.25">
      <c r="A53" s="48" t="s">
        <v>58</v>
      </c>
      <c r="B53" s="32">
        <v>765</v>
      </c>
      <c r="C53" s="33">
        <f t="shared" ca="1" si="11"/>
        <v>1033467981.3888749</v>
      </c>
      <c r="D53" s="33">
        <f t="shared" ca="1" si="11"/>
        <v>3607165855.5820885</v>
      </c>
      <c r="E53" s="33">
        <f t="shared" ca="1" si="11"/>
        <v>1255804474.3567255</v>
      </c>
      <c r="F53" s="33">
        <f t="shared" ca="1" si="11"/>
        <v>2293702383.2347574</v>
      </c>
      <c r="G53" s="33">
        <f t="shared" ca="1" si="11"/>
        <v>25645118.249001034</v>
      </c>
      <c r="H53" s="34">
        <f t="shared" ca="1" si="2"/>
        <v>8215785812.8114481</v>
      </c>
      <c r="J53" s="35">
        <f t="shared" ca="1" si="6"/>
        <v>0.12579052143464065</v>
      </c>
      <c r="K53" s="35">
        <f t="shared" ca="1" si="6"/>
        <v>0.43905305442081793</v>
      </c>
      <c r="L53" s="35">
        <f t="shared" ca="1" si="6"/>
        <v>0.15285263065140547</v>
      </c>
      <c r="M53" s="35">
        <f t="shared" ca="1" si="6"/>
        <v>0.27918234913792755</v>
      </c>
      <c r="N53" s="35">
        <f t="shared" ca="1" si="6"/>
        <v>3.1214443552083368E-3</v>
      </c>
      <c r="O53" s="25">
        <f t="shared" ca="1" si="6"/>
        <v>1</v>
      </c>
    </row>
    <row r="54" spans="1:15" ht="12.75" customHeight="1" x14ac:dyDescent="0.25">
      <c r="A54" s="48" t="s">
        <v>59</v>
      </c>
      <c r="B54" s="32">
        <v>766</v>
      </c>
      <c r="C54" s="33">
        <f t="shared" ca="1" si="11"/>
        <v>61812890.817245528</v>
      </c>
      <c r="D54" s="33">
        <f t="shared" ca="1" si="11"/>
        <v>418483562.69106454</v>
      </c>
      <c r="E54" s="33">
        <f t="shared" ca="1" si="11"/>
        <v>27334696.299938999</v>
      </c>
      <c r="F54" s="33">
        <f t="shared" ca="1" si="11"/>
        <v>254222774.128241</v>
      </c>
      <c r="G54" s="33">
        <f t="shared" ca="1" si="11"/>
        <v>6483150.1174999997</v>
      </c>
      <c r="H54" s="34">
        <f t="shared" ca="1" si="2"/>
        <v>768337074.05399001</v>
      </c>
      <c r="J54" s="35">
        <f t="shared" ca="1" si="6"/>
        <v>8.0450225434393161E-2</v>
      </c>
      <c r="K54" s="35">
        <f t="shared" ca="1" si="6"/>
        <v>0.54466142116898331</v>
      </c>
      <c r="L54" s="35">
        <f t="shared" ca="1" si="6"/>
        <v>3.5576438028315456E-2</v>
      </c>
      <c r="M54" s="35">
        <f t="shared" ca="1" si="6"/>
        <v>0.33087401703380137</v>
      </c>
      <c r="N54" s="35">
        <f t="shared" ca="1" si="6"/>
        <v>8.4378983345068121E-3</v>
      </c>
      <c r="O54" s="25">
        <f t="shared" ca="1" si="6"/>
        <v>1</v>
      </c>
    </row>
    <row r="55" spans="1:15" ht="12.75" customHeight="1" x14ac:dyDescent="0.25">
      <c r="A55" s="48" t="s">
        <v>60</v>
      </c>
      <c r="B55" s="32">
        <v>767</v>
      </c>
      <c r="C55" s="33">
        <f t="shared" ca="1" si="11"/>
        <v>982658385.31615889</v>
      </c>
      <c r="D55" s="33">
        <f t="shared" ca="1" si="11"/>
        <v>1536983362.4264028</v>
      </c>
      <c r="E55" s="33">
        <f t="shared" ca="1" si="11"/>
        <v>236262080.00011107</v>
      </c>
      <c r="F55" s="33">
        <f t="shared" ca="1" si="11"/>
        <v>1410847406.4461989</v>
      </c>
      <c r="G55" s="33">
        <f t="shared" ca="1" si="11"/>
        <v>236157474.14999998</v>
      </c>
      <c r="H55" s="34">
        <f t="shared" ca="1" si="2"/>
        <v>4402908708.338872</v>
      </c>
      <c r="J55" s="35">
        <f t="shared" ca="1" si="6"/>
        <v>0.22318391100298238</v>
      </c>
      <c r="K55" s="35">
        <f t="shared" ca="1" si="6"/>
        <v>0.34908363180809066</v>
      </c>
      <c r="L55" s="35">
        <f t="shared" ca="1" si="6"/>
        <v>5.3660453952325521E-2</v>
      </c>
      <c r="M55" s="35">
        <f t="shared" ca="1" si="6"/>
        <v>0.32043530763518441</v>
      </c>
      <c r="N55" s="35">
        <f t="shared" ca="1" si="6"/>
        <v>5.3636695601416956E-2</v>
      </c>
      <c r="O55" s="25">
        <f t="shared" ca="1" si="6"/>
        <v>1</v>
      </c>
    </row>
    <row r="56" spans="1:15" ht="12.75" customHeight="1" x14ac:dyDescent="0.25">
      <c r="A56" s="48" t="s">
        <v>61</v>
      </c>
      <c r="B56" s="32">
        <v>768</v>
      </c>
      <c r="C56" s="33">
        <f t="shared" ca="1" si="11"/>
        <v>1492919447.8064153</v>
      </c>
      <c r="D56" s="33">
        <f t="shared" ca="1" si="11"/>
        <v>5422404435.636591</v>
      </c>
      <c r="E56" s="33">
        <f t="shared" ca="1" si="11"/>
        <v>919631223.32572258</v>
      </c>
      <c r="F56" s="33">
        <f t="shared" ca="1" si="11"/>
        <v>484609340.16419309</v>
      </c>
      <c r="G56" s="33">
        <f t="shared" ca="1" si="11"/>
        <v>6567591.9003999988</v>
      </c>
      <c r="H56" s="34">
        <f t="shared" ca="1" si="2"/>
        <v>8326132038.8333225</v>
      </c>
      <c r="J56" s="35">
        <f t="shared" ca="1" si="6"/>
        <v>0.17930528135314158</v>
      </c>
      <c r="K56" s="35">
        <f t="shared" ca="1" si="6"/>
        <v>0.65125131457756602</v>
      </c>
      <c r="L56" s="35">
        <f t="shared" ca="1" si="6"/>
        <v>0.11045119378800813</v>
      </c>
      <c r="M56" s="35">
        <f t="shared" ca="1" si="6"/>
        <v>5.82034176138405E-2</v>
      </c>
      <c r="N56" s="35">
        <f t="shared" ca="1" si="6"/>
        <v>7.8879266744372525E-4</v>
      </c>
      <c r="O56" s="25">
        <f t="shared" ca="1" si="6"/>
        <v>1</v>
      </c>
    </row>
    <row r="57" spans="1:15" ht="12.75" customHeight="1" x14ac:dyDescent="0.25">
      <c r="A57" s="48" t="s">
        <v>62</v>
      </c>
      <c r="B57" s="32">
        <v>773</v>
      </c>
      <c r="C57" s="33">
        <f t="shared" ca="1" si="11"/>
        <v>6677639.7200000007</v>
      </c>
      <c r="D57" s="33">
        <f t="shared" ca="1" si="11"/>
        <v>507794.95000000042</v>
      </c>
      <c r="E57" s="33">
        <f t="shared" ca="1" si="11"/>
        <v>46682718.859999999</v>
      </c>
      <c r="F57" s="33">
        <f t="shared" ca="1" si="11"/>
        <v>10940.07</v>
      </c>
      <c r="G57" s="33">
        <f t="shared" ca="1" si="11"/>
        <v>3925821.37</v>
      </c>
      <c r="H57" s="34">
        <f t="shared" ca="1" si="2"/>
        <v>57804914.969999999</v>
      </c>
      <c r="J57" s="35">
        <f t="shared" ca="1" si="6"/>
        <v>0.11552027580121187</v>
      </c>
      <c r="K57" s="35">
        <f t="shared" ca="1" si="6"/>
        <v>8.7846327645934499E-3</v>
      </c>
      <c r="L57" s="35">
        <f t="shared" ca="1" si="6"/>
        <v>0.80759082310263275</v>
      </c>
      <c r="M57" s="35">
        <f t="shared" ca="1" si="6"/>
        <v>1.8925847405324884E-4</v>
      </c>
      <c r="N57" s="35">
        <f t="shared" ca="1" si="6"/>
        <v>6.791500985750866E-2</v>
      </c>
      <c r="O57" s="25">
        <f t="shared" ca="1" si="6"/>
        <v>1</v>
      </c>
    </row>
    <row r="58" spans="1:15" ht="12.75" customHeight="1" x14ac:dyDescent="0.25">
      <c r="A58" s="48" t="s">
        <v>63</v>
      </c>
      <c r="B58" s="32">
        <v>774</v>
      </c>
      <c r="C58" s="33">
        <f t="shared" ca="1" si="11"/>
        <v>0</v>
      </c>
      <c r="D58" s="33">
        <f t="shared" ca="1" si="11"/>
        <v>0</v>
      </c>
      <c r="E58" s="33">
        <f t="shared" ca="1" si="11"/>
        <v>0</v>
      </c>
      <c r="F58" s="33">
        <f t="shared" ca="1" si="11"/>
        <v>0</v>
      </c>
      <c r="G58" s="33">
        <f t="shared" ca="1" si="11"/>
        <v>0</v>
      </c>
      <c r="H58" s="34">
        <f t="shared" ca="1" si="2"/>
        <v>0</v>
      </c>
      <c r="J58" s="35">
        <f t="shared" ca="1" si="6"/>
        <v>0</v>
      </c>
      <c r="K58" s="35">
        <f t="shared" ca="1" si="6"/>
        <v>0</v>
      </c>
      <c r="L58" s="35">
        <f t="shared" ca="1" si="6"/>
        <v>0</v>
      </c>
      <c r="M58" s="35">
        <f t="shared" ca="1" si="6"/>
        <v>0</v>
      </c>
      <c r="N58" s="35">
        <f t="shared" ca="1" si="6"/>
        <v>0</v>
      </c>
      <c r="O58" s="25">
        <f t="shared" ca="1" si="6"/>
        <v>0</v>
      </c>
    </row>
    <row r="59" spans="1:15" ht="12.75" customHeight="1" x14ac:dyDescent="0.25">
      <c r="A59" s="48" t="s">
        <v>64</v>
      </c>
      <c r="B59" s="32">
        <v>775</v>
      </c>
      <c r="C59" s="33">
        <f t="shared" ca="1" si="11"/>
        <v>353548870.67000002</v>
      </c>
      <c r="D59" s="33">
        <f t="shared" ca="1" si="11"/>
        <v>369415.92000000004</v>
      </c>
      <c r="E59" s="33">
        <f t="shared" ca="1" si="11"/>
        <v>0</v>
      </c>
      <c r="F59" s="33">
        <f t="shared" ca="1" si="11"/>
        <v>0</v>
      </c>
      <c r="G59" s="33">
        <f t="shared" ca="1" si="11"/>
        <v>0</v>
      </c>
      <c r="H59" s="34">
        <f t="shared" ca="1" si="2"/>
        <v>353918286.59000003</v>
      </c>
      <c r="J59" s="35">
        <f t="shared" ca="1" si="6"/>
        <v>0.99895621126684542</v>
      </c>
      <c r="K59" s="35">
        <f t="shared" ca="1" si="6"/>
        <v>1.0437887331545357E-3</v>
      </c>
      <c r="L59" s="35">
        <f t="shared" ca="1" si="6"/>
        <v>0</v>
      </c>
      <c r="M59" s="35">
        <f t="shared" ca="1" si="6"/>
        <v>0</v>
      </c>
      <c r="N59" s="35">
        <f t="shared" ca="1" si="6"/>
        <v>0</v>
      </c>
      <c r="O59" s="25">
        <f t="shared" ca="1" si="6"/>
        <v>1</v>
      </c>
    </row>
    <row r="60" spans="1:15" ht="12.75" customHeight="1" x14ac:dyDescent="0.25">
      <c r="A60" s="48" t="s">
        <v>65</v>
      </c>
      <c r="B60" s="32">
        <v>776</v>
      </c>
      <c r="C60" s="33">
        <f t="shared" ca="1" si="11"/>
        <v>107699318.42999999</v>
      </c>
      <c r="D60" s="33">
        <f t="shared" ca="1" si="11"/>
        <v>126843067.36000016</v>
      </c>
      <c r="E60" s="33">
        <f t="shared" ca="1" si="11"/>
        <v>588010207.19000006</v>
      </c>
      <c r="F60" s="33">
        <f t="shared" ca="1" si="11"/>
        <v>4018699.01</v>
      </c>
      <c r="G60" s="33">
        <f t="shared" ca="1" si="11"/>
        <v>98111291.819999993</v>
      </c>
      <c r="H60" s="34">
        <f t="shared" ca="1" si="2"/>
        <v>924682583.81000018</v>
      </c>
      <c r="J60" s="35">
        <f t="shared" ca="1" si="6"/>
        <v>0.11647166315844615</v>
      </c>
      <c r="K60" s="35">
        <f t="shared" ca="1" si="6"/>
        <v>0.1371747122535438</v>
      </c>
      <c r="L60" s="35">
        <f t="shared" ca="1" si="6"/>
        <v>0.6359049229273922</v>
      </c>
      <c r="M60" s="35">
        <f t="shared" ca="1" si="6"/>
        <v>4.3460308222110352E-3</v>
      </c>
      <c r="N60" s="35">
        <f t="shared" ca="1" si="6"/>
        <v>0.10610267083840684</v>
      </c>
      <c r="O60" s="25">
        <f t="shared" ca="1" si="6"/>
        <v>1</v>
      </c>
    </row>
    <row r="61" spans="1:15" ht="12.75" customHeight="1" x14ac:dyDescent="0.25">
      <c r="A61" s="48" t="s">
        <v>66</v>
      </c>
      <c r="B61" s="32">
        <v>777</v>
      </c>
      <c r="C61" s="33">
        <f t="shared" ca="1" si="11"/>
        <v>1381695122.5599999</v>
      </c>
      <c r="D61" s="33">
        <f t="shared" ca="1" si="11"/>
        <v>2358067580.8799992</v>
      </c>
      <c r="E61" s="33">
        <f t="shared" ca="1" si="11"/>
        <v>4974259517.4500017</v>
      </c>
      <c r="F61" s="33">
        <f t="shared" ca="1" si="11"/>
        <v>14812706.640000001</v>
      </c>
      <c r="G61" s="33">
        <f t="shared" ca="1" si="11"/>
        <v>3112868506.7398701</v>
      </c>
      <c r="H61" s="34">
        <f t="shared" ca="1" si="2"/>
        <v>11841703434.269871</v>
      </c>
      <c r="J61" s="35">
        <f t="shared" ca="1" si="6"/>
        <v>0.1166804362420846</v>
      </c>
      <c r="K61" s="35">
        <f t="shared" ca="1" si="6"/>
        <v>0.19913246383588323</v>
      </c>
      <c r="L61" s="35">
        <f t="shared" ca="1" si="6"/>
        <v>0.42006283513691978</v>
      </c>
      <c r="M61" s="35">
        <f t="shared" ca="1" si="6"/>
        <v>1.250893228514071E-3</v>
      </c>
      <c r="N61" s="35">
        <f t="shared" ca="1" si="6"/>
        <v>0.26287337155659835</v>
      </c>
      <c r="O61" s="25">
        <f t="shared" ca="1" si="6"/>
        <v>1</v>
      </c>
    </row>
    <row r="62" spans="1:15" ht="12.75" customHeight="1" x14ac:dyDescent="0.25">
      <c r="A62" s="48" t="s">
        <v>67</v>
      </c>
      <c r="B62" s="32">
        <v>778</v>
      </c>
      <c r="C62" s="33">
        <f t="shared" ca="1" si="11"/>
        <v>11481858.07</v>
      </c>
      <c r="D62" s="33">
        <f t="shared" ca="1" si="11"/>
        <v>9293251.6499999892</v>
      </c>
      <c r="E62" s="33">
        <f t="shared" ca="1" si="11"/>
        <v>60774568.07</v>
      </c>
      <c r="F62" s="33">
        <f t="shared" ca="1" si="11"/>
        <v>14027564.100000001</v>
      </c>
      <c r="G62" s="33">
        <f t="shared" ca="1" si="11"/>
        <v>4968887.1300000008</v>
      </c>
      <c r="H62" s="34">
        <f t="shared" ca="1" si="2"/>
        <v>100546129.01999998</v>
      </c>
      <c r="J62" s="35">
        <f t="shared" ca="1" si="6"/>
        <v>0.11419492905307278</v>
      </c>
      <c r="K62" s="35">
        <f t="shared" ca="1" si="6"/>
        <v>9.2427741779610786E-2</v>
      </c>
      <c r="L62" s="35">
        <f t="shared" ca="1" si="6"/>
        <v>0.60444463314854335</v>
      </c>
      <c r="M62" s="35">
        <f t="shared" ca="1" si="6"/>
        <v>0.13951371610944593</v>
      </c>
      <c r="N62" s="35">
        <f t="shared" ca="1" si="6"/>
        <v>4.9418979909327213E-2</v>
      </c>
      <c r="O62" s="25">
        <f t="shared" ca="1" si="6"/>
        <v>1</v>
      </c>
    </row>
    <row r="63" spans="1:15" ht="12.75" customHeight="1" x14ac:dyDescent="0.25">
      <c r="A63" s="48" t="s">
        <v>68</v>
      </c>
      <c r="B63" s="32">
        <v>779</v>
      </c>
      <c r="C63" s="33">
        <f t="shared" ca="1" si="11"/>
        <v>817024737.45000005</v>
      </c>
      <c r="D63" s="33">
        <f t="shared" ca="1" si="11"/>
        <v>319036577.74000031</v>
      </c>
      <c r="E63" s="33">
        <f t="shared" ca="1" si="11"/>
        <v>5009219223.6200008</v>
      </c>
      <c r="F63" s="33">
        <f t="shared" ca="1" si="11"/>
        <v>6571938.7300000004</v>
      </c>
      <c r="G63" s="33">
        <f t="shared" ca="1" si="11"/>
        <v>537018814.82003105</v>
      </c>
      <c r="H63" s="34">
        <f t="shared" ca="1" si="2"/>
        <v>6688871292.3600321</v>
      </c>
      <c r="J63" s="35">
        <f t="shared" ca="1" si="6"/>
        <v>0.12214687676577038</v>
      </c>
      <c r="K63" s="35">
        <f t="shared" ca="1" si="6"/>
        <v>4.7696623809221891E-2</v>
      </c>
      <c r="L63" s="35">
        <f t="shared" ca="1" si="6"/>
        <v>0.74888856500221279</v>
      </c>
      <c r="M63" s="35">
        <f t="shared" ca="1" si="6"/>
        <v>9.8251834169786004E-4</v>
      </c>
      <c r="N63" s="35">
        <f t="shared" ca="1" si="6"/>
        <v>8.0285416081097127E-2</v>
      </c>
      <c r="O63" s="25">
        <f t="shared" ca="1" si="6"/>
        <v>1</v>
      </c>
    </row>
    <row r="64" spans="1:15" ht="12.75" customHeight="1" x14ac:dyDescent="0.25">
      <c r="A64" s="48" t="s">
        <v>69</v>
      </c>
      <c r="B64" s="32">
        <v>780</v>
      </c>
      <c r="C64" s="33">
        <f t="shared" ca="1" si="11"/>
        <v>24752864.300000001</v>
      </c>
      <c r="D64" s="33">
        <f t="shared" ca="1" si="11"/>
        <v>599824.79999999993</v>
      </c>
      <c r="E64" s="33">
        <f t="shared" ca="1" si="11"/>
        <v>148794.51999999999</v>
      </c>
      <c r="F64" s="33">
        <f t="shared" ca="1" si="11"/>
        <v>82546.63</v>
      </c>
      <c r="G64" s="33">
        <f t="shared" ca="1" si="11"/>
        <v>0</v>
      </c>
      <c r="H64" s="34">
        <f t="shared" ca="1" si="2"/>
        <v>25584030.25</v>
      </c>
      <c r="J64" s="35">
        <f t="shared" ca="1" si="6"/>
        <v>0.96751231366293433</v>
      </c>
      <c r="K64" s="35">
        <f t="shared" ca="1" si="6"/>
        <v>2.3445281847257037E-2</v>
      </c>
      <c r="L64" s="35">
        <f t="shared" ca="1" si="6"/>
        <v>5.8159140114368802E-3</v>
      </c>
      <c r="M64" s="35">
        <f t="shared" ca="1" si="6"/>
        <v>3.226490478371757E-3</v>
      </c>
      <c r="N64" s="35">
        <f t="shared" ca="1" si="6"/>
        <v>0</v>
      </c>
      <c r="O64" s="25">
        <f t="shared" ca="1" si="6"/>
        <v>1</v>
      </c>
    </row>
    <row r="65" spans="1:15" ht="12.75" customHeight="1" x14ac:dyDescent="0.25">
      <c r="A65" s="48" t="s">
        <v>70</v>
      </c>
      <c r="B65" s="32">
        <v>781</v>
      </c>
      <c r="C65" s="33">
        <f t="shared" ca="1" si="11"/>
        <v>0</v>
      </c>
      <c r="D65" s="33">
        <f t="shared" ca="1" si="11"/>
        <v>0</v>
      </c>
      <c r="E65" s="33">
        <f t="shared" ca="1" si="11"/>
        <v>0</v>
      </c>
      <c r="F65" s="33">
        <f t="shared" ca="1" si="11"/>
        <v>0</v>
      </c>
      <c r="G65" s="33">
        <f t="shared" ca="1" si="11"/>
        <v>990253.45</v>
      </c>
      <c r="H65" s="34">
        <f t="shared" ca="1" si="2"/>
        <v>990253.45</v>
      </c>
      <c r="J65" s="35">
        <f t="shared" ca="1" si="6"/>
        <v>0</v>
      </c>
      <c r="K65" s="35">
        <f t="shared" ca="1" si="6"/>
        <v>0</v>
      </c>
      <c r="L65" s="35">
        <f t="shared" ca="1" si="6"/>
        <v>0</v>
      </c>
      <c r="M65" s="35">
        <f t="shared" ref="M65:O99" ca="1" si="12">IF($H65=0,0,F65/$H65)</f>
        <v>0</v>
      </c>
      <c r="N65" s="35">
        <f t="shared" ca="1" si="12"/>
        <v>1</v>
      </c>
      <c r="O65" s="25">
        <f t="shared" ca="1" si="12"/>
        <v>1</v>
      </c>
    </row>
    <row r="66" spans="1:15" ht="12.75" customHeight="1" x14ac:dyDescent="0.25">
      <c r="A66" s="48" t="s">
        <v>71</v>
      </c>
      <c r="B66" s="32">
        <v>782</v>
      </c>
      <c r="C66" s="33">
        <f t="shared" ca="1" si="11"/>
        <v>13379217.529999999</v>
      </c>
      <c r="D66" s="33">
        <f t="shared" ca="1" si="11"/>
        <v>23144492.829999994</v>
      </c>
      <c r="E66" s="33">
        <f t="shared" ca="1" si="11"/>
        <v>59542668.959999993</v>
      </c>
      <c r="F66" s="33">
        <f t="shared" ca="1" si="11"/>
        <v>15680065.350000001</v>
      </c>
      <c r="G66" s="33">
        <f t="shared" ca="1" si="11"/>
        <v>61881402.109999999</v>
      </c>
      <c r="H66" s="34">
        <f t="shared" ca="1" si="2"/>
        <v>173627846.77999997</v>
      </c>
      <c r="J66" s="35">
        <f t="shared" ref="J66:L99" ca="1" si="13">IF($H66=0,0,C66/$H66)</f>
        <v>7.7056864887304122E-2</v>
      </c>
      <c r="K66" s="35">
        <f t="shared" ca="1" si="13"/>
        <v>0.13329942897538707</v>
      </c>
      <c r="L66" s="35">
        <f t="shared" ca="1" si="13"/>
        <v>0.3429327153693566</v>
      </c>
      <c r="M66" s="35">
        <f t="shared" ca="1" si="12"/>
        <v>9.0308470909438096E-2</v>
      </c>
      <c r="N66" s="35">
        <f t="shared" ca="1" si="12"/>
        <v>0.35640251985851418</v>
      </c>
      <c r="O66" s="25">
        <f t="shared" ca="1" si="12"/>
        <v>1</v>
      </c>
    </row>
    <row r="67" spans="1:15" ht="12.75" customHeight="1" x14ac:dyDescent="0.25">
      <c r="A67" s="48" t="s">
        <v>72</v>
      </c>
      <c r="B67" s="32">
        <v>783</v>
      </c>
      <c r="C67" s="33">
        <f ca="1">IFERROR(INDIRECT("'"&amp;C$6&amp;"'!"&amp;ADDRESS(MATCH(IF($C$4="Tüm Şirketler",9003,IF($C$4="Hayatdışı Sigorta Şirketleri",9000,9001)),INDIRECT("'"&amp;C$6&amp;"'!$B$1:$B$1095"),0),MATCH($B67,INDIRECT("'"&amp;C$6&amp;"'!5:5"),0))),0)</f>
        <v>106678093.44999999</v>
      </c>
      <c r="D67" s="33">
        <f ca="1">IFERROR(INDIRECT("'"&amp;D$6&amp;"'!"&amp;ADDRESS(MATCH(IF($C$4="Tüm Şirketler",9003,IF($C$4="Hayatdışı Sigorta Şirketleri",9000,9001)),INDIRECT("'"&amp;D$6&amp;"'!$B$1:$B$1095"),0),MATCH($B67,INDIRECT("'"&amp;D$6&amp;"'!5:5"),0))),0)</f>
        <v>11335860.89000003</v>
      </c>
      <c r="E67" s="33">
        <f ca="1">IFERROR(INDIRECT("'"&amp;E$6&amp;"'!"&amp;ADDRESS(MATCH(IF($C$4="Tüm Şirketler",9003,IF($C$4="Hayatdışı Sigorta Şirketleri",9000,9001)),INDIRECT("'"&amp;E$6&amp;"'!$B$1:$B$1095"),0),MATCH($B67,INDIRECT("'"&amp;E$6&amp;"'!5:5"),0))),0)</f>
        <v>719376680.23000002</v>
      </c>
      <c r="F67" s="33">
        <f ca="1">IFERROR(INDIRECT("'"&amp;F$6&amp;"'!"&amp;ADDRESS(MATCH(IF($C$4="Tüm Şirketler",9003,IF($C$4="Hayatdışı Sigorta Şirketleri",9000,9001)),INDIRECT("'"&amp;F$6&amp;"'!$B$1:$B$1095"),0),MATCH($B67,INDIRECT("'"&amp;F$6&amp;"'!5:5"),0))),0)</f>
        <v>200139.7</v>
      </c>
      <c r="G67" s="33">
        <f ca="1">IFERROR(INDIRECT("'"&amp;G$6&amp;"'!"&amp;ADDRESS(MATCH(IF($C$4="Tüm Şirketler",9003,IF($C$4="Hayatdışı Sigorta Şirketleri",9000,9001)),INDIRECT("'"&amp;G$6&amp;"'!$B$1:$B$1095"),0),MATCH($B67,INDIRECT("'"&amp;G$6&amp;"'!5:5"),0))),0)</f>
        <v>78943735.460000098</v>
      </c>
      <c r="H67" s="34">
        <f t="shared" ca="1" si="2"/>
        <v>916534509.73000026</v>
      </c>
      <c r="J67" s="35">
        <f t="shared" ca="1" si="13"/>
        <v>0.11639288244741165</v>
      </c>
      <c r="K67" s="35">
        <f t="shared" ca="1" si="13"/>
        <v>1.2368176833122666E-2</v>
      </c>
      <c r="L67" s="35">
        <f t="shared" ca="1" si="13"/>
        <v>0.78488771845799843</v>
      </c>
      <c r="M67" s="35">
        <f t="shared" ca="1" si="12"/>
        <v>2.1836570022765284E-4</v>
      </c>
      <c r="N67" s="35">
        <f t="shared" ca="1" si="12"/>
        <v>8.6132856561239521E-2</v>
      </c>
      <c r="O67" s="25">
        <f t="shared" ca="1" si="12"/>
        <v>1</v>
      </c>
    </row>
    <row r="68" spans="1:15" ht="12.75" customHeight="1" thickBot="1" x14ac:dyDescent="0.3">
      <c r="A68" s="70" t="s">
        <v>73</v>
      </c>
      <c r="B68" s="71"/>
      <c r="C68" s="29">
        <f ca="1">SUM(C51:C67)</f>
        <v>6503384152.8102055</v>
      </c>
      <c r="D68" s="29">
        <f ca="1">SUM(D51:D67)</f>
        <v>14466020135.006201</v>
      </c>
      <c r="E68" s="29">
        <f ca="1">SUM(E51:E67)</f>
        <v>14798537546.076591</v>
      </c>
      <c r="F68" s="29">
        <f ca="1">SUM(F51:F67)</f>
        <v>4853072031.7639599</v>
      </c>
      <c r="G68" s="29">
        <f ca="1">SUM(G51:G67)</f>
        <v>4186638912.8764024</v>
      </c>
      <c r="H68" s="29">
        <f t="shared" ca="1" si="2"/>
        <v>44807652778.533363</v>
      </c>
      <c r="J68" s="30">
        <f t="shared" ca="1" si="13"/>
        <v>0.14514003188147079</v>
      </c>
      <c r="K68" s="30">
        <f t="shared" ca="1" si="13"/>
        <v>0.32284708611062624</v>
      </c>
      <c r="L68" s="30">
        <f t="shared" ca="1" si="13"/>
        <v>0.33026808208901171</v>
      </c>
      <c r="M68" s="30">
        <f t="shared" ca="1" si="12"/>
        <v>0.10830899926293372</v>
      </c>
      <c r="N68" s="30">
        <f t="shared" ca="1" si="12"/>
        <v>9.3435800655957468E-2</v>
      </c>
      <c r="O68" s="43">
        <f t="shared" ca="1" si="12"/>
        <v>1</v>
      </c>
    </row>
    <row r="69" spans="1:15" ht="12.75" customHeight="1" x14ac:dyDescent="0.25">
      <c r="A69" s="14" t="s">
        <v>74</v>
      </c>
      <c r="B69" s="15">
        <v>714</v>
      </c>
      <c r="C69" s="16">
        <f t="shared" ref="C69:G72" ca="1" si="14">IFERROR(INDIRECT("'"&amp;C$6&amp;"'!"&amp;ADDRESS(MATCH(IF($C$4="Tüm Şirketler",9003,IF($C$4="Hayatdışı Sigorta Şirketleri",9000,9001)),INDIRECT("'"&amp;C$6&amp;"'!$B$1:$B$1095"),0),MATCH($B69,INDIRECT("'"&amp;C$6&amp;"'!5:5"),0))),0)</f>
        <v>0</v>
      </c>
      <c r="D69" s="16">
        <f t="shared" ca="1" si="14"/>
        <v>0</v>
      </c>
      <c r="E69" s="16">
        <f t="shared" ca="1" si="14"/>
        <v>0</v>
      </c>
      <c r="F69" s="16">
        <f t="shared" ca="1" si="14"/>
        <v>0</v>
      </c>
      <c r="G69" s="16">
        <f t="shared" ca="1" si="14"/>
        <v>0</v>
      </c>
      <c r="H69" s="17">
        <f t="shared" ca="1" si="2"/>
        <v>0</v>
      </c>
      <c r="J69" s="18">
        <f t="shared" ca="1" si="13"/>
        <v>0</v>
      </c>
      <c r="K69" s="18">
        <f t="shared" ca="1" si="13"/>
        <v>0</v>
      </c>
      <c r="L69" s="18">
        <f t="shared" ca="1" si="13"/>
        <v>0</v>
      </c>
      <c r="M69" s="18">
        <f t="shared" ca="1" si="12"/>
        <v>0</v>
      </c>
      <c r="N69" s="18">
        <f t="shared" ca="1" si="12"/>
        <v>0</v>
      </c>
      <c r="O69" s="19">
        <f t="shared" ca="1" si="12"/>
        <v>0</v>
      </c>
    </row>
    <row r="70" spans="1:15" ht="12.75" customHeight="1" x14ac:dyDescent="0.25">
      <c r="A70" s="48" t="s">
        <v>75</v>
      </c>
      <c r="B70" s="32">
        <v>715</v>
      </c>
      <c r="C70" s="33">
        <f t="shared" ca="1" si="14"/>
        <v>8132137854.0512342</v>
      </c>
      <c r="D70" s="33">
        <f t="shared" ca="1" si="14"/>
        <v>84240624251.37204</v>
      </c>
      <c r="E70" s="33">
        <f t="shared" ca="1" si="14"/>
        <v>2066677842.36006</v>
      </c>
      <c r="F70" s="33">
        <f t="shared" ca="1" si="14"/>
        <v>7270208334.1998768</v>
      </c>
      <c r="G70" s="33">
        <f t="shared" ca="1" si="14"/>
        <v>5759050553.2790585</v>
      </c>
      <c r="H70" s="34">
        <f t="shared" ca="1" si="2"/>
        <v>107468698835.26227</v>
      </c>
      <c r="J70" s="35">
        <f t="shared" ca="1" si="13"/>
        <v>7.566982704905463E-2</v>
      </c>
      <c r="K70" s="35">
        <f t="shared" ca="1" si="13"/>
        <v>0.78386195389323243</v>
      </c>
      <c r="L70" s="35">
        <f t="shared" ca="1" si="13"/>
        <v>1.9230509578682539E-2</v>
      </c>
      <c r="M70" s="35">
        <f t="shared" ca="1" si="12"/>
        <v>6.7649542731919629E-2</v>
      </c>
      <c r="N70" s="35">
        <f t="shared" ca="1" si="12"/>
        <v>5.3588166747110727E-2</v>
      </c>
      <c r="O70" s="25">
        <f t="shared" ca="1" si="12"/>
        <v>1</v>
      </c>
    </row>
    <row r="71" spans="1:15" ht="12.75" customHeight="1" x14ac:dyDescent="0.25">
      <c r="A71" s="48" t="s">
        <v>76</v>
      </c>
      <c r="B71" s="32">
        <v>903</v>
      </c>
      <c r="C71" s="33">
        <f t="shared" ca="1" si="14"/>
        <v>660441321.35392582</v>
      </c>
      <c r="D71" s="33">
        <f t="shared" ca="1" si="14"/>
        <v>1342090950.7460043</v>
      </c>
      <c r="E71" s="33">
        <f t="shared" ca="1" si="14"/>
        <v>18371578.180000003</v>
      </c>
      <c r="F71" s="33">
        <f t="shared" ca="1" si="14"/>
        <v>115418114.87461719</v>
      </c>
      <c r="G71" s="33">
        <f t="shared" ca="1" si="14"/>
        <v>190167011.58000004</v>
      </c>
      <c r="H71" s="34">
        <f t="shared" ca="1" si="2"/>
        <v>2326488976.7345476</v>
      </c>
      <c r="J71" s="35">
        <f t="shared" ca="1" si="13"/>
        <v>0.28387898157201635</v>
      </c>
      <c r="K71" s="35">
        <f t="shared" ca="1" si="13"/>
        <v>0.57687397798452444</v>
      </c>
      <c r="L71" s="35">
        <f t="shared" ca="1" si="13"/>
        <v>7.8966968525190657E-3</v>
      </c>
      <c r="M71" s="35">
        <f t="shared" ca="1" si="12"/>
        <v>4.9610428430491717E-2</v>
      </c>
      <c r="N71" s="35">
        <f t="shared" ca="1" si="12"/>
        <v>8.1739915160448276E-2</v>
      </c>
      <c r="O71" s="25">
        <f t="shared" ca="1" si="12"/>
        <v>1</v>
      </c>
    </row>
    <row r="72" spans="1:15" ht="12.75" customHeight="1" x14ac:dyDescent="0.25">
      <c r="A72" s="20" t="s">
        <v>77</v>
      </c>
      <c r="B72" s="21">
        <v>716</v>
      </c>
      <c r="C72" s="22">
        <f t="shared" ca="1" si="14"/>
        <v>285009475.44999945</v>
      </c>
      <c r="D72" s="22">
        <f t="shared" ca="1" si="14"/>
        <v>6868175758.5606203</v>
      </c>
      <c r="E72" s="22">
        <f t="shared" ca="1" si="14"/>
        <v>453469364.1299926</v>
      </c>
      <c r="F72" s="22">
        <f t="shared" ca="1" si="14"/>
        <v>764663533.78864622</v>
      </c>
      <c r="G72" s="22">
        <f t="shared" ca="1" si="14"/>
        <v>10188986.700000031</v>
      </c>
      <c r="H72" s="23">
        <f t="shared" ca="1" si="2"/>
        <v>8381507118.6292582</v>
      </c>
      <c r="J72" s="24">
        <f t="shared" ca="1" si="13"/>
        <v>3.4004561639817701E-2</v>
      </c>
      <c r="K72" s="24">
        <f t="shared" ca="1" si="13"/>
        <v>0.81944400468204415</v>
      </c>
      <c r="L72" s="24">
        <f t="shared" ca="1" si="13"/>
        <v>5.4103558907929991E-2</v>
      </c>
      <c r="M72" s="24">
        <f t="shared" ca="1" si="12"/>
        <v>9.1232223866881595E-2</v>
      </c>
      <c r="N72" s="24">
        <f t="shared" ca="1" si="12"/>
        <v>1.2156509033266053E-3</v>
      </c>
      <c r="O72" s="25">
        <f t="shared" ca="1" si="12"/>
        <v>1</v>
      </c>
    </row>
    <row r="73" spans="1:15" ht="12.75" customHeight="1" thickBot="1" x14ac:dyDescent="0.3">
      <c r="A73" s="70" t="s">
        <v>78</v>
      </c>
      <c r="B73" s="71"/>
      <c r="C73" s="29">
        <f ca="1">SUM(C69:C72)</f>
        <v>9077588650.8551598</v>
      </c>
      <c r="D73" s="29">
        <f ca="1">SUM(D69:D72)</f>
        <v>92450890960.678665</v>
      </c>
      <c r="E73" s="29">
        <f ca="1">SUM(E69:E72)</f>
        <v>2538518784.6700525</v>
      </c>
      <c r="F73" s="29">
        <f ca="1">SUM(F69:F72)</f>
        <v>8150289982.8631401</v>
      </c>
      <c r="G73" s="29">
        <f ca="1">SUM(G69:G72)</f>
        <v>5959406551.5590582</v>
      </c>
      <c r="H73" s="29">
        <f t="shared" ref="H73:H90" ca="1" si="15">SUM(C73:G73)</f>
        <v>118176694930.62608</v>
      </c>
      <c r="J73" s="30">
        <f t="shared" ca="1" si="13"/>
        <v>7.6813695426023093E-2</v>
      </c>
      <c r="K73" s="30">
        <f t="shared" ca="1" si="13"/>
        <v>0.78231068329462605</v>
      </c>
      <c r="L73" s="30">
        <f t="shared" ca="1" si="13"/>
        <v>2.1480705533017768E-2</v>
      </c>
      <c r="M73" s="30">
        <f t="shared" ca="1" si="12"/>
        <v>6.8966981921838727E-2</v>
      </c>
      <c r="N73" s="30">
        <f t="shared" ca="1" si="12"/>
        <v>5.0427933824494259E-2</v>
      </c>
      <c r="O73" s="43">
        <f t="shared" ca="1" si="12"/>
        <v>1</v>
      </c>
    </row>
    <row r="74" spans="1:15" ht="12.75" customHeight="1" x14ac:dyDescent="0.25">
      <c r="A74" s="31" t="s">
        <v>79</v>
      </c>
      <c r="B74" s="32">
        <v>728</v>
      </c>
      <c r="C74" s="33">
        <f ca="1">IFERROR(INDIRECT("'"&amp;C$6&amp;"'!"&amp;ADDRESS(MATCH(IF($C$4="Tüm Şirketler",9003,IF($C$4="Hayatdışı Sigorta Şirketleri",9000,9001)),INDIRECT("'"&amp;C$6&amp;"'!$B$1:$B$1095"),0),MATCH($B74,INDIRECT("'"&amp;C$6&amp;"'!5:5"),0))),0)</f>
        <v>62617120.077176012</v>
      </c>
      <c r="D74" s="33">
        <f ca="1">IFERROR(INDIRECT("'"&amp;D$6&amp;"'!"&amp;ADDRESS(MATCH(IF($C$4="Tüm Şirketler",9003,IF($C$4="Hayatdışı Sigorta Şirketleri",9000,9001)),INDIRECT("'"&amp;D$6&amp;"'!$B$1:$B$1095"),0),MATCH($B74,INDIRECT("'"&amp;D$6&amp;"'!5:5"),0))),0)</f>
        <v>212968565.772246</v>
      </c>
      <c r="E74" s="33">
        <f ca="1">IFERROR(INDIRECT("'"&amp;E$6&amp;"'!"&amp;ADDRESS(MATCH(IF($C$4="Tüm Şirketler",9003,IF($C$4="Hayatdışı Sigorta Şirketleri",9000,9001)),INDIRECT("'"&amp;E$6&amp;"'!$B$1:$B$1095"),0),MATCH($B74,INDIRECT("'"&amp;E$6&amp;"'!5:5"),0))),0)</f>
        <v>116397175.12</v>
      </c>
      <c r="F74" s="33">
        <f ca="1">IFERROR(INDIRECT("'"&amp;F$6&amp;"'!"&amp;ADDRESS(MATCH(IF($C$4="Tüm Şirketler",9003,IF($C$4="Hayatdışı Sigorta Şirketleri",9000,9001)),INDIRECT("'"&amp;F$6&amp;"'!$B$1:$B$1095"),0),MATCH($B74,INDIRECT("'"&amp;F$6&amp;"'!5:5"),0))),0)</f>
        <v>370415753.14653015</v>
      </c>
      <c r="G74" s="33">
        <f ca="1">IFERROR(INDIRECT("'"&amp;G$6&amp;"'!"&amp;ADDRESS(MATCH(IF($C$4="Tüm Şirketler",9003,IF($C$4="Hayatdışı Sigorta Şirketleri",9000,9001)),INDIRECT("'"&amp;G$6&amp;"'!$B$1:$B$1095"),0),MATCH($B74,INDIRECT("'"&amp;G$6&amp;"'!5:5"),0))),0)</f>
        <v>8047255.1438999996</v>
      </c>
      <c r="H74" s="34">
        <f t="shared" ca="1" si="15"/>
        <v>770445869.25985229</v>
      </c>
      <c r="J74" s="35">
        <f t="shared" ca="1" si="13"/>
        <v>8.1273873448540493E-2</v>
      </c>
      <c r="K74" s="35">
        <f t="shared" ca="1" si="13"/>
        <v>0.27642249023521859</v>
      </c>
      <c r="L74" s="35">
        <f t="shared" ca="1" si="13"/>
        <v>0.15107768081334488</v>
      </c>
      <c r="M74" s="35">
        <f t="shared" ca="1" si="12"/>
        <v>0.48078102294503716</v>
      </c>
      <c r="N74" s="35">
        <f t="shared" ca="1" si="12"/>
        <v>1.0444932557858727E-2</v>
      </c>
      <c r="O74" s="19">
        <f t="shared" ca="1" si="12"/>
        <v>1</v>
      </c>
    </row>
    <row r="75" spans="1:15" ht="12.75" customHeight="1" thickBot="1" x14ac:dyDescent="0.3">
      <c r="A75" s="72" t="s">
        <v>80</v>
      </c>
      <c r="B75" s="73"/>
      <c r="C75" s="46">
        <f ca="1">C74</f>
        <v>62617120.077176012</v>
      </c>
      <c r="D75" s="46">
        <f ca="1">D74</f>
        <v>212968565.772246</v>
      </c>
      <c r="E75" s="46">
        <f ca="1">E74</f>
        <v>116397175.12</v>
      </c>
      <c r="F75" s="46">
        <f ca="1">F74</f>
        <v>370415753.14653015</v>
      </c>
      <c r="G75" s="46">
        <f ca="1">G74</f>
        <v>8047255.1438999996</v>
      </c>
      <c r="H75" s="46">
        <f t="shared" ca="1" si="15"/>
        <v>770445869.25985229</v>
      </c>
      <c r="J75" s="47">
        <f t="shared" ca="1" si="13"/>
        <v>8.1273873448540493E-2</v>
      </c>
      <c r="K75" s="47">
        <f t="shared" ca="1" si="13"/>
        <v>0.27642249023521859</v>
      </c>
      <c r="L75" s="47">
        <f t="shared" ca="1" si="13"/>
        <v>0.15107768081334488</v>
      </c>
      <c r="M75" s="47">
        <f t="shared" ca="1" si="12"/>
        <v>0.48078102294503716</v>
      </c>
      <c r="N75" s="47">
        <f t="shared" ca="1" si="12"/>
        <v>1.0444932557858727E-2</v>
      </c>
      <c r="O75" s="43">
        <f t="shared" ca="1" si="12"/>
        <v>1</v>
      </c>
    </row>
    <row r="76" spans="1:15" ht="12.75" customHeight="1" x14ac:dyDescent="0.25">
      <c r="A76" s="31" t="s">
        <v>81</v>
      </c>
      <c r="B76" s="32">
        <v>735</v>
      </c>
      <c r="C76" s="33">
        <f ca="1">IFERROR(INDIRECT("'"&amp;C$6&amp;"'!"&amp;ADDRESS(MATCH(IF($C$4="Tüm Şirketler",9003,IF($C$4="Hayatdışı Sigorta Şirketleri",9000,9001)),INDIRECT("'"&amp;C$6&amp;"'!$B$1:$B$1095"),0),MATCH($B76,INDIRECT("'"&amp;C$6&amp;"'!5:5"),0))),0)</f>
        <v>31759367.710000001</v>
      </c>
      <c r="D76" s="33">
        <f ca="1">IFERROR(INDIRECT("'"&amp;D$6&amp;"'!"&amp;ADDRESS(MATCH(IF($C$4="Tüm Şirketler",9003,IF($C$4="Hayatdışı Sigorta Şirketleri",9000,9001)),INDIRECT("'"&amp;D$6&amp;"'!$B$1:$B$1095"),0),MATCH($B76,INDIRECT("'"&amp;D$6&amp;"'!5:5"),0))),0)</f>
        <v>47031797.116007</v>
      </c>
      <c r="E76" s="33">
        <f ca="1">IFERROR(INDIRECT("'"&amp;E$6&amp;"'!"&amp;ADDRESS(MATCH(IF($C$4="Tüm Şirketler",9003,IF($C$4="Hayatdışı Sigorta Şirketleri",9000,9001)),INDIRECT("'"&amp;E$6&amp;"'!$B$1:$B$1095"),0),MATCH($B76,INDIRECT("'"&amp;E$6&amp;"'!5:5"),0))),0)</f>
        <v>7007.64</v>
      </c>
      <c r="F76" s="33">
        <f ca="1">IFERROR(INDIRECT("'"&amp;F$6&amp;"'!"&amp;ADDRESS(MATCH(IF($C$4="Tüm Şirketler",9003,IF($C$4="Hayatdışı Sigorta Şirketleri",9000,9001)),INDIRECT("'"&amp;F$6&amp;"'!$B$1:$B$1095"),0),MATCH($B76,INDIRECT("'"&amp;F$6&amp;"'!5:5"),0))),0)</f>
        <v>356780597.15399301</v>
      </c>
      <c r="G76" s="33">
        <f ca="1">IFERROR(INDIRECT("'"&amp;G$6&amp;"'!"&amp;ADDRESS(MATCH(IF($C$4="Tüm Şirketler",9003,IF($C$4="Hayatdışı Sigorta Şirketleri",9000,9001)),INDIRECT("'"&amp;G$6&amp;"'!$B$1:$B$1095"),0),MATCH($B76,INDIRECT("'"&amp;G$6&amp;"'!5:5"),0))),0)</f>
        <v>35696671.399999999</v>
      </c>
      <c r="H76" s="34">
        <f t="shared" ca="1" si="15"/>
        <v>471275441.01999998</v>
      </c>
      <c r="J76" s="35">
        <f t="shared" ca="1" si="13"/>
        <v>6.7390245588146824E-2</v>
      </c>
      <c r="K76" s="35">
        <f t="shared" ca="1" si="13"/>
        <v>9.9796834340050128E-2</v>
      </c>
      <c r="L76" s="35">
        <f t="shared" ca="1" si="13"/>
        <v>1.486952085776651E-5</v>
      </c>
      <c r="M76" s="35">
        <f t="shared" ca="1" si="12"/>
        <v>0.75705323490186271</v>
      </c>
      <c r="N76" s="35">
        <f t="shared" ca="1" si="12"/>
        <v>7.57448156490826E-2</v>
      </c>
      <c r="O76" s="19">
        <f t="shared" ca="1" si="12"/>
        <v>1</v>
      </c>
    </row>
    <row r="77" spans="1:15" ht="12.75" customHeight="1" thickBot="1" x14ac:dyDescent="0.3">
      <c r="A77" s="72" t="s">
        <v>82</v>
      </c>
      <c r="B77" s="73"/>
      <c r="C77" s="46">
        <f ca="1">C76</f>
        <v>31759367.710000001</v>
      </c>
      <c r="D77" s="46">
        <f ca="1">D76</f>
        <v>47031797.116007</v>
      </c>
      <c r="E77" s="46">
        <f ca="1">E76</f>
        <v>7007.64</v>
      </c>
      <c r="F77" s="46">
        <f ca="1">F76</f>
        <v>356780597.15399301</v>
      </c>
      <c r="G77" s="46">
        <f ca="1">G76</f>
        <v>35696671.399999999</v>
      </c>
      <c r="H77" s="46">
        <f t="shared" ca="1" si="15"/>
        <v>471275441.01999998</v>
      </c>
      <c r="J77" s="47">
        <f t="shared" ca="1" si="13"/>
        <v>6.7390245588146824E-2</v>
      </c>
      <c r="K77" s="47">
        <f t="shared" ca="1" si="13"/>
        <v>9.9796834340050128E-2</v>
      </c>
      <c r="L77" s="47">
        <f t="shared" ca="1" si="13"/>
        <v>1.486952085776651E-5</v>
      </c>
      <c r="M77" s="47">
        <f t="shared" ca="1" si="12"/>
        <v>0.75705323490186271</v>
      </c>
      <c r="N77" s="47">
        <f t="shared" ca="1" si="12"/>
        <v>7.57448156490826E-2</v>
      </c>
      <c r="O77" s="43">
        <f t="shared" ca="1" si="12"/>
        <v>1</v>
      </c>
    </row>
    <row r="78" spans="1:15" ht="12.75" customHeight="1" x14ac:dyDescent="0.25">
      <c r="A78" s="14" t="s">
        <v>83</v>
      </c>
      <c r="B78" s="15">
        <v>719</v>
      </c>
      <c r="C78" s="16">
        <f t="shared" ref="C78:G91" ca="1" si="16">IFERROR(INDIRECT("'"&amp;C$6&amp;"'!"&amp;ADDRESS(MATCH(IF($C$4="Tüm Şirketler",9003,IF($C$4="Hayatdışı Sigorta Şirketleri",9000,9001)),INDIRECT("'"&amp;C$6&amp;"'!$B$1:$B$1095"),0),MATCH($B78,INDIRECT("'"&amp;C$6&amp;"'!5:5"),0))),0)</f>
        <v>102848295.58252096</v>
      </c>
      <c r="D78" s="16">
        <f t="shared" ca="1" si="16"/>
        <v>1357214460.8588674</v>
      </c>
      <c r="E78" s="16">
        <f t="shared" ca="1" si="16"/>
        <v>1042972970.4698322</v>
      </c>
      <c r="F78" s="16">
        <f t="shared" ca="1" si="16"/>
        <v>1132074277.3028951</v>
      </c>
      <c r="G78" s="16">
        <f t="shared" ca="1" si="16"/>
        <v>7734795.0599999996</v>
      </c>
      <c r="H78" s="17">
        <f t="shared" ca="1" si="15"/>
        <v>3642844799.2741156</v>
      </c>
      <c r="J78" s="18">
        <f t="shared" ca="1" si="13"/>
        <v>2.8232961119566451E-2</v>
      </c>
      <c r="K78" s="18">
        <f t="shared" ca="1" si="13"/>
        <v>0.37256993795873766</v>
      </c>
      <c r="L78" s="18">
        <f t="shared" ca="1" si="13"/>
        <v>0.28630727575263654</v>
      </c>
      <c r="M78" s="18">
        <f t="shared" ca="1" si="12"/>
        <v>0.31076654089915545</v>
      </c>
      <c r="N78" s="18">
        <f t="shared" ca="1" si="12"/>
        <v>2.1232842699039109E-3</v>
      </c>
      <c r="O78" s="19">
        <f t="shared" ca="1" si="12"/>
        <v>1</v>
      </c>
    </row>
    <row r="79" spans="1:15" ht="12.75" customHeight="1" x14ac:dyDescent="0.25">
      <c r="A79" s="48" t="s">
        <v>84</v>
      </c>
      <c r="B79" s="32">
        <v>720</v>
      </c>
      <c r="C79" s="33">
        <f t="shared" ca="1" si="16"/>
        <v>579503645.79741895</v>
      </c>
      <c r="D79" s="33">
        <f t="shared" ca="1" si="16"/>
        <v>959830235.79672146</v>
      </c>
      <c r="E79" s="33">
        <f t="shared" ca="1" si="16"/>
        <v>717454472.84781408</v>
      </c>
      <c r="F79" s="33">
        <f t="shared" ca="1" si="16"/>
        <v>1664711904.1733749</v>
      </c>
      <c r="G79" s="33">
        <f t="shared" ca="1" si="16"/>
        <v>13723506.83579997</v>
      </c>
      <c r="H79" s="34">
        <f t="shared" ca="1" si="15"/>
        <v>3935223765.4511299</v>
      </c>
      <c r="J79" s="35">
        <f t="shared" ca="1" si="13"/>
        <v>0.14726065919938489</v>
      </c>
      <c r="K79" s="35">
        <f t="shared" ca="1" si="13"/>
        <v>0.24390740984628292</v>
      </c>
      <c r="L79" s="35">
        <f t="shared" ca="1" si="13"/>
        <v>0.1823160550987285</v>
      </c>
      <c r="M79" s="35">
        <f t="shared" ca="1" si="12"/>
        <v>0.42302852477882769</v>
      </c>
      <c r="N79" s="35">
        <f t="shared" ca="1" si="12"/>
        <v>3.4873510767758644E-3</v>
      </c>
      <c r="O79" s="43">
        <f t="shared" ca="1" si="12"/>
        <v>1</v>
      </c>
    </row>
    <row r="80" spans="1:15" ht="12.75" customHeight="1" x14ac:dyDescent="0.25">
      <c r="A80" s="48" t="s">
        <v>85</v>
      </c>
      <c r="B80" s="32">
        <v>721</v>
      </c>
      <c r="C80" s="33">
        <f t="shared" ca="1" si="16"/>
        <v>1656.1099999999853</v>
      </c>
      <c r="D80" s="33">
        <f t="shared" ca="1" si="16"/>
        <v>994437.34</v>
      </c>
      <c r="E80" s="33">
        <f t="shared" ca="1" si="16"/>
        <v>98518.87000000001</v>
      </c>
      <c r="F80" s="33">
        <f t="shared" ca="1" si="16"/>
        <v>88581.57</v>
      </c>
      <c r="G80" s="33">
        <f t="shared" ca="1" si="16"/>
        <v>0</v>
      </c>
      <c r="H80" s="34">
        <f t="shared" ca="1" si="15"/>
        <v>1183193.8900000001</v>
      </c>
      <c r="J80" s="35">
        <f t="shared" ca="1" si="13"/>
        <v>1.3996945166780612E-3</v>
      </c>
      <c r="K80" s="35">
        <f t="shared" ca="1" si="13"/>
        <v>0.84046862344767503</v>
      </c>
      <c r="L80" s="35">
        <f t="shared" ca="1" si="13"/>
        <v>8.3265195022262997E-2</v>
      </c>
      <c r="M80" s="35">
        <f t="shared" ca="1" si="12"/>
        <v>7.4866487013383748E-2</v>
      </c>
      <c r="N80" s="35">
        <f t="shared" ca="1" si="12"/>
        <v>0</v>
      </c>
      <c r="O80" s="43">
        <f t="shared" ca="1" si="12"/>
        <v>1</v>
      </c>
    </row>
    <row r="81" spans="1:15" ht="12.75" customHeight="1" x14ac:dyDescent="0.25">
      <c r="A81" s="48" t="s">
        <v>86</v>
      </c>
      <c r="B81" s="32">
        <v>722</v>
      </c>
      <c r="C81" s="33">
        <f t="shared" ca="1" si="16"/>
        <v>224077.91</v>
      </c>
      <c r="D81" s="33">
        <f t="shared" ca="1" si="16"/>
        <v>1225877.21</v>
      </c>
      <c r="E81" s="33">
        <f t="shared" ca="1" si="16"/>
        <v>29876.74</v>
      </c>
      <c r="F81" s="33">
        <f t="shared" ca="1" si="16"/>
        <v>9765442.0399999991</v>
      </c>
      <c r="G81" s="33">
        <f t="shared" ca="1" si="16"/>
        <v>10634804.66</v>
      </c>
      <c r="H81" s="34">
        <f t="shared" ca="1" si="15"/>
        <v>21880078.559999999</v>
      </c>
      <c r="J81" s="35">
        <f t="shared" ca="1" si="13"/>
        <v>1.0241183978637415E-2</v>
      </c>
      <c r="K81" s="35">
        <f t="shared" ca="1" si="13"/>
        <v>5.6027093624841172E-2</v>
      </c>
      <c r="L81" s="35">
        <f t="shared" ca="1" si="13"/>
        <v>1.3654768157285813E-3</v>
      </c>
      <c r="M81" s="35">
        <f t="shared" ca="1" si="12"/>
        <v>0.44631658945926561</v>
      </c>
      <c r="N81" s="35">
        <f t="shared" ca="1" si="12"/>
        <v>0.48604965612152723</v>
      </c>
      <c r="O81" s="43">
        <f t="shared" ca="1" si="12"/>
        <v>1</v>
      </c>
    </row>
    <row r="82" spans="1:15" ht="12.75" customHeight="1" x14ac:dyDescent="0.25">
      <c r="A82" s="48" t="s">
        <v>87</v>
      </c>
      <c r="B82" s="32">
        <v>725</v>
      </c>
      <c r="C82" s="33">
        <f t="shared" ca="1" si="16"/>
        <v>19000</v>
      </c>
      <c r="D82" s="33">
        <f t="shared" ca="1" si="16"/>
        <v>8107476.8799999999</v>
      </c>
      <c r="E82" s="33">
        <f t="shared" ca="1" si="16"/>
        <v>120015.62</v>
      </c>
      <c r="F82" s="33">
        <f t="shared" ca="1" si="16"/>
        <v>9077801.370000001</v>
      </c>
      <c r="G82" s="33">
        <f t="shared" ca="1" si="16"/>
        <v>0</v>
      </c>
      <c r="H82" s="34">
        <f t="shared" ca="1" si="15"/>
        <v>17324293.870000001</v>
      </c>
      <c r="J82" s="35">
        <f t="shared" ca="1" si="13"/>
        <v>1.0967257968823637E-3</v>
      </c>
      <c r="K82" s="35">
        <f t="shared" ca="1" si="13"/>
        <v>0.46798310746964944</v>
      </c>
      <c r="L82" s="35">
        <f t="shared" ca="1" si="13"/>
        <v>6.9275908675174181E-3</v>
      </c>
      <c r="M82" s="35">
        <f t="shared" ca="1" si="12"/>
        <v>0.52399257586595072</v>
      </c>
      <c r="N82" s="35">
        <f t="shared" ca="1" si="12"/>
        <v>0</v>
      </c>
      <c r="O82" s="43">
        <f t="shared" ca="1" si="12"/>
        <v>1</v>
      </c>
    </row>
    <row r="83" spans="1:15" ht="12.75" customHeight="1" x14ac:dyDescent="0.25">
      <c r="A83" s="48" t="s">
        <v>88</v>
      </c>
      <c r="B83" s="32">
        <v>726</v>
      </c>
      <c r="C83" s="33">
        <f t="shared" ca="1" si="16"/>
        <v>3604405.9100050065</v>
      </c>
      <c r="D83" s="33">
        <f t="shared" ca="1" si="16"/>
        <v>163160482.61449713</v>
      </c>
      <c r="E83" s="33">
        <f t="shared" ca="1" si="16"/>
        <v>7033435.6599989915</v>
      </c>
      <c r="F83" s="33">
        <f t="shared" ca="1" si="16"/>
        <v>63630934.75299903</v>
      </c>
      <c r="G83" s="33">
        <f t="shared" ca="1" si="16"/>
        <v>23871711.649999999</v>
      </c>
      <c r="H83" s="34">
        <f t="shared" ca="1" si="15"/>
        <v>261300970.58750015</v>
      </c>
      <c r="J83" s="35">
        <f t="shared" ca="1" si="13"/>
        <v>1.3794077771318582E-2</v>
      </c>
      <c r="K83" s="35">
        <f t="shared" ca="1" si="13"/>
        <v>0.62441590724922558</v>
      </c>
      <c r="L83" s="35">
        <f t="shared" ca="1" si="13"/>
        <v>2.6916990182567081E-2</v>
      </c>
      <c r="M83" s="35">
        <f t="shared" ca="1" si="12"/>
        <v>0.24351587600280786</v>
      </c>
      <c r="N83" s="35">
        <f t="shared" ca="1" si="12"/>
        <v>9.1357148794080856E-2</v>
      </c>
      <c r="O83" s="43">
        <f t="shared" ca="1" si="12"/>
        <v>1</v>
      </c>
    </row>
    <row r="84" spans="1:15" ht="12.75" customHeight="1" x14ac:dyDescent="0.25">
      <c r="A84" s="48" t="s">
        <v>89</v>
      </c>
      <c r="B84" s="32">
        <v>730</v>
      </c>
      <c r="C84" s="33">
        <f t="shared" ca="1" si="16"/>
        <v>38890699.599999994</v>
      </c>
      <c r="D84" s="33">
        <f t="shared" ca="1" si="16"/>
        <v>56508485.041700006</v>
      </c>
      <c r="E84" s="33">
        <f t="shared" ca="1" si="16"/>
        <v>9368765.5199999996</v>
      </c>
      <c r="F84" s="33">
        <f t="shared" ca="1" si="16"/>
        <v>4965499.99</v>
      </c>
      <c r="G84" s="33">
        <f t="shared" ca="1" si="16"/>
        <v>17361962.849999998</v>
      </c>
      <c r="H84" s="34">
        <f t="shared" ca="1" si="15"/>
        <v>127095413.00169998</v>
      </c>
      <c r="J84" s="35">
        <f t="shared" ca="1" si="13"/>
        <v>0.30599609129465438</v>
      </c>
      <c r="K84" s="35">
        <f t="shared" ca="1" si="13"/>
        <v>0.44461466946052702</v>
      </c>
      <c r="L84" s="35">
        <f t="shared" ca="1" si="13"/>
        <v>7.3714426813143025E-2</v>
      </c>
      <c r="M84" s="35">
        <f t="shared" ca="1" si="12"/>
        <v>3.906907316893949E-2</v>
      </c>
      <c r="N84" s="35">
        <f t="shared" ca="1" si="12"/>
        <v>0.13660573926273617</v>
      </c>
      <c r="O84" s="43">
        <f t="shared" ca="1" si="12"/>
        <v>1</v>
      </c>
    </row>
    <row r="85" spans="1:15" ht="12.75" customHeight="1" x14ac:dyDescent="0.25">
      <c r="A85" s="48" t="s">
        <v>90</v>
      </c>
      <c r="B85" s="32">
        <v>731</v>
      </c>
      <c r="C85" s="33">
        <f t="shared" ca="1" si="16"/>
        <v>826244.95000600012</v>
      </c>
      <c r="D85" s="33">
        <f t="shared" ca="1" si="16"/>
        <v>9842886.4898099899</v>
      </c>
      <c r="E85" s="33">
        <f t="shared" ca="1" si="16"/>
        <v>371876.88999699999</v>
      </c>
      <c r="F85" s="33">
        <f t="shared" ca="1" si="16"/>
        <v>2917999.9701870009</v>
      </c>
      <c r="G85" s="33">
        <f t="shared" ca="1" si="16"/>
        <v>400</v>
      </c>
      <c r="H85" s="34">
        <f t="shared" ca="1" si="15"/>
        <v>13959408.299999991</v>
      </c>
      <c r="J85" s="35">
        <f t="shared" ca="1" si="13"/>
        <v>5.9189109756607711E-2</v>
      </c>
      <c r="K85" s="35">
        <f t="shared" ca="1" si="13"/>
        <v>0.70510771504620262</v>
      </c>
      <c r="L85" s="35">
        <f t="shared" ca="1" si="13"/>
        <v>2.6639874843190896E-2</v>
      </c>
      <c r="M85" s="35">
        <f t="shared" ca="1" si="12"/>
        <v>0.20903464584433731</v>
      </c>
      <c r="N85" s="35">
        <f t="shared" ca="1" si="12"/>
        <v>2.8654509661415966E-5</v>
      </c>
      <c r="O85" s="43">
        <f t="shared" ca="1" si="12"/>
        <v>1</v>
      </c>
    </row>
    <row r="86" spans="1:15" ht="12.75" customHeight="1" x14ac:dyDescent="0.25">
      <c r="A86" s="48" t="s">
        <v>91</v>
      </c>
      <c r="B86" s="32">
        <v>732</v>
      </c>
      <c r="C86" s="33">
        <f t="shared" ca="1" si="16"/>
        <v>0</v>
      </c>
      <c r="D86" s="33">
        <f t="shared" ca="1" si="16"/>
        <v>0</v>
      </c>
      <c r="E86" s="33">
        <f t="shared" ca="1" si="16"/>
        <v>0</v>
      </c>
      <c r="F86" s="33">
        <f t="shared" ca="1" si="16"/>
        <v>0</v>
      </c>
      <c r="G86" s="33">
        <f t="shared" ca="1" si="16"/>
        <v>0</v>
      </c>
      <c r="H86" s="34">
        <f t="shared" ca="1" si="15"/>
        <v>0</v>
      </c>
      <c r="J86" s="35">
        <f t="shared" ca="1" si="13"/>
        <v>0</v>
      </c>
      <c r="K86" s="35">
        <f t="shared" ca="1" si="13"/>
        <v>0</v>
      </c>
      <c r="L86" s="35">
        <f t="shared" ca="1" si="13"/>
        <v>0</v>
      </c>
      <c r="M86" s="35">
        <f t="shared" ca="1" si="12"/>
        <v>0</v>
      </c>
      <c r="N86" s="35">
        <f t="shared" ca="1" si="12"/>
        <v>0</v>
      </c>
      <c r="O86" s="43">
        <f t="shared" ca="1" si="12"/>
        <v>0</v>
      </c>
    </row>
    <row r="87" spans="1:15" ht="12.75" customHeight="1" x14ac:dyDescent="0.25">
      <c r="A87" s="48" t="s">
        <v>92</v>
      </c>
      <c r="B87" s="32">
        <v>733</v>
      </c>
      <c r="C87" s="33">
        <f t="shared" ca="1" si="16"/>
        <v>201716820.40000099</v>
      </c>
      <c r="D87" s="33">
        <f t="shared" ca="1" si="16"/>
        <v>526217647.9542371</v>
      </c>
      <c r="E87" s="33">
        <f t="shared" ca="1" si="16"/>
        <v>236799793.92000011</v>
      </c>
      <c r="F87" s="33">
        <f t="shared" ca="1" si="16"/>
        <v>837911474.04256094</v>
      </c>
      <c r="G87" s="33">
        <f t="shared" ca="1" si="16"/>
        <v>3028495.45</v>
      </c>
      <c r="H87" s="34">
        <f t="shared" ca="1" si="15"/>
        <v>1805674231.7667992</v>
      </c>
      <c r="J87" s="35">
        <f t="shared" ca="1" si="13"/>
        <v>0.11171274244891173</v>
      </c>
      <c r="K87" s="35">
        <f t="shared" ca="1" si="13"/>
        <v>0.29142446555232093</v>
      </c>
      <c r="L87" s="35">
        <f t="shared" ca="1" si="13"/>
        <v>0.13114203534283062</v>
      </c>
      <c r="M87" s="35">
        <f t="shared" ca="1" si="12"/>
        <v>0.46404354633930239</v>
      </c>
      <c r="N87" s="35">
        <f t="shared" ca="1" si="12"/>
        <v>1.6772103166343057E-3</v>
      </c>
      <c r="O87" s="43">
        <f t="shared" ca="1" si="12"/>
        <v>1</v>
      </c>
    </row>
    <row r="88" spans="1:15" ht="12.75" customHeight="1" x14ac:dyDescent="0.25">
      <c r="A88" s="48" t="s">
        <v>93</v>
      </c>
      <c r="B88" s="32">
        <v>734</v>
      </c>
      <c r="C88" s="33">
        <f t="shared" ca="1" si="16"/>
        <v>202812.09</v>
      </c>
      <c r="D88" s="33">
        <f t="shared" ca="1" si="16"/>
        <v>9120037.9900000002</v>
      </c>
      <c r="E88" s="33">
        <f t="shared" ca="1" si="16"/>
        <v>361747.35</v>
      </c>
      <c r="F88" s="33">
        <f t="shared" ca="1" si="16"/>
        <v>5908166.2899999991</v>
      </c>
      <c r="G88" s="33">
        <f t="shared" ca="1" si="16"/>
        <v>14345.17</v>
      </c>
      <c r="H88" s="34">
        <f t="shared" ca="1" si="15"/>
        <v>15607108.889999999</v>
      </c>
      <c r="J88" s="35">
        <f t="shared" ca="1" si="13"/>
        <v>1.2994853270354803E-2</v>
      </c>
      <c r="K88" s="35">
        <f t="shared" ca="1" si="13"/>
        <v>0.58435153200241441</v>
      </c>
      <c r="L88" s="35">
        <f t="shared" ca="1" si="13"/>
        <v>2.3178370353511387E-2</v>
      </c>
      <c r="M88" s="35">
        <f t="shared" ca="1" si="12"/>
        <v>0.37855610104607912</v>
      </c>
      <c r="N88" s="35">
        <f t="shared" ca="1" si="12"/>
        <v>9.1914332764035721E-4</v>
      </c>
      <c r="O88" s="43">
        <f t="shared" ca="1" si="12"/>
        <v>1</v>
      </c>
    </row>
    <row r="89" spans="1:15" ht="12.75" customHeight="1" x14ac:dyDescent="0.25">
      <c r="A89" s="48" t="s">
        <v>94</v>
      </c>
      <c r="B89" s="32">
        <v>769</v>
      </c>
      <c r="C89" s="33">
        <f t="shared" ca="1" si="16"/>
        <v>0</v>
      </c>
      <c r="D89" s="33">
        <f t="shared" ca="1" si="16"/>
        <v>0</v>
      </c>
      <c r="E89" s="33">
        <f t="shared" ca="1" si="16"/>
        <v>0</v>
      </c>
      <c r="F89" s="33">
        <f t="shared" ca="1" si="16"/>
        <v>0</v>
      </c>
      <c r="G89" s="33">
        <f t="shared" ca="1" si="16"/>
        <v>0</v>
      </c>
      <c r="H89" s="34">
        <f t="shared" ca="1" si="15"/>
        <v>0</v>
      </c>
      <c r="J89" s="35">
        <f t="shared" ca="1" si="13"/>
        <v>0</v>
      </c>
      <c r="K89" s="35">
        <f t="shared" ca="1" si="13"/>
        <v>0</v>
      </c>
      <c r="L89" s="35">
        <f t="shared" ca="1" si="13"/>
        <v>0</v>
      </c>
      <c r="M89" s="35">
        <f t="shared" ca="1" si="12"/>
        <v>0</v>
      </c>
      <c r="N89" s="35">
        <f t="shared" ca="1" si="12"/>
        <v>0</v>
      </c>
      <c r="O89" s="43">
        <f t="shared" ca="1" si="12"/>
        <v>0</v>
      </c>
    </row>
    <row r="90" spans="1:15" ht="12.75" customHeight="1" x14ac:dyDescent="0.25">
      <c r="A90" s="48" t="s">
        <v>95</v>
      </c>
      <c r="B90" s="32">
        <v>770</v>
      </c>
      <c r="C90" s="33">
        <f t="shared" ca="1" si="16"/>
        <v>0</v>
      </c>
      <c r="D90" s="33">
        <f t="shared" ca="1" si="16"/>
        <v>227523.59999999998</v>
      </c>
      <c r="E90" s="33">
        <f t="shared" ca="1" si="16"/>
        <v>0</v>
      </c>
      <c r="F90" s="33">
        <f t="shared" ca="1" si="16"/>
        <v>0</v>
      </c>
      <c r="G90" s="33">
        <f t="shared" ca="1" si="16"/>
        <v>0</v>
      </c>
      <c r="H90" s="34">
        <f t="shared" ca="1" si="15"/>
        <v>227523.59999999998</v>
      </c>
      <c r="J90" s="35">
        <f t="shared" ca="1" si="13"/>
        <v>0</v>
      </c>
      <c r="K90" s="35">
        <f t="shared" ca="1" si="13"/>
        <v>1</v>
      </c>
      <c r="L90" s="35">
        <f t="shared" ca="1" si="13"/>
        <v>0</v>
      </c>
      <c r="M90" s="35">
        <f t="shared" ca="1" si="12"/>
        <v>0</v>
      </c>
      <c r="N90" s="35">
        <f t="shared" ca="1" si="12"/>
        <v>0</v>
      </c>
      <c r="O90" s="43">
        <f t="shared" ca="1" si="12"/>
        <v>1</v>
      </c>
    </row>
    <row r="91" spans="1:15" ht="12.75" customHeight="1" x14ac:dyDescent="0.25">
      <c r="A91" s="48" t="s">
        <v>96</v>
      </c>
      <c r="B91" s="32">
        <v>771</v>
      </c>
      <c r="C91" s="33">
        <f t="shared" ca="1" si="16"/>
        <v>52144644.673325993</v>
      </c>
      <c r="D91" s="33">
        <f t="shared" ca="1" si="16"/>
        <v>441661478.91366595</v>
      </c>
      <c r="E91" s="33">
        <f t="shared" ca="1" si="16"/>
        <v>31540159.177731998</v>
      </c>
      <c r="F91" s="33">
        <f t="shared" ca="1" si="16"/>
        <v>817114688.43477583</v>
      </c>
      <c r="G91" s="33">
        <f t="shared" ca="1" si="16"/>
        <v>22078091.883500002</v>
      </c>
      <c r="H91" s="34">
        <f ca="1">SUM(C91:G91)</f>
        <v>1364539063.0829999</v>
      </c>
      <c r="J91" s="35">
        <f t="shared" ca="1" si="13"/>
        <v>3.8214109133315612E-2</v>
      </c>
      <c r="K91" s="35">
        <f t="shared" ca="1" si="13"/>
        <v>0.32367082105791006</v>
      </c>
      <c r="L91" s="35">
        <f t="shared" ca="1" si="13"/>
        <v>2.3114148968715543E-2</v>
      </c>
      <c r="M91" s="35">
        <f t="shared" ca="1" si="12"/>
        <v>0.59882103088248029</v>
      </c>
      <c r="N91" s="35">
        <f t="shared" ca="1" si="12"/>
        <v>1.6179889957578349E-2</v>
      </c>
      <c r="O91" s="43">
        <f t="shared" ca="1" si="12"/>
        <v>1</v>
      </c>
    </row>
    <row r="92" spans="1:15" ht="12.75" customHeight="1" thickBot="1" x14ac:dyDescent="0.3">
      <c r="A92" s="44" t="s">
        <v>97</v>
      </c>
      <c r="B92" s="45"/>
      <c r="C92" s="46">
        <f ca="1">SUM(C78:C91)</f>
        <v>979982303.02327788</v>
      </c>
      <c r="D92" s="46">
        <f ca="1">SUM(D78:D91)</f>
        <v>3534111030.6894989</v>
      </c>
      <c r="E92" s="46">
        <f ca="1">SUM(E78:E91)</f>
        <v>2046151633.0653739</v>
      </c>
      <c r="F92" s="46">
        <f ca="1">SUM(F78:F91)</f>
        <v>4548166769.9367924</v>
      </c>
      <c r="G92" s="46">
        <f ca="1">SUM(G78:G91)</f>
        <v>98448113.559299976</v>
      </c>
      <c r="H92" s="46">
        <f ca="1">SUM(C92:G92)</f>
        <v>11206859850.274242</v>
      </c>
      <c r="J92" s="47">
        <f t="shared" ca="1" si="13"/>
        <v>8.7444861104361615E-2</v>
      </c>
      <c r="K92" s="47">
        <f t="shared" ca="1" si="13"/>
        <v>0.31535247856276316</v>
      </c>
      <c r="L92" s="47">
        <f t="shared" ca="1" si="13"/>
        <v>0.18258028211312938</v>
      </c>
      <c r="M92" s="47">
        <f t="shared" ca="1" si="12"/>
        <v>0.40583774854876004</v>
      </c>
      <c r="N92" s="47">
        <f t="shared" ca="1" si="12"/>
        <v>8.7846296709859235E-3</v>
      </c>
      <c r="O92" s="47">
        <f t="shared" ca="1" si="12"/>
        <v>1</v>
      </c>
    </row>
    <row r="93" spans="1:15" ht="12.75" customHeight="1" x14ac:dyDescent="0.25">
      <c r="A93" s="48" t="s">
        <v>98</v>
      </c>
      <c r="B93" s="32">
        <v>707</v>
      </c>
      <c r="C93" s="33">
        <f t="shared" ref="C93:G98" ca="1" si="17">IFERROR(INDIRECT("'"&amp;C$6&amp;"'!"&amp;ADDRESS(MATCH(IF($C$4="Tüm Şirketler",9003,IF($C$4="Hayatdışı Sigorta Şirketleri",9000,9001)),INDIRECT("'"&amp;C$6&amp;"'!$B$1:$B$1095"),0),MATCH($B93,INDIRECT("'"&amp;C$6&amp;"'!5:5"),0))),0)</f>
        <v>302296.25</v>
      </c>
      <c r="D93" s="33">
        <f t="shared" ca="1" si="17"/>
        <v>23889102.529999994</v>
      </c>
      <c r="E93" s="33">
        <f t="shared" ca="1" si="17"/>
        <v>18819265.66</v>
      </c>
      <c r="F93" s="33">
        <f t="shared" ca="1" si="17"/>
        <v>24960106.950000003</v>
      </c>
      <c r="G93" s="33">
        <f t="shared" ca="1" si="17"/>
        <v>0</v>
      </c>
      <c r="H93" s="34">
        <f t="shared" ref="H93:H132" ca="1" si="18">SUM(C93:G93)</f>
        <v>67970771.390000001</v>
      </c>
      <c r="J93" s="35">
        <f t="shared" ca="1" si="13"/>
        <v>4.4474447445284468E-3</v>
      </c>
      <c r="K93" s="35">
        <f t="shared" ca="1" si="13"/>
        <v>0.35146140085611283</v>
      </c>
      <c r="L93" s="35">
        <f t="shared" ca="1" si="13"/>
        <v>0.27687291574226169</v>
      </c>
      <c r="M93" s="35">
        <f t="shared" ca="1" si="12"/>
        <v>0.36721823865709702</v>
      </c>
      <c r="N93" s="35">
        <f t="shared" ca="1" si="12"/>
        <v>0</v>
      </c>
      <c r="O93" s="43">
        <f t="shared" ca="1" si="12"/>
        <v>1</v>
      </c>
    </row>
    <row r="94" spans="1:15" ht="12.75" customHeight="1" x14ac:dyDescent="0.25">
      <c r="A94" s="48" t="s">
        <v>99</v>
      </c>
      <c r="B94" s="32">
        <v>745</v>
      </c>
      <c r="C94" s="33">
        <f t="shared" ca="1" si="17"/>
        <v>0</v>
      </c>
      <c r="D94" s="33">
        <f t="shared" ca="1" si="17"/>
        <v>0</v>
      </c>
      <c r="E94" s="33">
        <f t="shared" ca="1" si="17"/>
        <v>0</v>
      </c>
      <c r="F94" s="33">
        <f t="shared" ca="1" si="17"/>
        <v>0</v>
      </c>
      <c r="G94" s="33">
        <f t="shared" ca="1" si="17"/>
        <v>0</v>
      </c>
      <c r="H94" s="34">
        <f t="shared" ca="1" si="18"/>
        <v>0</v>
      </c>
      <c r="J94" s="35">
        <f t="shared" ca="1" si="13"/>
        <v>0</v>
      </c>
      <c r="K94" s="35">
        <f t="shared" ca="1" si="13"/>
        <v>0</v>
      </c>
      <c r="L94" s="35">
        <f t="shared" ca="1" si="13"/>
        <v>0</v>
      </c>
      <c r="M94" s="35">
        <f t="shared" ca="1" si="12"/>
        <v>0</v>
      </c>
      <c r="N94" s="35">
        <f t="shared" ca="1" si="12"/>
        <v>0</v>
      </c>
      <c r="O94" s="43">
        <f t="shared" ca="1" si="12"/>
        <v>0</v>
      </c>
    </row>
    <row r="95" spans="1:15" ht="12.75" customHeight="1" x14ac:dyDescent="0.25">
      <c r="A95" s="48" t="s">
        <v>100</v>
      </c>
      <c r="B95" s="32">
        <v>746</v>
      </c>
      <c r="C95" s="33">
        <f t="shared" ca="1" si="17"/>
        <v>0</v>
      </c>
      <c r="D95" s="33">
        <f t="shared" ca="1" si="17"/>
        <v>0</v>
      </c>
      <c r="E95" s="33">
        <f t="shared" ca="1" si="17"/>
        <v>0</v>
      </c>
      <c r="F95" s="33">
        <f t="shared" ca="1" si="17"/>
        <v>0</v>
      </c>
      <c r="G95" s="33">
        <f t="shared" ca="1" si="17"/>
        <v>0</v>
      </c>
      <c r="H95" s="34">
        <f t="shared" ca="1" si="18"/>
        <v>0</v>
      </c>
      <c r="J95" s="35">
        <f t="shared" ca="1" si="13"/>
        <v>0</v>
      </c>
      <c r="K95" s="35">
        <f t="shared" ca="1" si="13"/>
        <v>0</v>
      </c>
      <c r="L95" s="35">
        <f t="shared" ca="1" si="13"/>
        <v>0</v>
      </c>
      <c r="M95" s="35">
        <f t="shared" ca="1" si="12"/>
        <v>0</v>
      </c>
      <c r="N95" s="35">
        <f t="shared" ca="1" si="12"/>
        <v>0</v>
      </c>
      <c r="O95" s="43">
        <f t="shared" ca="1" si="12"/>
        <v>0</v>
      </c>
    </row>
    <row r="96" spans="1:15" ht="12.75" customHeight="1" x14ac:dyDescent="0.25">
      <c r="A96" s="48" t="s">
        <v>101</v>
      </c>
      <c r="B96" s="32">
        <v>747</v>
      </c>
      <c r="C96" s="33">
        <f t="shared" ca="1" si="17"/>
        <v>0</v>
      </c>
      <c r="D96" s="33">
        <f t="shared" ca="1" si="17"/>
        <v>0</v>
      </c>
      <c r="E96" s="33">
        <f t="shared" ca="1" si="17"/>
        <v>0</v>
      </c>
      <c r="F96" s="33">
        <f t="shared" ca="1" si="17"/>
        <v>0</v>
      </c>
      <c r="G96" s="33">
        <f t="shared" ca="1" si="17"/>
        <v>0</v>
      </c>
      <c r="H96" s="34">
        <f t="shared" ca="1" si="18"/>
        <v>0</v>
      </c>
      <c r="J96" s="35">
        <f t="shared" ca="1" si="13"/>
        <v>0</v>
      </c>
      <c r="K96" s="35">
        <f t="shared" ca="1" si="13"/>
        <v>0</v>
      </c>
      <c r="L96" s="35">
        <f t="shared" ca="1" si="13"/>
        <v>0</v>
      </c>
      <c r="M96" s="35">
        <f t="shared" ca="1" si="12"/>
        <v>0</v>
      </c>
      <c r="N96" s="35">
        <f t="shared" ca="1" si="12"/>
        <v>0</v>
      </c>
      <c r="O96" s="43">
        <f t="shared" ca="1" si="12"/>
        <v>0</v>
      </c>
    </row>
    <row r="97" spans="1:15" ht="12.75" customHeight="1" x14ac:dyDescent="0.25">
      <c r="A97" s="48" t="s">
        <v>102</v>
      </c>
      <c r="B97" s="32">
        <v>755</v>
      </c>
      <c r="C97" s="33">
        <f t="shared" ca="1" si="17"/>
        <v>110860512.85060942</v>
      </c>
      <c r="D97" s="33">
        <f t="shared" ca="1" si="17"/>
        <v>98329839.387296274</v>
      </c>
      <c r="E97" s="33">
        <f t="shared" ca="1" si="17"/>
        <v>40740303.766153999</v>
      </c>
      <c r="F97" s="33">
        <f t="shared" ca="1" si="17"/>
        <v>714878271.22813201</v>
      </c>
      <c r="G97" s="33">
        <f t="shared" ca="1" si="17"/>
        <v>3952684.2603337504</v>
      </c>
      <c r="H97" s="34">
        <f t="shared" ca="1" si="18"/>
        <v>968761611.49252546</v>
      </c>
      <c r="J97" s="35">
        <f t="shared" ca="1" si="13"/>
        <v>0.11443528679858798</v>
      </c>
      <c r="K97" s="35">
        <f t="shared" ca="1" si="13"/>
        <v>0.10150055309871757</v>
      </c>
      <c r="L97" s="35">
        <f t="shared" ca="1" si="13"/>
        <v>4.2054003051780024E-2</v>
      </c>
      <c r="M97" s="35">
        <f t="shared" ca="1" si="12"/>
        <v>0.7379300157515043</v>
      </c>
      <c r="N97" s="35">
        <f t="shared" ca="1" si="12"/>
        <v>4.0801412994101154E-3</v>
      </c>
      <c r="O97" s="43">
        <f t="shared" ca="1" si="12"/>
        <v>1</v>
      </c>
    </row>
    <row r="98" spans="1:15" ht="12.75" customHeight="1" x14ac:dyDescent="0.25">
      <c r="A98" s="20" t="s">
        <v>103</v>
      </c>
      <c r="B98" s="21">
        <v>756</v>
      </c>
      <c r="C98" s="22">
        <f t="shared" ca="1" si="17"/>
        <v>33755616.103536896</v>
      </c>
      <c r="D98" s="22">
        <f t="shared" ca="1" si="17"/>
        <v>75471436.785650998</v>
      </c>
      <c r="E98" s="22">
        <f t="shared" ca="1" si="17"/>
        <v>13794778.815156002</v>
      </c>
      <c r="F98" s="22">
        <f t="shared" ca="1" si="17"/>
        <v>244295128.63959801</v>
      </c>
      <c r="G98" s="22">
        <f t="shared" ca="1" si="17"/>
        <v>8473905.6721333042</v>
      </c>
      <c r="H98" s="23">
        <f t="shared" ca="1" si="18"/>
        <v>375790866.01607525</v>
      </c>
      <c r="J98" s="24">
        <f t="shared" ca="1" si="13"/>
        <v>8.9825536371852449E-2</v>
      </c>
      <c r="K98" s="24">
        <f t="shared" ca="1" si="13"/>
        <v>0.20083361148650841</v>
      </c>
      <c r="L98" s="24">
        <f t="shared" ca="1" si="13"/>
        <v>3.670865915768666E-2</v>
      </c>
      <c r="M98" s="24">
        <f t="shared" ca="1" si="12"/>
        <v>0.65008266760040878</v>
      </c>
      <c r="N98" s="24">
        <f t="shared" ca="1" si="12"/>
        <v>2.2549525383543555E-2</v>
      </c>
      <c r="O98" s="25">
        <f t="shared" ca="1" si="12"/>
        <v>1</v>
      </c>
    </row>
    <row r="99" spans="1:15" ht="12.75" customHeight="1" thickBot="1" x14ac:dyDescent="0.3">
      <c r="A99" s="27" t="s">
        <v>104</v>
      </c>
      <c r="B99" s="28"/>
      <c r="C99" s="29">
        <f ca="1">SUM(C93:C98)</f>
        <v>144918425.20414633</v>
      </c>
      <c r="D99" s="29">
        <f ca="1">SUM(D93:D98)</f>
        <v>197690378.70294726</v>
      </c>
      <c r="E99" s="29">
        <f ca="1">SUM(E93:E98)</f>
        <v>73354348.24131</v>
      </c>
      <c r="F99" s="29">
        <f ca="1">SUM(F93:F98)</f>
        <v>984133506.81773007</v>
      </c>
      <c r="G99" s="29">
        <f ca="1">SUM(G93:G98)</f>
        <v>12426589.932467055</v>
      </c>
      <c r="H99" s="29">
        <f t="shared" ca="1" si="18"/>
        <v>1412523248.8986006</v>
      </c>
      <c r="J99" s="30">
        <f t="shared" ca="1" si="13"/>
        <v>0.10259542652989596</v>
      </c>
      <c r="K99" s="30">
        <f t="shared" ca="1" si="13"/>
        <v>0.13995548664922447</v>
      </c>
      <c r="L99" s="30">
        <f t="shared" ca="1" si="13"/>
        <v>5.1931427180761269E-2</v>
      </c>
      <c r="M99" s="30">
        <f t="shared" ca="1" si="12"/>
        <v>0.69672021864779732</v>
      </c>
      <c r="N99" s="30">
        <f t="shared" ca="1" si="12"/>
        <v>8.7974409923210466E-3</v>
      </c>
      <c r="O99" s="30">
        <f t="shared" ca="1" si="12"/>
        <v>1</v>
      </c>
    </row>
    <row r="100" spans="1:15" ht="12.75" customHeight="1" x14ac:dyDescent="0.25">
      <c r="A100" s="48" t="s">
        <v>105</v>
      </c>
      <c r="B100" s="32">
        <v>705</v>
      </c>
      <c r="C100" s="33">
        <f t="shared" ref="C100:G103" ca="1" si="19">IFERROR(INDIRECT("'"&amp;C$6&amp;"'!"&amp;ADDRESS(MATCH(IF($C$4="Tüm Şirketler",9003,IF($C$4="Hayatdışı Sigorta Şirketleri",9000,9001)),INDIRECT("'"&amp;C$6&amp;"'!$B$1:$B$1095"),0),MATCH($B100,INDIRECT("'"&amp;C$6&amp;"'!5:5"),0))),0)</f>
        <v>81234022.003000006</v>
      </c>
      <c r="D100" s="33">
        <f t="shared" ca="1" si="19"/>
        <v>137621710.59999999</v>
      </c>
      <c r="E100" s="33">
        <f t="shared" ca="1" si="19"/>
        <v>27526766.59</v>
      </c>
      <c r="F100" s="33">
        <f t="shared" ca="1" si="19"/>
        <v>171110317.94000021</v>
      </c>
      <c r="G100" s="33">
        <f t="shared" ca="1" si="19"/>
        <v>0</v>
      </c>
      <c r="H100" s="34">
        <f t="shared" ca="1" si="18"/>
        <v>417492817.1330002</v>
      </c>
      <c r="J100" s="35">
        <f t="shared" ref="J100:O132" ca="1" si="20">IF($H100=0,0,C100/$H100)</f>
        <v>0.19457585536644426</v>
      </c>
      <c r="K100" s="35">
        <f t="shared" ca="1" si="20"/>
        <v>0.3296385110169644</v>
      </c>
      <c r="L100" s="35">
        <f t="shared" ca="1" si="20"/>
        <v>6.5933509417075389E-2</v>
      </c>
      <c r="M100" s="35">
        <f t="shared" ca="1" si="20"/>
        <v>0.409852124199516</v>
      </c>
      <c r="N100" s="35">
        <f t="shared" ca="1" si="20"/>
        <v>0</v>
      </c>
      <c r="O100" s="43">
        <f t="shared" ca="1" si="20"/>
        <v>1</v>
      </c>
    </row>
    <row r="101" spans="1:15" ht="12.75" customHeight="1" x14ac:dyDescent="0.25">
      <c r="A101" s="48" t="s">
        <v>106</v>
      </c>
      <c r="B101" s="32">
        <v>706</v>
      </c>
      <c r="C101" s="33">
        <f t="shared" ca="1" si="19"/>
        <v>14134332.103666719</v>
      </c>
      <c r="D101" s="33">
        <f t="shared" ca="1" si="19"/>
        <v>85681470.246414825</v>
      </c>
      <c r="E101" s="33">
        <f t="shared" ca="1" si="19"/>
        <v>1500</v>
      </c>
      <c r="F101" s="33">
        <f t="shared" ca="1" si="19"/>
        <v>1440501.5808157781</v>
      </c>
      <c r="G101" s="33">
        <f t="shared" ca="1" si="19"/>
        <v>0</v>
      </c>
      <c r="H101" s="34">
        <f t="shared" ca="1" si="18"/>
        <v>101257803.93089733</v>
      </c>
      <c r="J101" s="35">
        <f t="shared" ca="1" si="20"/>
        <v>0.13958758293151008</v>
      </c>
      <c r="K101" s="35">
        <f t="shared" ca="1" si="20"/>
        <v>0.84617152377596039</v>
      </c>
      <c r="L101" s="35">
        <f t="shared" ca="1" si="20"/>
        <v>1.4813673038215053E-5</v>
      </c>
      <c r="M101" s="35">
        <f t="shared" ca="1" si="20"/>
        <v>1.4226079619491237E-2</v>
      </c>
      <c r="N101" s="35">
        <f t="shared" ca="1" si="20"/>
        <v>0</v>
      </c>
      <c r="O101" s="43">
        <f t="shared" ca="1" si="20"/>
        <v>1</v>
      </c>
    </row>
    <row r="102" spans="1:15" ht="12.75" customHeight="1" x14ac:dyDescent="0.25">
      <c r="A102" s="48" t="s">
        <v>107</v>
      </c>
      <c r="B102" s="32">
        <v>708</v>
      </c>
      <c r="C102" s="33">
        <f t="shared" ca="1" si="19"/>
        <v>13371.43</v>
      </c>
      <c r="D102" s="33">
        <f t="shared" ca="1" si="19"/>
        <v>933571.13</v>
      </c>
      <c r="E102" s="33">
        <f t="shared" ca="1" si="19"/>
        <v>0</v>
      </c>
      <c r="F102" s="33">
        <f t="shared" ca="1" si="19"/>
        <v>32636.080000000002</v>
      </c>
      <c r="G102" s="33">
        <f t="shared" ca="1" si="19"/>
        <v>0</v>
      </c>
      <c r="H102" s="34">
        <f t="shared" ca="1" si="18"/>
        <v>979578.64</v>
      </c>
      <c r="J102" s="35">
        <f t="shared" ca="1" si="20"/>
        <v>1.3650185349080295E-2</v>
      </c>
      <c r="K102" s="35">
        <f t="shared" ca="1" si="20"/>
        <v>0.95303336748951573</v>
      </c>
      <c r="L102" s="35">
        <f t="shared" ca="1" si="20"/>
        <v>0</v>
      </c>
      <c r="M102" s="35">
        <f t="shared" ca="1" si="20"/>
        <v>3.3316447161404007E-2</v>
      </c>
      <c r="N102" s="35">
        <f t="shared" ca="1" si="20"/>
        <v>0</v>
      </c>
      <c r="O102" s="43">
        <f t="shared" ca="1" si="20"/>
        <v>1</v>
      </c>
    </row>
    <row r="103" spans="1:15" ht="12.75" customHeight="1" x14ac:dyDescent="0.25">
      <c r="A103" s="48" t="s">
        <v>108</v>
      </c>
      <c r="B103" s="32">
        <v>736</v>
      </c>
      <c r="C103" s="33">
        <f t="shared" ca="1" si="19"/>
        <v>11425577.042550003</v>
      </c>
      <c r="D103" s="33">
        <f t="shared" ca="1" si="19"/>
        <v>43043018.245218121</v>
      </c>
      <c r="E103" s="33">
        <f t="shared" ca="1" si="19"/>
        <v>204794972.9851689</v>
      </c>
      <c r="F103" s="33">
        <f t="shared" ca="1" si="19"/>
        <v>118140679.56666298</v>
      </c>
      <c r="G103" s="33">
        <f t="shared" ca="1" si="19"/>
        <v>42934.979999999996</v>
      </c>
      <c r="H103" s="34">
        <f t="shared" ca="1" si="18"/>
        <v>377447182.81960005</v>
      </c>
      <c r="J103" s="35">
        <f t="shared" ca="1" si="20"/>
        <v>3.0270664513108392E-2</v>
      </c>
      <c r="K103" s="35">
        <f t="shared" ca="1" si="20"/>
        <v>0.11403719567776037</v>
      </c>
      <c r="L103" s="35">
        <f t="shared" ca="1" si="20"/>
        <v>0.54257915360584408</v>
      </c>
      <c r="M103" s="35">
        <f t="shared" ca="1" si="20"/>
        <v>0.31299923524168421</v>
      </c>
      <c r="N103" s="35">
        <f t="shared" ca="1" si="20"/>
        <v>1.13750961602807E-4</v>
      </c>
      <c r="O103" s="43">
        <f t="shared" ca="1" si="20"/>
        <v>1</v>
      </c>
    </row>
    <row r="104" spans="1:15" ht="12.75" customHeight="1" thickBot="1" x14ac:dyDescent="0.3">
      <c r="A104" s="44" t="s">
        <v>109</v>
      </c>
      <c r="B104" s="45"/>
      <c r="C104" s="46">
        <f ca="1">C103+C101+C100+C102</f>
        <v>106807302.57921673</v>
      </c>
      <c r="D104" s="46">
        <f ca="1">D103+D101+D100+D102</f>
        <v>267279770.22163293</v>
      </c>
      <c r="E104" s="46">
        <f ca="1">E103+E101+E100+E102</f>
        <v>232323239.57516891</v>
      </c>
      <c r="F104" s="46">
        <f ca="1">F103+F101+F100+F102</f>
        <v>290724135.16747898</v>
      </c>
      <c r="G104" s="46">
        <f ca="1">G103+G101+G100+G102</f>
        <v>42934.979999999996</v>
      </c>
      <c r="H104" s="46">
        <f t="shared" ca="1" si="18"/>
        <v>897177382.52349758</v>
      </c>
      <c r="J104" s="47">
        <f t="shared" ca="1" si="20"/>
        <v>0.11904814439124516</v>
      </c>
      <c r="K104" s="47">
        <f t="shared" ca="1" si="20"/>
        <v>0.29791184600513793</v>
      </c>
      <c r="L104" s="47">
        <f t="shared" ca="1" si="20"/>
        <v>0.25894905968506648</v>
      </c>
      <c r="M104" s="47">
        <f t="shared" ca="1" si="20"/>
        <v>0.32404309429842848</v>
      </c>
      <c r="N104" s="47">
        <f t="shared" ca="1" si="20"/>
        <v>4.7855620121894348E-5</v>
      </c>
      <c r="O104" s="47">
        <f t="shared" ca="1" si="20"/>
        <v>1</v>
      </c>
    </row>
    <row r="105" spans="1:15" ht="12.75" customHeight="1" x14ac:dyDescent="0.25">
      <c r="A105" s="14" t="s">
        <v>110</v>
      </c>
      <c r="B105" s="15">
        <v>702</v>
      </c>
      <c r="C105" s="16">
        <f t="shared" ref="C105:G113" ca="1" si="21">IFERROR(INDIRECT("'"&amp;C$6&amp;"'!"&amp;ADDRESS(MATCH(IF($C$4="Tüm Şirketler",9003,IF($C$4="Hayatdışı Sigorta Şirketleri",9000,9001)),INDIRECT("'"&amp;C$6&amp;"'!$B$1:$B$1095"),0),MATCH($B105,INDIRECT("'"&amp;C$6&amp;"'!5:5"),0))),0)</f>
        <v>291884885.98080009</v>
      </c>
      <c r="D105" s="16">
        <f t="shared" ca="1" si="21"/>
        <v>569157768.46870589</v>
      </c>
      <c r="E105" s="16">
        <f t="shared" ca="1" si="21"/>
        <v>202485006.79368001</v>
      </c>
      <c r="F105" s="16">
        <f t="shared" ca="1" si="21"/>
        <v>2748832916.5728788</v>
      </c>
      <c r="G105" s="16">
        <f t="shared" ca="1" si="21"/>
        <v>58252518.071399987</v>
      </c>
      <c r="H105" s="17">
        <f t="shared" ca="1" si="18"/>
        <v>3870613095.887465</v>
      </c>
      <c r="J105" s="18">
        <f t="shared" ca="1" si="20"/>
        <v>7.5410504421361158E-2</v>
      </c>
      <c r="K105" s="18">
        <f t="shared" ca="1" si="20"/>
        <v>0.14704589540955082</v>
      </c>
      <c r="L105" s="18">
        <f t="shared" ca="1" si="20"/>
        <v>5.2313419548138451E-2</v>
      </c>
      <c r="M105" s="18">
        <f t="shared" ca="1" si="20"/>
        <v>0.71018023462317115</v>
      </c>
      <c r="N105" s="18">
        <f t="shared" ca="1" si="20"/>
        <v>1.5049945997778341E-2</v>
      </c>
      <c r="O105" s="19">
        <f t="shared" ca="1" si="20"/>
        <v>1</v>
      </c>
    </row>
    <row r="106" spans="1:15" ht="12.75" customHeight="1" x14ac:dyDescent="0.25">
      <c r="A106" s="48" t="s">
        <v>111</v>
      </c>
      <c r="B106" s="32">
        <v>748</v>
      </c>
      <c r="C106" s="33">
        <f t="shared" ca="1" si="21"/>
        <v>0</v>
      </c>
      <c r="D106" s="33">
        <f t="shared" ca="1" si="21"/>
        <v>42201.83</v>
      </c>
      <c r="E106" s="33">
        <f t="shared" ca="1" si="21"/>
        <v>93648213.150000006</v>
      </c>
      <c r="F106" s="33">
        <f t="shared" ca="1" si="21"/>
        <v>4355.72</v>
      </c>
      <c r="G106" s="33">
        <f t="shared" ca="1" si="21"/>
        <v>0</v>
      </c>
      <c r="H106" s="34">
        <f t="shared" ca="1" si="18"/>
        <v>93694770.700000003</v>
      </c>
      <c r="J106" s="35">
        <f t="shared" ca="1" si="20"/>
        <v>0</v>
      </c>
      <c r="K106" s="35">
        <f t="shared" ca="1" si="20"/>
        <v>4.5041820034039532E-4</v>
      </c>
      <c r="L106" s="35">
        <f t="shared" ca="1" si="20"/>
        <v>0.99950309339942711</v>
      </c>
      <c r="M106" s="35">
        <f t="shared" ca="1" si="20"/>
        <v>4.6488400232564958E-5</v>
      </c>
      <c r="N106" s="35">
        <f t="shared" ca="1" si="20"/>
        <v>0</v>
      </c>
      <c r="O106" s="43">
        <f t="shared" ca="1" si="20"/>
        <v>1</v>
      </c>
    </row>
    <row r="107" spans="1:15" ht="12.75" customHeight="1" x14ac:dyDescent="0.25">
      <c r="A107" s="48" t="s">
        <v>112</v>
      </c>
      <c r="B107" s="32">
        <v>749</v>
      </c>
      <c r="C107" s="33">
        <f t="shared" ca="1" si="21"/>
        <v>0</v>
      </c>
      <c r="D107" s="33">
        <f t="shared" ca="1" si="21"/>
        <v>70.709999999031425</v>
      </c>
      <c r="E107" s="33">
        <f t="shared" ca="1" si="21"/>
        <v>5135684.3600000003</v>
      </c>
      <c r="F107" s="33">
        <f t="shared" ca="1" si="21"/>
        <v>0</v>
      </c>
      <c r="G107" s="33">
        <f t="shared" ca="1" si="21"/>
        <v>0</v>
      </c>
      <c r="H107" s="34">
        <f t="shared" ca="1" si="18"/>
        <v>5135755.0699999994</v>
      </c>
      <c r="J107" s="35">
        <f t="shared" ca="1" si="20"/>
        <v>0</v>
      </c>
      <c r="K107" s="35">
        <f t="shared" ca="1" si="20"/>
        <v>1.3768179953143955E-5</v>
      </c>
      <c r="L107" s="35">
        <f t="shared" ca="1" si="20"/>
        <v>0.99998623182004687</v>
      </c>
      <c r="M107" s="35">
        <f t="shared" ca="1" si="20"/>
        <v>0</v>
      </c>
      <c r="N107" s="35">
        <f t="shared" ca="1" si="20"/>
        <v>0</v>
      </c>
      <c r="O107" s="43">
        <f t="shared" ca="1" si="20"/>
        <v>1</v>
      </c>
    </row>
    <row r="108" spans="1:15" ht="12.75" customHeight="1" x14ac:dyDescent="0.25">
      <c r="A108" s="48" t="s">
        <v>113</v>
      </c>
      <c r="B108" s="32">
        <v>752</v>
      </c>
      <c r="C108" s="33">
        <f t="shared" ca="1" si="21"/>
        <v>0</v>
      </c>
      <c r="D108" s="33">
        <f t="shared" ca="1" si="21"/>
        <v>0</v>
      </c>
      <c r="E108" s="33">
        <f t="shared" ca="1" si="21"/>
        <v>0</v>
      </c>
      <c r="F108" s="33">
        <f t="shared" ca="1" si="21"/>
        <v>0</v>
      </c>
      <c r="G108" s="33">
        <f t="shared" ca="1" si="21"/>
        <v>0</v>
      </c>
      <c r="H108" s="34">
        <f t="shared" ca="1" si="18"/>
        <v>0</v>
      </c>
      <c r="J108" s="35">
        <f t="shared" ca="1" si="20"/>
        <v>0</v>
      </c>
      <c r="K108" s="35">
        <f t="shared" ca="1" si="20"/>
        <v>0</v>
      </c>
      <c r="L108" s="35">
        <f t="shared" ca="1" si="20"/>
        <v>0</v>
      </c>
      <c r="M108" s="35">
        <f t="shared" ca="1" si="20"/>
        <v>0</v>
      </c>
      <c r="N108" s="35">
        <f t="shared" ca="1" si="20"/>
        <v>0</v>
      </c>
      <c r="O108" s="43">
        <f t="shared" ca="1" si="20"/>
        <v>0</v>
      </c>
    </row>
    <row r="109" spans="1:15" ht="12.75" customHeight="1" x14ac:dyDescent="0.25">
      <c r="A109" s="48" t="s">
        <v>114</v>
      </c>
      <c r="B109" s="32">
        <v>753</v>
      </c>
      <c r="C109" s="33">
        <f t="shared" ca="1" si="21"/>
        <v>0</v>
      </c>
      <c r="D109" s="33">
        <f t="shared" ca="1" si="21"/>
        <v>0</v>
      </c>
      <c r="E109" s="33">
        <f t="shared" ca="1" si="21"/>
        <v>0</v>
      </c>
      <c r="F109" s="33">
        <f t="shared" ca="1" si="21"/>
        <v>0</v>
      </c>
      <c r="G109" s="33">
        <f t="shared" ca="1" si="21"/>
        <v>0</v>
      </c>
      <c r="H109" s="34">
        <f t="shared" ca="1" si="18"/>
        <v>0</v>
      </c>
      <c r="J109" s="35">
        <f t="shared" ca="1" si="20"/>
        <v>0</v>
      </c>
      <c r="K109" s="35">
        <f t="shared" ca="1" si="20"/>
        <v>0</v>
      </c>
      <c r="L109" s="35">
        <f t="shared" ca="1" si="20"/>
        <v>0</v>
      </c>
      <c r="M109" s="35">
        <f t="shared" ca="1" si="20"/>
        <v>0</v>
      </c>
      <c r="N109" s="35">
        <f t="shared" ca="1" si="20"/>
        <v>0</v>
      </c>
      <c r="O109" s="43">
        <f t="shared" ca="1" si="20"/>
        <v>0</v>
      </c>
    </row>
    <row r="110" spans="1:15" ht="12.75" customHeight="1" x14ac:dyDescent="0.25">
      <c r="A110" s="48" t="s">
        <v>115</v>
      </c>
      <c r="B110" s="32">
        <v>754</v>
      </c>
      <c r="C110" s="33">
        <f t="shared" ca="1" si="21"/>
        <v>40610.339999999997</v>
      </c>
      <c r="D110" s="33">
        <f t="shared" ca="1" si="21"/>
        <v>560254.59000000032</v>
      </c>
      <c r="E110" s="33">
        <f t="shared" ca="1" si="21"/>
        <v>873313.33</v>
      </c>
      <c r="F110" s="33">
        <f t="shared" ca="1" si="21"/>
        <v>148901.69</v>
      </c>
      <c r="G110" s="33">
        <f t="shared" ca="1" si="21"/>
        <v>0</v>
      </c>
      <c r="H110" s="34">
        <f t="shared" ca="1" si="18"/>
        <v>1623079.9500000002</v>
      </c>
      <c r="J110" s="35">
        <f t="shared" ca="1" si="20"/>
        <v>2.502054196406036E-2</v>
      </c>
      <c r="K110" s="35">
        <f t="shared" ca="1" si="20"/>
        <v>0.34517990934457682</v>
      </c>
      <c r="L110" s="35">
        <f t="shared" ca="1" si="20"/>
        <v>0.538059342055208</v>
      </c>
      <c r="M110" s="35">
        <f t="shared" ca="1" si="20"/>
        <v>9.1740206636154911E-2</v>
      </c>
      <c r="N110" s="35">
        <f t="shared" ca="1" si="20"/>
        <v>0</v>
      </c>
      <c r="O110" s="43">
        <f t="shared" ca="1" si="20"/>
        <v>1</v>
      </c>
    </row>
    <row r="111" spans="1:15" ht="12.75" customHeight="1" x14ac:dyDescent="0.25">
      <c r="A111" s="48" t="s">
        <v>116</v>
      </c>
      <c r="B111" s="32">
        <v>757</v>
      </c>
      <c r="C111" s="33">
        <f t="shared" ca="1" si="21"/>
        <v>0</v>
      </c>
      <c r="D111" s="33">
        <f t="shared" ca="1" si="21"/>
        <v>0</v>
      </c>
      <c r="E111" s="33">
        <f t="shared" ca="1" si="21"/>
        <v>0</v>
      </c>
      <c r="F111" s="33">
        <f t="shared" ca="1" si="21"/>
        <v>0</v>
      </c>
      <c r="G111" s="33">
        <f t="shared" ca="1" si="21"/>
        <v>0</v>
      </c>
      <c r="H111" s="34">
        <f t="shared" ca="1" si="18"/>
        <v>0</v>
      </c>
      <c r="J111" s="35">
        <f t="shared" ca="1" si="20"/>
        <v>0</v>
      </c>
      <c r="K111" s="35">
        <f t="shared" ca="1" si="20"/>
        <v>0</v>
      </c>
      <c r="L111" s="35">
        <f t="shared" ca="1" si="20"/>
        <v>0</v>
      </c>
      <c r="M111" s="35">
        <f t="shared" ca="1" si="20"/>
        <v>0</v>
      </c>
      <c r="N111" s="35">
        <f t="shared" ca="1" si="20"/>
        <v>0</v>
      </c>
      <c r="O111" s="43">
        <f t="shared" ca="1" si="20"/>
        <v>0</v>
      </c>
    </row>
    <row r="112" spans="1:15" ht="12.75" customHeight="1" x14ac:dyDescent="0.25">
      <c r="A112" s="48" t="s">
        <v>117</v>
      </c>
      <c r="B112" s="32">
        <v>758</v>
      </c>
      <c r="C112" s="33">
        <f t="shared" ca="1" si="21"/>
        <v>6220937.4700290002</v>
      </c>
      <c r="D112" s="33">
        <f t="shared" ca="1" si="21"/>
        <v>6811370.4881793363</v>
      </c>
      <c r="E112" s="33">
        <f t="shared" ca="1" si="21"/>
        <v>11630300.800124999</v>
      </c>
      <c r="F112" s="33">
        <f t="shared" ca="1" si="21"/>
        <v>1115604.7176999999</v>
      </c>
      <c r="G112" s="33">
        <f t="shared" ca="1" si="21"/>
        <v>0</v>
      </c>
      <c r="H112" s="34">
        <f t="shared" ca="1" si="18"/>
        <v>25778213.476033337</v>
      </c>
      <c r="J112" s="35">
        <f t="shared" ca="1" si="20"/>
        <v>0.24132539191720034</v>
      </c>
      <c r="K112" s="35">
        <f t="shared" ca="1" si="20"/>
        <v>0.26422973393839111</v>
      </c>
      <c r="L112" s="35">
        <f t="shared" ca="1" si="20"/>
        <v>0.45116783639556662</v>
      </c>
      <c r="M112" s="35">
        <f t="shared" ca="1" si="20"/>
        <v>4.3277037748841909E-2</v>
      </c>
      <c r="N112" s="35">
        <f t="shared" ca="1" si="20"/>
        <v>0</v>
      </c>
      <c r="O112" s="43">
        <f t="shared" ca="1" si="20"/>
        <v>1</v>
      </c>
    </row>
    <row r="113" spans="1:15" ht="12.75" customHeight="1" x14ac:dyDescent="0.25">
      <c r="A113" s="48" t="s">
        <v>118</v>
      </c>
      <c r="B113" s="32">
        <v>759</v>
      </c>
      <c r="C113" s="33">
        <f t="shared" ca="1" si="21"/>
        <v>82013097.850000024</v>
      </c>
      <c r="D113" s="33">
        <f t="shared" ca="1" si="21"/>
        <v>273359927.52569371</v>
      </c>
      <c r="E113" s="33">
        <f t="shared" ca="1" si="21"/>
        <v>764007006.91998839</v>
      </c>
      <c r="F113" s="33">
        <f t="shared" ca="1" si="21"/>
        <v>116112965.5100019</v>
      </c>
      <c r="G113" s="33">
        <f t="shared" ca="1" si="21"/>
        <v>0</v>
      </c>
      <c r="H113" s="34">
        <f t="shared" ca="1" si="18"/>
        <v>1235492997.8056841</v>
      </c>
      <c r="J113" s="35">
        <f t="shared" ca="1" si="20"/>
        <v>6.6380868200516405E-2</v>
      </c>
      <c r="K113" s="35">
        <f t="shared" ca="1" si="20"/>
        <v>0.22125574811933271</v>
      </c>
      <c r="L113" s="35">
        <f t="shared" ca="1" si="20"/>
        <v>0.61838230429222552</v>
      </c>
      <c r="M113" s="35">
        <f t="shared" ca="1" si="20"/>
        <v>9.3981079387925368E-2</v>
      </c>
      <c r="N113" s="35">
        <f t="shared" ca="1" si="20"/>
        <v>0</v>
      </c>
      <c r="O113" s="43">
        <f t="shared" ca="1" si="20"/>
        <v>1</v>
      </c>
    </row>
    <row r="114" spans="1:15" ht="12.75" customHeight="1" thickBot="1" x14ac:dyDescent="0.3">
      <c r="A114" s="27" t="s">
        <v>119</v>
      </c>
      <c r="B114" s="28"/>
      <c r="C114" s="29">
        <f ca="1">SUM(C105:C113)</f>
        <v>380159531.64082909</v>
      </c>
      <c r="D114" s="29">
        <f ca="1">SUM(D105:D113)</f>
        <v>849931593.61257911</v>
      </c>
      <c r="E114" s="29">
        <f ca="1">SUM(E105:E113)</f>
        <v>1077779525.3537934</v>
      </c>
      <c r="F114" s="29">
        <f ca="1">SUM(F105:F113)</f>
        <v>2866214744.2105808</v>
      </c>
      <c r="G114" s="29">
        <f ca="1">SUM(G105:G113)</f>
        <v>58252518.071399987</v>
      </c>
      <c r="H114" s="29">
        <f t="shared" ca="1" si="18"/>
        <v>5232337912.8891821</v>
      </c>
      <c r="J114" s="30">
        <f t="shared" ca="1" si="20"/>
        <v>7.2655768409826071E-2</v>
      </c>
      <c r="K114" s="30">
        <f t="shared" ca="1" si="20"/>
        <v>0.16243820788387606</v>
      </c>
      <c r="L114" s="30">
        <f t="shared" ca="1" si="20"/>
        <v>0.20598431204124337</v>
      </c>
      <c r="M114" s="30">
        <f t="shared" ca="1" si="20"/>
        <v>0.54778853964114871</v>
      </c>
      <c r="N114" s="30">
        <f t="shared" ca="1" si="20"/>
        <v>1.1133172023905891E-2</v>
      </c>
      <c r="O114" s="30">
        <f t="shared" ca="1" si="20"/>
        <v>1</v>
      </c>
    </row>
    <row r="115" spans="1:15" ht="12.75" customHeight="1" x14ac:dyDescent="0.25">
      <c r="A115" s="31" t="s">
        <v>120</v>
      </c>
      <c r="B115" s="32">
        <v>760</v>
      </c>
      <c r="C115" s="33">
        <f ca="1">IFERROR(INDIRECT("'"&amp;C$6&amp;"'!"&amp;ADDRESS(MATCH(IF($C$4="Tüm Şirketler",9003,IF($C$4="Hayatdışı Sigorta Şirketleri",9000,9001)),INDIRECT("'"&amp;C$6&amp;"'!$B$1:$B$1095"),0),MATCH($B115,INDIRECT("'"&amp;C$6&amp;"'!5:5"),0))),0)</f>
        <v>11911459.866551168</v>
      </c>
      <c r="D115" s="33">
        <f ca="1">IFERROR(INDIRECT("'"&amp;D$6&amp;"'!"&amp;ADDRESS(MATCH(IF($C$4="Tüm Şirketler",9003,IF($C$4="Hayatdışı Sigorta Şirketleri",9000,9001)),INDIRECT("'"&amp;D$6&amp;"'!$B$1:$B$1095"),0),MATCH($B115,INDIRECT("'"&amp;D$6&amp;"'!5:5"),0))),0)</f>
        <v>761721455.29614151</v>
      </c>
      <c r="E115" s="33">
        <f ca="1">IFERROR(INDIRECT("'"&amp;E$6&amp;"'!"&amp;ADDRESS(MATCH(IF($C$4="Tüm Şirketler",9003,IF($C$4="Hayatdışı Sigorta Şirketleri",9000,9001)),INDIRECT("'"&amp;E$6&amp;"'!$B$1:$B$1095"),0),MATCH($B115,INDIRECT("'"&amp;E$6&amp;"'!5:5"),0))),0)</f>
        <v>1095361728.6715219</v>
      </c>
      <c r="F115" s="33">
        <f ca="1">IFERROR(INDIRECT("'"&amp;F$6&amp;"'!"&amp;ADDRESS(MATCH(IF($C$4="Tüm Şirketler",9003,IF($C$4="Hayatdışı Sigorta Şirketleri",9000,9001)),INDIRECT("'"&amp;F$6&amp;"'!$B$1:$B$1095"),0),MATCH($B115,INDIRECT("'"&amp;F$6&amp;"'!5:5"),0))),0)</f>
        <v>101383407.52373967</v>
      </c>
      <c r="G115" s="33">
        <f ca="1">IFERROR(INDIRECT("'"&amp;G$6&amp;"'!"&amp;ADDRESS(MATCH(IF($C$4="Tüm Şirketler",9003,IF($C$4="Hayatdışı Sigorta Şirketleri",9000,9001)),INDIRECT("'"&amp;G$6&amp;"'!$B$1:$B$1095"),0),MATCH($B115,INDIRECT("'"&amp;G$6&amp;"'!5:5"),0))),0)</f>
        <v>2898253.5999999605</v>
      </c>
      <c r="H115" s="34">
        <f t="shared" ca="1" si="18"/>
        <v>1973276304.9579542</v>
      </c>
      <c r="J115" s="35">
        <f t="shared" ca="1" si="20"/>
        <v>6.0363872188720037E-3</v>
      </c>
      <c r="K115" s="35">
        <f t="shared" ca="1" si="20"/>
        <v>0.38601864998950158</v>
      </c>
      <c r="L115" s="35">
        <f t="shared" ca="1" si="20"/>
        <v>0.55509799915975855</v>
      </c>
      <c r="M115" s="35">
        <f t="shared" ca="1" si="20"/>
        <v>5.1378211591052325E-2</v>
      </c>
      <c r="N115" s="35">
        <f t="shared" ca="1" si="20"/>
        <v>1.4687520408155489E-3</v>
      </c>
      <c r="O115" s="43">
        <f t="shared" ca="1" si="20"/>
        <v>1</v>
      </c>
    </row>
    <row r="116" spans="1:15" ht="12.75" customHeight="1" thickBot="1" x14ac:dyDescent="0.3">
      <c r="A116" s="44" t="s">
        <v>121</v>
      </c>
      <c r="B116" s="45"/>
      <c r="C116" s="46">
        <f ca="1">C115</f>
        <v>11911459.866551168</v>
      </c>
      <c r="D116" s="46">
        <f ca="1">D115</f>
        <v>761721455.29614151</v>
      </c>
      <c r="E116" s="46">
        <f ca="1">E115</f>
        <v>1095361728.6715219</v>
      </c>
      <c r="F116" s="46">
        <f ca="1">F115</f>
        <v>101383407.52373967</v>
      </c>
      <c r="G116" s="46">
        <f ca="1">G115</f>
        <v>2898253.5999999605</v>
      </c>
      <c r="H116" s="46">
        <f t="shared" ca="1" si="18"/>
        <v>1973276304.9579542</v>
      </c>
      <c r="J116" s="47">
        <f t="shared" ca="1" si="20"/>
        <v>6.0363872188720037E-3</v>
      </c>
      <c r="K116" s="47">
        <f t="shared" ca="1" si="20"/>
        <v>0.38601864998950158</v>
      </c>
      <c r="L116" s="47">
        <f t="shared" ca="1" si="20"/>
        <v>0.55509799915975855</v>
      </c>
      <c r="M116" s="47">
        <f t="shared" ca="1" si="20"/>
        <v>5.1378211591052325E-2</v>
      </c>
      <c r="N116" s="47">
        <f t="shared" ca="1" si="20"/>
        <v>1.4687520408155489E-3</v>
      </c>
      <c r="O116" s="47">
        <f t="shared" ca="1" si="20"/>
        <v>1</v>
      </c>
    </row>
    <row r="117" spans="1:15" ht="12.75" customHeight="1" x14ac:dyDescent="0.25">
      <c r="A117" s="14" t="s">
        <v>122</v>
      </c>
      <c r="B117" s="15">
        <v>789</v>
      </c>
      <c r="C117" s="16">
        <f t="shared" ref="C117:G118" ca="1" si="22">IFERROR(INDIRECT("'"&amp;C$6&amp;"'!"&amp;ADDRESS(MATCH(IF($C$4="Tüm Şirketler",9003,IF($C$4="Hayatdışı Sigorta Şirketleri",9000,9001)),INDIRECT("'"&amp;C$6&amp;"'!$B$1:$B$1095"),0),MATCH($B117,INDIRECT("'"&amp;C$6&amp;"'!5:5"),0))),0)</f>
        <v>139596.82</v>
      </c>
      <c r="D117" s="16">
        <f t="shared" ca="1" si="22"/>
        <v>1294756499.5281179</v>
      </c>
      <c r="E117" s="16">
        <f t="shared" ca="1" si="22"/>
        <v>0</v>
      </c>
      <c r="F117" s="16">
        <f t="shared" ca="1" si="22"/>
        <v>97953523.215965003</v>
      </c>
      <c r="G117" s="16">
        <f t="shared" ca="1" si="22"/>
        <v>5304370.0359169999</v>
      </c>
      <c r="H117" s="17">
        <f t="shared" ca="1" si="18"/>
        <v>1398153989.5999999</v>
      </c>
      <c r="J117" s="18">
        <f t="shared" ca="1" si="20"/>
        <v>9.9843666032764733E-5</v>
      </c>
      <c r="K117" s="18">
        <f t="shared" ca="1" si="20"/>
        <v>0.92604713726743138</v>
      </c>
      <c r="L117" s="18">
        <f t="shared" ca="1" si="20"/>
        <v>0</v>
      </c>
      <c r="M117" s="18">
        <f t="shared" ca="1" si="20"/>
        <v>7.0059180851737707E-2</v>
      </c>
      <c r="N117" s="18">
        <f t="shared" ca="1" si="20"/>
        <v>3.7938382147981679E-3</v>
      </c>
      <c r="O117" s="19">
        <f t="shared" ca="1" si="20"/>
        <v>1</v>
      </c>
    </row>
    <row r="118" spans="1:15" ht="12.75" customHeight="1" x14ac:dyDescent="0.25">
      <c r="A118" s="20" t="s">
        <v>123</v>
      </c>
      <c r="B118" s="21">
        <v>798</v>
      </c>
      <c r="C118" s="22">
        <f t="shared" ca="1" si="22"/>
        <v>7812.63</v>
      </c>
      <c r="D118" s="22">
        <f t="shared" ca="1" si="22"/>
        <v>1299272.53</v>
      </c>
      <c r="E118" s="22">
        <f t="shared" ca="1" si="22"/>
        <v>154.85</v>
      </c>
      <c r="F118" s="22">
        <f t="shared" ca="1" si="22"/>
        <v>139086.19999999998</v>
      </c>
      <c r="G118" s="22">
        <f t="shared" ca="1" si="22"/>
        <v>0</v>
      </c>
      <c r="H118" s="23">
        <f t="shared" ca="1" si="18"/>
        <v>1446326.21</v>
      </c>
      <c r="J118" s="24">
        <f t="shared" ca="1" si="20"/>
        <v>5.4017067145592278E-3</v>
      </c>
      <c r="K118" s="24">
        <f t="shared" ca="1" si="20"/>
        <v>0.89832606297026174</v>
      </c>
      <c r="L118" s="24">
        <f t="shared" ca="1" si="20"/>
        <v>1.0706436689687038E-4</v>
      </c>
      <c r="M118" s="24">
        <f t="shared" ca="1" si="20"/>
        <v>9.6165165948282158E-2</v>
      </c>
      <c r="N118" s="24">
        <f t="shared" ca="1" si="20"/>
        <v>0</v>
      </c>
      <c r="O118" s="25">
        <f t="shared" ca="1" si="20"/>
        <v>1</v>
      </c>
    </row>
    <row r="119" spans="1:15" ht="12.75" customHeight="1" thickBot="1" x14ac:dyDescent="0.3">
      <c r="A119" s="27" t="s">
        <v>124</v>
      </c>
      <c r="B119" s="28"/>
      <c r="C119" s="29">
        <f ca="1">SUM(C117:C118)</f>
        <v>147409.45000000001</v>
      </c>
      <c r="D119" s="29">
        <f ca="1">SUM(D117:D118)</f>
        <v>1296055772.0581179</v>
      </c>
      <c r="E119" s="29">
        <f ca="1">SUM(E117:E118)</f>
        <v>154.85</v>
      </c>
      <c r="F119" s="29">
        <f ca="1">SUM(F117:F118)</f>
        <v>98092609.415965006</v>
      </c>
      <c r="G119" s="29">
        <f ca="1">SUM(G117:G118)</f>
        <v>5304370.0359169999</v>
      </c>
      <c r="H119" s="29">
        <f t="shared" ca="1" si="18"/>
        <v>1399600315.8099999</v>
      </c>
      <c r="J119" s="30">
        <f t="shared" ca="1" si="20"/>
        <v>1.0532253267940195E-4</v>
      </c>
      <c r="K119" s="30">
        <f t="shared" ca="1" si="20"/>
        <v>0.9260184907203618</v>
      </c>
      <c r="L119" s="30">
        <f t="shared" ca="1" si="20"/>
        <v>1.1063872896483496E-7</v>
      </c>
      <c r="M119" s="30">
        <f t="shared" ca="1" si="20"/>
        <v>7.0086158389579406E-2</v>
      </c>
      <c r="N119" s="30">
        <f t="shared" ca="1" si="20"/>
        <v>3.7899177186503895E-3</v>
      </c>
      <c r="O119" s="30">
        <f t="shared" ca="1" si="20"/>
        <v>1</v>
      </c>
    </row>
    <row r="120" spans="1:15" ht="12.75" customHeight="1" x14ac:dyDescent="0.25">
      <c r="A120" s="14" t="s">
        <v>125</v>
      </c>
      <c r="B120" s="15">
        <v>790</v>
      </c>
      <c r="C120" s="16">
        <f t="shared" ref="C120:G128" ca="1" si="23">IFERROR(INDIRECT("'"&amp;C$6&amp;"'!"&amp;ADDRESS(MATCH(IF($C$4="Tüm Şirketler",9003,IF($C$4="Hayatdışı Sigorta Şirketleri",9000,9001)),INDIRECT("'"&amp;C$6&amp;"'!$B$1:$B$1095"),0),MATCH($B120,INDIRECT("'"&amp;C$6&amp;"'!5:5"),0))),0)</f>
        <v>13853386.999999996</v>
      </c>
      <c r="D120" s="16">
        <f t="shared" ca="1" si="23"/>
        <v>11420700.510000002</v>
      </c>
      <c r="E120" s="16">
        <f t="shared" ca="1" si="23"/>
        <v>90918830.059999987</v>
      </c>
      <c r="F120" s="16">
        <f t="shared" ca="1" si="23"/>
        <v>1036113.87</v>
      </c>
      <c r="G120" s="16">
        <f t="shared" ca="1" si="23"/>
        <v>0</v>
      </c>
      <c r="H120" s="17">
        <f t="shared" ca="1" si="18"/>
        <v>117229031.44</v>
      </c>
      <c r="J120" s="18">
        <f t="shared" ca="1" si="20"/>
        <v>0.11817368811999797</v>
      </c>
      <c r="K120" s="18">
        <f t="shared" ca="1" si="20"/>
        <v>9.7422117795499558E-2</v>
      </c>
      <c r="L120" s="18">
        <f t="shared" ca="1" si="20"/>
        <v>0.77556582139411379</v>
      </c>
      <c r="M120" s="18">
        <f t="shared" ca="1" si="20"/>
        <v>8.8383726903885785E-3</v>
      </c>
      <c r="N120" s="18">
        <f t="shared" ca="1" si="20"/>
        <v>0</v>
      </c>
      <c r="O120" s="19">
        <f t="shared" ca="1" si="20"/>
        <v>1</v>
      </c>
    </row>
    <row r="121" spans="1:15" ht="12.75" customHeight="1" x14ac:dyDescent="0.25">
      <c r="A121" s="48" t="s">
        <v>126</v>
      </c>
      <c r="B121" s="32">
        <v>791</v>
      </c>
      <c r="C121" s="33">
        <f t="shared" ca="1" si="23"/>
        <v>7896179798.5313377</v>
      </c>
      <c r="D121" s="33">
        <f t="shared" ca="1" si="23"/>
        <v>6806244819.4118357</v>
      </c>
      <c r="E121" s="33">
        <f t="shared" ca="1" si="23"/>
        <v>40898962777.577499</v>
      </c>
      <c r="F121" s="33">
        <f t="shared" ca="1" si="23"/>
        <v>360901212.03378731</v>
      </c>
      <c r="G121" s="33">
        <f t="shared" ca="1" si="23"/>
        <v>612613619.22668624</v>
      </c>
      <c r="H121" s="34">
        <f t="shared" ca="1" si="18"/>
        <v>56574902226.781151</v>
      </c>
      <c r="J121" s="35">
        <f t="shared" ca="1" si="20"/>
        <v>0.13957036579364132</v>
      </c>
      <c r="K121" s="35">
        <f t="shared" ca="1" si="20"/>
        <v>0.12030502133488317</v>
      </c>
      <c r="L121" s="35">
        <f t="shared" ca="1" si="20"/>
        <v>0.72291707396388483</v>
      </c>
      <c r="M121" s="35">
        <f t="shared" ca="1" si="20"/>
        <v>6.379175178900188E-3</v>
      </c>
      <c r="N121" s="35">
        <f t="shared" ca="1" si="20"/>
        <v>1.0828363728690461E-2</v>
      </c>
      <c r="O121" s="43">
        <f t="shared" ca="1" si="20"/>
        <v>1</v>
      </c>
    </row>
    <row r="122" spans="1:15" ht="12.75" customHeight="1" x14ac:dyDescent="0.25">
      <c r="A122" s="48" t="s">
        <v>127</v>
      </c>
      <c r="B122" s="32">
        <v>792</v>
      </c>
      <c r="C122" s="33">
        <f t="shared" ca="1" si="23"/>
        <v>0</v>
      </c>
      <c r="D122" s="33">
        <f t="shared" ca="1" si="23"/>
        <v>0</v>
      </c>
      <c r="E122" s="33">
        <f t="shared" ca="1" si="23"/>
        <v>0</v>
      </c>
      <c r="F122" s="33">
        <f t="shared" ca="1" si="23"/>
        <v>0</v>
      </c>
      <c r="G122" s="33">
        <f t="shared" ca="1" si="23"/>
        <v>0</v>
      </c>
      <c r="H122" s="34">
        <f t="shared" ca="1" si="18"/>
        <v>0</v>
      </c>
      <c r="J122" s="35">
        <f t="shared" ca="1" si="20"/>
        <v>0</v>
      </c>
      <c r="K122" s="35">
        <f t="shared" ca="1" si="20"/>
        <v>0</v>
      </c>
      <c r="L122" s="35">
        <f t="shared" ca="1" si="20"/>
        <v>0</v>
      </c>
      <c r="M122" s="35">
        <f t="shared" ca="1" si="20"/>
        <v>0</v>
      </c>
      <c r="N122" s="35">
        <f t="shared" ca="1" si="20"/>
        <v>0</v>
      </c>
      <c r="O122" s="43">
        <f t="shared" ca="1" si="20"/>
        <v>0</v>
      </c>
    </row>
    <row r="123" spans="1:15" ht="12.75" customHeight="1" x14ac:dyDescent="0.25">
      <c r="A123" s="48" t="s">
        <v>128</v>
      </c>
      <c r="B123" s="32">
        <v>793</v>
      </c>
      <c r="C123" s="33">
        <f t="shared" ca="1" si="23"/>
        <v>0</v>
      </c>
      <c r="D123" s="33">
        <f t="shared" ca="1" si="23"/>
        <v>0</v>
      </c>
      <c r="E123" s="33">
        <f t="shared" ca="1" si="23"/>
        <v>0</v>
      </c>
      <c r="F123" s="33">
        <f t="shared" ca="1" si="23"/>
        <v>0</v>
      </c>
      <c r="G123" s="33">
        <f t="shared" ca="1" si="23"/>
        <v>0</v>
      </c>
      <c r="H123" s="34">
        <f t="shared" ca="1" si="18"/>
        <v>0</v>
      </c>
      <c r="J123" s="35">
        <f t="shared" ca="1" si="20"/>
        <v>0</v>
      </c>
      <c r="K123" s="35">
        <f t="shared" ca="1" si="20"/>
        <v>0</v>
      </c>
      <c r="L123" s="35">
        <f t="shared" ca="1" si="20"/>
        <v>0</v>
      </c>
      <c r="M123" s="35">
        <f t="shared" ca="1" si="20"/>
        <v>0</v>
      </c>
      <c r="N123" s="35">
        <f t="shared" ca="1" si="20"/>
        <v>0</v>
      </c>
      <c r="O123" s="43">
        <f t="shared" ca="1" si="20"/>
        <v>0</v>
      </c>
    </row>
    <row r="124" spans="1:15" ht="12.75" customHeight="1" x14ac:dyDescent="0.25">
      <c r="A124" s="48" t="s">
        <v>129</v>
      </c>
      <c r="B124" s="32">
        <v>794</v>
      </c>
      <c r="C124" s="33">
        <f t="shared" ca="1" si="23"/>
        <v>0</v>
      </c>
      <c r="D124" s="33">
        <f t="shared" ca="1" si="23"/>
        <v>0</v>
      </c>
      <c r="E124" s="33">
        <f t="shared" ca="1" si="23"/>
        <v>0</v>
      </c>
      <c r="F124" s="33">
        <f t="shared" ca="1" si="23"/>
        <v>0</v>
      </c>
      <c r="G124" s="33">
        <f t="shared" ca="1" si="23"/>
        <v>0</v>
      </c>
      <c r="H124" s="34">
        <f t="shared" ca="1" si="18"/>
        <v>0</v>
      </c>
      <c r="J124" s="35">
        <f t="shared" ca="1" si="20"/>
        <v>0</v>
      </c>
      <c r="K124" s="35">
        <f t="shared" ca="1" si="20"/>
        <v>0</v>
      </c>
      <c r="L124" s="35">
        <f t="shared" ca="1" si="20"/>
        <v>0</v>
      </c>
      <c r="M124" s="35">
        <f t="shared" ca="1" si="20"/>
        <v>0</v>
      </c>
      <c r="N124" s="35">
        <f t="shared" ca="1" si="20"/>
        <v>0</v>
      </c>
      <c r="O124" s="43">
        <f t="shared" ca="1" si="20"/>
        <v>0</v>
      </c>
    </row>
    <row r="125" spans="1:15" ht="12.75" customHeight="1" x14ac:dyDescent="0.25">
      <c r="A125" s="48" t="s">
        <v>130</v>
      </c>
      <c r="B125" s="32">
        <v>795</v>
      </c>
      <c r="C125" s="33">
        <f t="shared" ca="1" si="23"/>
        <v>0</v>
      </c>
      <c r="D125" s="33">
        <f t="shared" ca="1" si="23"/>
        <v>0</v>
      </c>
      <c r="E125" s="33">
        <f t="shared" ca="1" si="23"/>
        <v>0</v>
      </c>
      <c r="F125" s="33">
        <f t="shared" ca="1" si="23"/>
        <v>0</v>
      </c>
      <c r="G125" s="33">
        <f t="shared" ca="1" si="23"/>
        <v>0</v>
      </c>
      <c r="H125" s="34">
        <f t="shared" ca="1" si="18"/>
        <v>0</v>
      </c>
      <c r="J125" s="35">
        <f t="shared" ca="1" si="20"/>
        <v>0</v>
      </c>
      <c r="K125" s="35">
        <f t="shared" ca="1" si="20"/>
        <v>0</v>
      </c>
      <c r="L125" s="35">
        <f t="shared" ca="1" si="20"/>
        <v>0</v>
      </c>
      <c r="M125" s="35">
        <f t="shared" ca="1" si="20"/>
        <v>0</v>
      </c>
      <c r="N125" s="35">
        <f t="shared" ca="1" si="20"/>
        <v>0</v>
      </c>
      <c r="O125" s="43">
        <f t="shared" ca="1" si="20"/>
        <v>0</v>
      </c>
    </row>
    <row r="126" spans="1:15" ht="12.75" customHeight="1" x14ac:dyDescent="0.25">
      <c r="A126" s="48" t="s">
        <v>20</v>
      </c>
      <c r="B126" s="32">
        <v>796</v>
      </c>
      <c r="C126" s="33">
        <f t="shared" ca="1" si="23"/>
        <v>0</v>
      </c>
      <c r="D126" s="33">
        <f t="shared" ca="1" si="23"/>
        <v>0</v>
      </c>
      <c r="E126" s="33">
        <f t="shared" ca="1" si="23"/>
        <v>0</v>
      </c>
      <c r="F126" s="33">
        <f t="shared" ca="1" si="23"/>
        <v>0</v>
      </c>
      <c r="G126" s="33">
        <f t="shared" ca="1" si="23"/>
        <v>0</v>
      </c>
      <c r="H126" s="34">
        <f t="shared" ca="1" si="18"/>
        <v>0</v>
      </c>
      <c r="J126" s="35">
        <f t="shared" ca="1" si="20"/>
        <v>0</v>
      </c>
      <c r="K126" s="35">
        <f t="shared" ca="1" si="20"/>
        <v>0</v>
      </c>
      <c r="L126" s="35">
        <f t="shared" ca="1" si="20"/>
        <v>0</v>
      </c>
      <c r="M126" s="35">
        <f t="shared" ca="1" si="20"/>
        <v>0</v>
      </c>
      <c r="N126" s="35">
        <f t="shared" ca="1" si="20"/>
        <v>0</v>
      </c>
      <c r="O126" s="43">
        <f t="shared" ca="1" si="20"/>
        <v>0</v>
      </c>
    </row>
    <row r="127" spans="1:15" ht="12.75" customHeight="1" x14ac:dyDescent="0.25">
      <c r="A127" s="48" t="s">
        <v>21</v>
      </c>
      <c r="B127" s="32">
        <v>797</v>
      </c>
      <c r="C127" s="33">
        <f t="shared" ca="1" si="23"/>
        <v>0</v>
      </c>
      <c r="D127" s="33">
        <f t="shared" ca="1" si="23"/>
        <v>0</v>
      </c>
      <c r="E127" s="33">
        <f t="shared" ca="1" si="23"/>
        <v>0</v>
      </c>
      <c r="F127" s="33">
        <f t="shared" ca="1" si="23"/>
        <v>0</v>
      </c>
      <c r="G127" s="33">
        <f t="shared" ca="1" si="23"/>
        <v>0</v>
      </c>
      <c r="H127" s="34">
        <f t="shared" ca="1" si="18"/>
        <v>0</v>
      </c>
      <c r="J127" s="35">
        <f t="shared" ca="1" si="20"/>
        <v>0</v>
      </c>
      <c r="K127" s="35">
        <f t="shared" ca="1" si="20"/>
        <v>0</v>
      </c>
      <c r="L127" s="35">
        <f t="shared" ca="1" si="20"/>
        <v>0</v>
      </c>
      <c r="M127" s="35">
        <f t="shared" ca="1" si="20"/>
        <v>0</v>
      </c>
      <c r="N127" s="35">
        <f t="shared" ca="1" si="20"/>
        <v>0</v>
      </c>
      <c r="O127" s="43">
        <f t="shared" ca="1" si="20"/>
        <v>0</v>
      </c>
    </row>
    <row r="128" spans="1:15" ht="13.5" x14ac:dyDescent="0.25">
      <c r="A128" s="48" t="s">
        <v>131</v>
      </c>
      <c r="B128" s="32">
        <v>799</v>
      </c>
      <c r="C128" s="33">
        <f t="shared" ca="1" si="23"/>
        <v>0</v>
      </c>
      <c r="D128" s="33">
        <f t="shared" ca="1" si="23"/>
        <v>0</v>
      </c>
      <c r="E128" s="33">
        <f t="shared" ca="1" si="23"/>
        <v>0</v>
      </c>
      <c r="F128" s="33">
        <f t="shared" ca="1" si="23"/>
        <v>0</v>
      </c>
      <c r="G128" s="33">
        <f t="shared" ca="1" si="23"/>
        <v>0</v>
      </c>
      <c r="H128" s="34">
        <f t="shared" ca="1" si="18"/>
        <v>0</v>
      </c>
      <c r="J128" s="35">
        <f t="shared" ca="1" si="20"/>
        <v>0</v>
      </c>
      <c r="K128" s="35">
        <f t="shared" ca="1" si="20"/>
        <v>0</v>
      </c>
      <c r="L128" s="35">
        <f t="shared" ca="1" si="20"/>
        <v>0</v>
      </c>
      <c r="M128" s="35">
        <f t="shared" ca="1" si="20"/>
        <v>0</v>
      </c>
      <c r="N128" s="35">
        <f t="shared" ca="1" si="20"/>
        <v>0</v>
      </c>
      <c r="O128" s="43">
        <f t="shared" ca="1" si="20"/>
        <v>0</v>
      </c>
    </row>
    <row r="129" spans="1:15" ht="14.25" thickBot="1" x14ac:dyDescent="0.3">
      <c r="A129" s="27" t="s">
        <v>132</v>
      </c>
      <c r="B129" s="28"/>
      <c r="C129" s="29">
        <f ca="1">SUM(C120:C128)</f>
        <v>7910033185.5313377</v>
      </c>
      <c r="D129" s="29">
        <f ca="1">SUM(D120:D128)</f>
        <v>6817665519.9218359</v>
      </c>
      <c r="E129" s="29">
        <f ca="1">SUM(E120:E128)</f>
        <v>40989881607.637497</v>
      </c>
      <c r="F129" s="29">
        <f ca="1">SUM(F120:F128)</f>
        <v>361937325.90378731</v>
      </c>
      <c r="G129" s="29">
        <f ca="1">SUM(G120:G128)</f>
        <v>612613619.22668624</v>
      </c>
      <c r="H129" s="29">
        <f t="shared" ca="1" si="18"/>
        <v>56692131258.221138</v>
      </c>
      <c r="J129" s="30">
        <f t="shared" ca="1" si="20"/>
        <v>0.13952612135011724</v>
      </c>
      <c r="K129" s="30">
        <f t="shared" ca="1" si="20"/>
        <v>0.120257703646186</v>
      </c>
      <c r="L129" s="30">
        <f t="shared" ca="1" si="20"/>
        <v>0.72302594201189785</v>
      </c>
      <c r="M129" s="30">
        <f t="shared" ca="1" si="20"/>
        <v>6.3842603527328396E-3</v>
      </c>
      <c r="N129" s="30">
        <f t="shared" ca="1" si="20"/>
        <v>1.0805972639066182E-2</v>
      </c>
      <c r="O129" s="30">
        <f t="shared" ca="1" si="20"/>
        <v>1</v>
      </c>
    </row>
    <row r="130" spans="1:15" ht="13.5" x14ac:dyDescent="0.25">
      <c r="A130" s="51" t="s">
        <v>133</v>
      </c>
      <c r="B130" s="52">
        <v>9000</v>
      </c>
      <c r="C130" s="53">
        <f ca="1">C12+C24+C27+C29+C31+C35+C38+C50+C68+C73+C75+C77+C92+C99+C104+C114+C116+C119</f>
        <v>30161013549.881981</v>
      </c>
      <c r="D130" s="53">
        <f ca="1">D12+D24+D27+D29+D31+D35+D38+D50+D68+D73+D75+D77+D92+D99+D104+D114+D116+D119</f>
        <v>257488017737.57193</v>
      </c>
      <c r="E130" s="53">
        <f ca="1">E12+E24+E27+E29+E31+E35+E38+E50+E68+E73+E75+E77+E92+E99+E104+E114+E116+E119</f>
        <v>59515285430.143051</v>
      </c>
      <c r="F130" s="53">
        <f ca="1">F12+F24+F27+F29+F31+F35+F38+F50+F68+F73+F75+F77+F92+F99+F104+F114+F116+F119</f>
        <v>70061135059.376099</v>
      </c>
      <c r="G130" s="53">
        <f ca="1">G12+G24+G27+G29+G31+G35+G38+G50+G68+G73+G75+G77+G92+G99+G104+G114+G116+G119</f>
        <v>12106450306.818813</v>
      </c>
      <c r="H130" s="53">
        <f t="shared" ca="1" si="18"/>
        <v>429331902083.79187</v>
      </c>
      <c r="J130" s="54">
        <f t="shared" ca="1" si="20"/>
        <v>7.0251042150591261E-2</v>
      </c>
      <c r="K130" s="54">
        <f t="shared" ca="1" si="20"/>
        <v>0.599741171079615</v>
      </c>
      <c r="L130" s="54">
        <f t="shared" ca="1" si="20"/>
        <v>0.13862302135313384</v>
      </c>
      <c r="M130" s="54">
        <f t="shared" ca="1" si="20"/>
        <v>0.163186417592845</v>
      </c>
      <c r="N130" s="54">
        <f t="shared" ca="1" si="20"/>
        <v>2.8198347823814921E-2</v>
      </c>
      <c r="O130" s="54">
        <f t="shared" ca="1" si="20"/>
        <v>1</v>
      </c>
    </row>
    <row r="131" spans="1:15" ht="13.5" x14ac:dyDescent="0.25">
      <c r="A131" s="55" t="s">
        <v>134</v>
      </c>
      <c r="B131" s="56">
        <v>9001</v>
      </c>
      <c r="C131" s="57">
        <f ca="1">+C129</f>
        <v>7910033185.5313377</v>
      </c>
      <c r="D131" s="57">
        <f ca="1">+D129</f>
        <v>6817665519.9218359</v>
      </c>
      <c r="E131" s="57">
        <f ca="1">+E129</f>
        <v>40989881607.637497</v>
      </c>
      <c r="F131" s="57">
        <f ca="1">+F129</f>
        <v>361937325.90378731</v>
      </c>
      <c r="G131" s="57">
        <f ca="1">+G129</f>
        <v>612613619.22668624</v>
      </c>
      <c r="H131" s="57">
        <f t="shared" ca="1" si="18"/>
        <v>56692131258.221138</v>
      </c>
      <c r="J131" s="58">
        <f t="shared" ca="1" si="20"/>
        <v>0.13952612135011724</v>
      </c>
      <c r="K131" s="58">
        <f t="shared" ca="1" si="20"/>
        <v>0.120257703646186</v>
      </c>
      <c r="L131" s="58">
        <f t="shared" ca="1" si="20"/>
        <v>0.72302594201189785</v>
      </c>
      <c r="M131" s="58">
        <f t="shared" ca="1" si="20"/>
        <v>6.3842603527328396E-3</v>
      </c>
      <c r="N131" s="58">
        <f t="shared" ca="1" si="20"/>
        <v>1.0805972639066182E-2</v>
      </c>
      <c r="O131" s="58">
        <f t="shared" ca="1" si="20"/>
        <v>1</v>
      </c>
    </row>
    <row r="132" spans="1:15" ht="14.25" thickBot="1" x14ac:dyDescent="0.3">
      <c r="A132" s="59" t="s">
        <v>135</v>
      </c>
      <c r="B132" s="60">
        <v>9002</v>
      </c>
      <c r="C132" s="61">
        <f ca="1">+C130+C131</f>
        <v>38071046735.413315</v>
      </c>
      <c r="D132" s="61">
        <f ca="1">+D130+D131</f>
        <v>264305683257.49377</v>
      </c>
      <c r="E132" s="61">
        <f ca="1">+E130+E131</f>
        <v>100505167037.78055</v>
      </c>
      <c r="F132" s="61">
        <f ca="1">+F130+F131</f>
        <v>70423072385.279892</v>
      </c>
      <c r="G132" s="61">
        <f ca="1">+G130+G131</f>
        <v>12719063926.0455</v>
      </c>
      <c r="H132" s="61">
        <f t="shared" ca="1" si="18"/>
        <v>486024033342.013</v>
      </c>
      <c r="J132" s="62">
        <f t="shared" ca="1" si="20"/>
        <v>7.8331613508138775E-2</v>
      </c>
      <c r="K132" s="62">
        <f t="shared" ca="1" si="20"/>
        <v>0.54381196221937245</v>
      </c>
      <c r="L132" s="62">
        <f t="shared" ca="1" si="20"/>
        <v>0.20679052915693061</v>
      </c>
      <c r="M132" s="62">
        <f t="shared" ca="1" si="20"/>
        <v>0.14489627580972622</v>
      </c>
      <c r="N132" s="62">
        <f t="shared" ca="1" si="20"/>
        <v>2.6169619305832042E-2</v>
      </c>
      <c r="O132" s="62">
        <f t="shared" ca="1" si="20"/>
        <v>1</v>
      </c>
    </row>
    <row r="134" spans="1:15" x14ac:dyDescent="0.2">
      <c r="A134" s="84" t="s">
        <v>355</v>
      </c>
    </row>
    <row r="135" spans="1:15" x14ac:dyDescent="0.2">
      <c r="A135" s="84" t="s">
        <v>356</v>
      </c>
    </row>
    <row r="136" spans="1:15" x14ac:dyDescent="0.2">
      <c r="A136" s="84" t="s">
        <v>357</v>
      </c>
    </row>
  </sheetData>
  <mergeCells count="17">
    <mergeCell ref="A38:B38"/>
    <mergeCell ref="E1:F1"/>
    <mergeCell ref="C4:H4"/>
    <mergeCell ref="J4:O4"/>
    <mergeCell ref="C5:H5"/>
    <mergeCell ref="J5:O5"/>
    <mergeCell ref="A12:B12"/>
    <mergeCell ref="A24:B24"/>
    <mergeCell ref="A27:B27"/>
    <mergeCell ref="A29:B29"/>
    <mergeCell ref="A31:B31"/>
    <mergeCell ref="A35:B35"/>
    <mergeCell ref="A50:B50"/>
    <mergeCell ref="A68:B68"/>
    <mergeCell ref="A73:B73"/>
    <mergeCell ref="A75:B75"/>
    <mergeCell ref="A77:B77"/>
  </mergeCells>
  <dataValidations count="2">
    <dataValidation type="list" allowBlank="1" showInputMessage="1" showErrorMessage="1" sqref="B2" xr:uid="{3CEC5CE6-F76A-4790-87E5-8F497E81989B}">
      <formula1>"Toplam,Direkt,Endirekt"</formula1>
    </dataValidation>
    <dataValidation type="list" allowBlank="1" showInputMessage="1" showErrorMessage="1" sqref="C4:H4" xr:uid="{0D1B8C92-4CAB-4520-A282-56BA21184801}">
      <formula1>"TÜM ŞİRKETLER,HAYATDIŞI SİGORTA ŞİRKETLERİ,HAYAT VE EMEKLİLİK ŞİRKETLERİ"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ACDFB-BDA4-4225-97ED-526D746D6434}">
  <sheetPr>
    <tabColor theme="2" tint="-0.499984740745262"/>
  </sheetPr>
  <dimension ref="A1:DD94"/>
  <sheetViews>
    <sheetView showGridLines="0" zoomScale="80" zoomScaleNormal="80" workbookViewId="0">
      <pane xSplit="3" ySplit="6" topLeftCell="D7" activePane="bottomRight" state="frozen"/>
      <selection activeCell="E144" sqref="E144"/>
      <selection pane="topRight" activeCell="E144" sqref="E144"/>
      <selection pane="bottomLeft" activeCell="E144" sqref="E144"/>
      <selection pane="bottomRight" activeCell="D4" sqref="D4:I4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9" width="15.7109375" style="3" customWidth="1"/>
    <col min="10" max="10" width="2.140625" style="3" customWidth="1"/>
    <col min="11" max="16" width="15.7109375" style="3" customWidth="1"/>
    <col min="17" max="17" width="12.85546875" style="3" customWidth="1"/>
    <col min="18" max="18" width="14.140625" style="3" customWidth="1"/>
    <col min="19" max="92" width="9.140625" style="3"/>
    <col min="93" max="93" width="9.140625" style="63"/>
    <col min="94" max="94" width="9.140625" style="63" customWidth="1"/>
    <col min="95" max="104" width="9.140625" style="63"/>
    <col min="105" max="106" width="9.140625" style="68"/>
    <col min="107" max="108" width="9.140625" style="63"/>
    <col min="109" max="16384" width="9.140625" style="3"/>
  </cols>
  <sheetData>
    <row r="1" spans="1:96" ht="15" customHeight="1" x14ac:dyDescent="0.25">
      <c r="A1" s="1" t="s">
        <v>0</v>
      </c>
      <c r="B1" s="2"/>
      <c r="C1" s="2"/>
      <c r="F1" s="76" t="s">
        <v>1</v>
      </c>
      <c r="G1" s="77"/>
    </row>
    <row r="2" spans="1:96" ht="15" customHeight="1" x14ac:dyDescent="0.25">
      <c r="A2" s="1" t="s">
        <v>136</v>
      </c>
      <c r="B2" s="2"/>
      <c r="C2" s="2"/>
    </row>
    <row r="3" spans="1:96" ht="15" customHeight="1" x14ac:dyDescent="0.25">
      <c r="A3" s="5" t="s">
        <v>354</v>
      </c>
      <c r="B3" s="2"/>
      <c r="C3" s="2"/>
      <c r="CQ3" s="63" t="s">
        <v>137</v>
      </c>
      <c r="CR3" s="63">
        <v>701</v>
      </c>
    </row>
    <row r="4" spans="1:96" ht="22.5" customHeight="1" x14ac:dyDescent="0.2">
      <c r="D4" s="78" t="s">
        <v>138</v>
      </c>
      <c r="E4" s="79"/>
      <c r="F4" s="79"/>
      <c r="G4" s="79"/>
      <c r="H4" s="79"/>
      <c r="I4" s="80"/>
      <c r="K4" s="78" t="str">
        <f>D4</f>
        <v>715-Zorunlu Trafik (Yeşil Kart Hariç)</v>
      </c>
      <c r="L4" s="79"/>
      <c r="M4" s="79"/>
      <c r="N4" s="79"/>
      <c r="O4" s="79"/>
      <c r="P4" s="80"/>
      <c r="CQ4" s="63" t="s">
        <v>139</v>
      </c>
      <c r="CR4" s="63">
        <v>702</v>
      </c>
    </row>
    <row r="5" spans="1:96" ht="22.5" customHeight="1" x14ac:dyDescent="0.2">
      <c r="D5" s="78" t="s">
        <v>4</v>
      </c>
      <c r="E5" s="79"/>
      <c r="F5" s="79"/>
      <c r="G5" s="79"/>
      <c r="H5" s="79"/>
      <c r="I5" s="80"/>
      <c r="K5" s="78" t="s">
        <v>5</v>
      </c>
      <c r="L5" s="79"/>
      <c r="M5" s="79"/>
      <c r="N5" s="79"/>
      <c r="O5" s="79"/>
      <c r="P5" s="80"/>
      <c r="CQ5" s="63" t="s">
        <v>140</v>
      </c>
      <c r="CR5" s="63">
        <v>703</v>
      </c>
    </row>
    <row r="6" spans="1:96" ht="79.5" customHeight="1" x14ac:dyDescent="0.2">
      <c r="A6" s="64" t="s">
        <v>141</v>
      </c>
      <c r="B6" s="64" t="s">
        <v>142</v>
      </c>
      <c r="C6" s="64" t="s">
        <v>143</v>
      </c>
      <c r="D6" s="8" t="s">
        <v>8</v>
      </c>
      <c r="E6" s="9" t="s">
        <v>9</v>
      </c>
      <c r="F6" s="10" t="s">
        <v>10</v>
      </c>
      <c r="G6" s="11" t="s">
        <v>11</v>
      </c>
      <c r="H6" s="12" t="s">
        <v>12</v>
      </c>
      <c r="I6" s="13" t="s">
        <v>13</v>
      </c>
      <c r="K6" s="8" t="s">
        <v>8</v>
      </c>
      <c r="L6" s="9" t="s">
        <v>9</v>
      </c>
      <c r="M6" s="10" t="s">
        <v>10</v>
      </c>
      <c r="N6" s="11" t="s">
        <v>11</v>
      </c>
      <c r="O6" s="12" t="s">
        <v>12</v>
      </c>
      <c r="P6" s="13" t="s">
        <v>13</v>
      </c>
      <c r="CQ6" s="63" t="s">
        <v>144</v>
      </c>
      <c r="CR6" s="63">
        <v>704</v>
      </c>
    </row>
    <row r="7" spans="1:96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D70" ca="1" si="0">IFERROR(INDIRECT("'"&amp;D$6&amp;"'!"&amp;ADDRESS(MATCH($B7,INDIRECT("'"&amp;$D$6&amp;"'!$B$1:$B$1095"),0),MATCH(VLOOKUP($D$4,$CQ:$CR,2,0),INDIRECT("'"&amp;$D$6&amp;"'!5:5"),0))),0)</f>
        <v>0</v>
      </c>
      <c r="E7" s="22">
        <f t="shared" ref="E7:E70" ca="1" si="1">IFERROR(INDIRECT("'"&amp;E$6&amp;"'!"&amp;ADDRESS(MATCH($B7,INDIRECT("'"&amp;$E$6&amp;"'!$B$1:$B$1095"),0),MATCH(VLOOKUP($D$4,$CQ:$CR,2,0),INDIRECT("'"&amp;$E$6&amp;"'!5:5"),0))),0)</f>
        <v>0</v>
      </c>
      <c r="F7" s="22">
        <f t="shared" ref="F7:F70" ca="1" si="2">IFERROR(INDIRECT("'"&amp;F$6&amp;"'!"&amp;ADDRESS(MATCH($B7,INDIRECT("'"&amp;$F$6&amp;"'!$B$1:$B$1095"),0),MATCH(VLOOKUP($D$4,$CQ:$CR,2,0),INDIRECT("'"&amp;$F$6&amp;"'!5:5"),0))),0)</f>
        <v>0</v>
      </c>
      <c r="G7" s="22">
        <f t="shared" ref="G7:G70" ca="1" si="3">IFERROR(INDIRECT("'"&amp;G$6&amp;"'!"&amp;ADDRESS(MATCH($B7,INDIRECT("'"&amp;$G$6&amp;"'!$B$1:$B$1095"),0),MATCH(VLOOKUP($D$4,$CQ:$CR,2,0),INDIRECT("'"&amp;$G$6&amp;"'!5:5"),0))),0)</f>
        <v>0</v>
      </c>
      <c r="H7" s="22">
        <f t="shared" ref="H7:H70" ca="1" si="4">IFERROR(INDIRECT("'"&amp;H$6&amp;"'!"&amp;ADDRESS(MATCH($B7,INDIRECT("'"&amp;$H$6&amp;"'!$B$1:$B$1095"),0),MATCH(VLOOKUP($D$4,$CQ:$CR,2,0),INDIRECT("'"&amp;$H$6&amp;"'!5:5"),0))),0)</f>
        <v>0</v>
      </c>
      <c r="I7" s="57">
        <f ca="1">SUM(D7:H7)</f>
        <v>0</v>
      </c>
      <c r="K7" s="24">
        <f t="shared" ref="K7:P22" ca="1" si="5">IF($I7=0,0,D7/$I7)</f>
        <v>0</v>
      </c>
      <c r="L7" s="24">
        <f t="shared" ca="1" si="5"/>
        <v>0</v>
      </c>
      <c r="M7" s="24">
        <f t="shared" ca="1" si="5"/>
        <v>0</v>
      </c>
      <c r="N7" s="24">
        <f t="shared" ca="1" si="5"/>
        <v>0</v>
      </c>
      <c r="O7" s="24">
        <f t="shared" ca="1" si="5"/>
        <v>0</v>
      </c>
      <c r="P7" s="58">
        <f t="shared" ca="1" si="5"/>
        <v>0</v>
      </c>
      <c r="CQ7" s="63" t="s">
        <v>147</v>
      </c>
      <c r="CR7" s="63">
        <v>706</v>
      </c>
    </row>
    <row r="8" spans="1:96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1005252647.23</v>
      </c>
      <c r="E8" s="22">
        <f t="shared" ca="1" si="1"/>
        <v>3553399378.3099999</v>
      </c>
      <c r="F8" s="22">
        <f t="shared" ca="1" si="2"/>
        <v>102057409.98</v>
      </c>
      <c r="G8" s="22">
        <f t="shared" ca="1" si="3"/>
        <v>368455380.64999998</v>
      </c>
      <c r="H8" s="22">
        <f t="shared" ca="1" si="4"/>
        <v>0</v>
      </c>
      <c r="I8" s="57">
        <f t="shared" ref="I8:I21" ca="1" si="6">SUM(D8:H8)</f>
        <v>5029164816.1699991</v>
      </c>
      <c r="K8" s="24">
        <f t="shared" ca="1" si="5"/>
        <v>0.19988460986561149</v>
      </c>
      <c r="L8" s="24">
        <f t="shared" ca="1" si="5"/>
        <v>0.70655854564259835</v>
      </c>
      <c r="M8" s="24">
        <f t="shared" ca="1" si="5"/>
        <v>2.0293113013886598E-2</v>
      </c>
      <c r="N8" s="24">
        <f t="shared" ca="1" si="5"/>
        <v>7.3263731477903743E-2</v>
      </c>
      <c r="O8" s="24">
        <f t="shared" ca="1" si="5"/>
        <v>0</v>
      </c>
      <c r="P8" s="58">
        <f t="shared" ca="1" si="5"/>
        <v>1</v>
      </c>
      <c r="CQ8" s="63" t="s">
        <v>149</v>
      </c>
      <c r="CR8" s="63">
        <v>710</v>
      </c>
    </row>
    <row r="9" spans="1:96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736264834.61000013</v>
      </c>
      <c r="E9" s="22">
        <f t="shared" ca="1" si="1"/>
        <v>5020469196.869998</v>
      </c>
      <c r="F9" s="22">
        <f t="shared" ca="1" si="2"/>
        <v>185607502.36999995</v>
      </c>
      <c r="G9" s="22">
        <f t="shared" ca="1" si="3"/>
        <v>335194971.83999991</v>
      </c>
      <c r="H9" s="22">
        <f t="shared" ca="1" si="4"/>
        <v>0</v>
      </c>
      <c r="I9" s="57">
        <f t="shared" ca="1" si="6"/>
        <v>6277536505.6899977</v>
      </c>
      <c r="K9" s="24">
        <f t="shared" ca="1" si="5"/>
        <v>0.11728563170323983</v>
      </c>
      <c r="L9" s="24">
        <f t="shared" ca="1" si="5"/>
        <v>0.79975149365032183</v>
      </c>
      <c r="M9" s="24">
        <f t="shared" ca="1" si="5"/>
        <v>2.9566933175420671E-2</v>
      </c>
      <c r="N9" s="24">
        <f t="shared" ca="1" si="5"/>
        <v>5.3395941471017672E-2</v>
      </c>
      <c r="O9" s="24">
        <f t="shared" ca="1" si="5"/>
        <v>0</v>
      </c>
      <c r="P9" s="58">
        <f t="shared" ca="1" si="5"/>
        <v>1</v>
      </c>
      <c r="CQ9" s="63" t="s">
        <v>151</v>
      </c>
      <c r="CR9" s="63">
        <v>711</v>
      </c>
    </row>
    <row r="10" spans="1:96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883252142.61002016</v>
      </c>
      <c r="E10" s="22">
        <f t="shared" ca="1" si="1"/>
        <v>4850899970.9493685</v>
      </c>
      <c r="F10" s="22">
        <f t="shared" ca="1" si="2"/>
        <v>534689848.75005996</v>
      </c>
      <c r="G10" s="22">
        <f t="shared" ca="1" si="3"/>
        <v>317855242.42003804</v>
      </c>
      <c r="H10" s="22">
        <f t="shared" ca="1" si="4"/>
        <v>0</v>
      </c>
      <c r="I10" s="57">
        <f t="shared" ca="1" si="6"/>
        <v>6586697204.7294874</v>
      </c>
      <c r="K10" s="24">
        <f t="shared" ca="1" si="5"/>
        <v>0.13409636349699103</v>
      </c>
      <c r="L10" s="24">
        <f t="shared" ca="1" si="5"/>
        <v>0.73646925312829725</v>
      </c>
      <c r="M10" s="24">
        <f t="shared" ca="1" si="5"/>
        <v>8.1177232250198669E-2</v>
      </c>
      <c r="N10" s="24">
        <f t="shared" ca="1" si="5"/>
        <v>4.8257151124512974E-2</v>
      </c>
      <c r="O10" s="24">
        <f t="shared" ca="1" si="5"/>
        <v>0</v>
      </c>
      <c r="P10" s="58">
        <f t="shared" ca="1" si="5"/>
        <v>1</v>
      </c>
      <c r="CQ10" s="63" t="s">
        <v>153</v>
      </c>
      <c r="CR10" s="63">
        <v>712</v>
      </c>
    </row>
    <row r="11" spans="1:96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475776269</v>
      </c>
      <c r="E11" s="22">
        <f t="shared" ca="1" si="1"/>
        <v>2279330602.0185003</v>
      </c>
      <c r="F11" s="22">
        <f t="shared" ca="1" si="2"/>
        <v>72546.53</v>
      </c>
      <c r="G11" s="22">
        <f t="shared" ca="1" si="3"/>
        <v>256825170.46760002</v>
      </c>
      <c r="H11" s="22">
        <f t="shared" ca="1" si="4"/>
        <v>0</v>
      </c>
      <c r="I11" s="57">
        <f t="shared" ca="1" si="6"/>
        <v>3012004588.0161004</v>
      </c>
      <c r="K11" s="24">
        <f t="shared" ca="1" si="5"/>
        <v>0.15796000806007299</v>
      </c>
      <c r="L11" s="24">
        <f t="shared" ca="1" si="5"/>
        <v>0.75674871515378861</v>
      </c>
      <c r="M11" s="24">
        <f t="shared" ca="1" si="5"/>
        <v>2.4085796644746746E-5</v>
      </c>
      <c r="N11" s="24">
        <f t="shared" ca="1" si="5"/>
        <v>8.526719098949366E-2</v>
      </c>
      <c r="O11" s="24">
        <f t="shared" ca="1" si="5"/>
        <v>0</v>
      </c>
      <c r="P11" s="58">
        <f t="shared" ca="1" si="5"/>
        <v>1</v>
      </c>
      <c r="CQ11" s="63" t="s">
        <v>155</v>
      </c>
      <c r="CR11" s="63">
        <v>713</v>
      </c>
    </row>
    <row r="12" spans="1:96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1"/>
        <v>0</v>
      </c>
      <c r="F12" s="22">
        <f t="shared" ca="1" si="2"/>
        <v>0</v>
      </c>
      <c r="G12" s="22">
        <f t="shared" ca="1" si="3"/>
        <v>0</v>
      </c>
      <c r="H12" s="22">
        <f t="shared" ca="1" si="4"/>
        <v>0</v>
      </c>
      <c r="I12" s="57">
        <f t="shared" ca="1" si="6"/>
        <v>0</v>
      </c>
      <c r="K12" s="24">
        <f t="shared" ca="1" si="5"/>
        <v>0</v>
      </c>
      <c r="L12" s="24">
        <f t="shared" ca="1" si="5"/>
        <v>0</v>
      </c>
      <c r="M12" s="24">
        <f t="shared" ca="1" si="5"/>
        <v>0</v>
      </c>
      <c r="N12" s="24">
        <f t="shared" ca="1" si="5"/>
        <v>0</v>
      </c>
      <c r="O12" s="24">
        <f t="shared" ca="1" si="5"/>
        <v>0</v>
      </c>
      <c r="P12" s="58">
        <f t="shared" ca="1" si="5"/>
        <v>0</v>
      </c>
      <c r="CQ12" s="63" t="s">
        <v>157</v>
      </c>
      <c r="CR12" s="63">
        <v>714</v>
      </c>
    </row>
    <row r="13" spans="1:96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342723679.59000003</v>
      </c>
      <c r="E13" s="22">
        <f t="shared" ca="1" si="1"/>
        <v>3202117953.8400002</v>
      </c>
      <c r="F13" s="22">
        <f t="shared" ca="1" si="2"/>
        <v>0</v>
      </c>
      <c r="G13" s="22">
        <f t="shared" ca="1" si="3"/>
        <v>287896071.69</v>
      </c>
      <c r="H13" s="22">
        <f t="shared" ca="1" si="4"/>
        <v>-367.77</v>
      </c>
      <c r="I13" s="57">
        <f t="shared" ca="1" si="6"/>
        <v>3832737337.3500004</v>
      </c>
      <c r="K13" s="24">
        <f t="shared" ca="1" si="5"/>
        <v>8.9420080069187113E-2</v>
      </c>
      <c r="L13" s="24">
        <f t="shared" ca="1" si="5"/>
        <v>0.83546501416504115</v>
      </c>
      <c r="M13" s="24">
        <f t="shared" ca="1" si="5"/>
        <v>0</v>
      </c>
      <c r="N13" s="24">
        <f t="shared" ca="1" si="5"/>
        <v>7.5115001720690494E-2</v>
      </c>
      <c r="O13" s="24">
        <f t="shared" ca="1" si="5"/>
        <v>-9.5954918803353346E-8</v>
      </c>
      <c r="P13" s="58">
        <f t="shared" ca="1" si="5"/>
        <v>1</v>
      </c>
      <c r="CQ13" s="63" t="s">
        <v>138</v>
      </c>
      <c r="CR13" s="63">
        <v>715</v>
      </c>
    </row>
    <row r="14" spans="1:96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824249176.01999998</v>
      </c>
      <c r="E14" s="22">
        <f t="shared" ca="1" si="1"/>
        <v>6108687642.2400074</v>
      </c>
      <c r="F14" s="22">
        <f t="shared" ca="1" si="2"/>
        <v>11343074.74</v>
      </c>
      <c r="G14" s="22">
        <f t="shared" ca="1" si="3"/>
        <v>320667823.94999987</v>
      </c>
      <c r="H14" s="22">
        <f t="shared" ca="1" si="4"/>
        <v>148159480.28999999</v>
      </c>
      <c r="I14" s="57">
        <f t="shared" ca="1" si="6"/>
        <v>7413107197.2400074</v>
      </c>
      <c r="K14" s="24">
        <f t="shared" ca="1" si="5"/>
        <v>0.11118808268776664</v>
      </c>
      <c r="L14" s="24">
        <f t="shared" ca="1" si="5"/>
        <v>0.82403875725881159</v>
      </c>
      <c r="M14" s="24">
        <f t="shared" ca="1" si="5"/>
        <v>1.5301376923597123E-3</v>
      </c>
      <c r="N14" s="24">
        <f t="shared" ca="1" si="5"/>
        <v>4.325687129809596E-2</v>
      </c>
      <c r="O14" s="24">
        <f t="shared" ca="1" si="5"/>
        <v>1.9986151062966095E-2</v>
      </c>
      <c r="P14" s="58">
        <f t="shared" ca="1" si="5"/>
        <v>1</v>
      </c>
      <c r="CQ14" s="63" t="s">
        <v>160</v>
      </c>
      <c r="CR14" s="63">
        <v>903</v>
      </c>
    </row>
    <row r="15" spans="1:96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1"/>
        <v>0</v>
      </c>
      <c r="F15" s="22">
        <f t="shared" ca="1" si="2"/>
        <v>0</v>
      </c>
      <c r="G15" s="22">
        <f t="shared" ca="1" si="3"/>
        <v>0</v>
      </c>
      <c r="H15" s="22">
        <f t="shared" ca="1" si="4"/>
        <v>0</v>
      </c>
      <c r="I15" s="57">
        <f t="shared" ca="1" si="6"/>
        <v>0</v>
      </c>
      <c r="K15" s="24">
        <f t="shared" ca="1" si="5"/>
        <v>0</v>
      </c>
      <c r="L15" s="24">
        <f t="shared" ca="1" si="5"/>
        <v>0</v>
      </c>
      <c r="M15" s="24">
        <f t="shared" ca="1" si="5"/>
        <v>0</v>
      </c>
      <c r="N15" s="24">
        <f t="shared" ca="1" si="5"/>
        <v>0</v>
      </c>
      <c r="O15" s="24">
        <f t="shared" ca="1" si="5"/>
        <v>0</v>
      </c>
      <c r="P15" s="58">
        <f t="shared" ca="1" si="5"/>
        <v>0</v>
      </c>
      <c r="CQ15" s="63" t="s">
        <v>162</v>
      </c>
      <c r="CR15" s="63">
        <v>716</v>
      </c>
    </row>
    <row r="16" spans="1:96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1"/>
        <v>0</v>
      </c>
      <c r="F16" s="22">
        <f t="shared" ca="1" si="2"/>
        <v>0</v>
      </c>
      <c r="G16" s="22">
        <f t="shared" ca="1" si="3"/>
        <v>0</v>
      </c>
      <c r="H16" s="22">
        <f t="shared" ca="1" si="4"/>
        <v>0</v>
      </c>
      <c r="I16" s="57">
        <f t="shared" ca="1" si="6"/>
        <v>0</v>
      </c>
      <c r="K16" s="24">
        <f t="shared" ca="1" si="5"/>
        <v>0</v>
      </c>
      <c r="L16" s="24">
        <f t="shared" ca="1" si="5"/>
        <v>0</v>
      </c>
      <c r="M16" s="24">
        <f t="shared" ca="1" si="5"/>
        <v>0</v>
      </c>
      <c r="N16" s="24">
        <f t="shared" ca="1" si="5"/>
        <v>0</v>
      </c>
      <c r="O16" s="24">
        <f t="shared" ca="1" si="5"/>
        <v>0</v>
      </c>
      <c r="P16" s="58">
        <f t="shared" ca="1" si="5"/>
        <v>0</v>
      </c>
      <c r="CQ16" s="63" t="s">
        <v>164</v>
      </c>
      <c r="CR16" s="63">
        <v>717</v>
      </c>
    </row>
    <row r="17" spans="1:96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627504.54</v>
      </c>
      <c r="E17" s="22">
        <f t="shared" ca="1" si="1"/>
        <v>3142217025.4499998</v>
      </c>
      <c r="F17" s="22">
        <f t="shared" ca="1" si="2"/>
        <v>0</v>
      </c>
      <c r="G17" s="22">
        <f t="shared" ca="1" si="3"/>
        <v>114982713.45</v>
      </c>
      <c r="H17" s="22">
        <f t="shared" ca="1" si="4"/>
        <v>366902547.76999998</v>
      </c>
      <c r="I17" s="57">
        <f t="shared" ca="1" si="6"/>
        <v>3624729791.2099996</v>
      </c>
      <c r="K17" s="24">
        <f t="shared" ca="1" si="5"/>
        <v>1.7311760493753323E-4</v>
      </c>
      <c r="L17" s="24">
        <f t="shared" ca="1" si="5"/>
        <v>0.86688310755463838</v>
      </c>
      <c r="M17" s="24">
        <f t="shared" ca="1" si="5"/>
        <v>0</v>
      </c>
      <c r="N17" s="24">
        <f t="shared" ca="1" si="5"/>
        <v>3.1721733776910503E-2</v>
      </c>
      <c r="O17" s="24">
        <f t="shared" ca="1" si="5"/>
        <v>0.10122204106351369</v>
      </c>
      <c r="P17" s="58">
        <f t="shared" ca="1" si="5"/>
        <v>1</v>
      </c>
      <c r="CQ17" s="63" t="s">
        <v>166</v>
      </c>
      <c r="CR17" s="63">
        <v>718</v>
      </c>
    </row>
    <row r="18" spans="1:96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1"/>
        <v>0</v>
      </c>
      <c r="F18" s="22">
        <f t="shared" ca="1" si="2"/>
        <v>0</v>
      </c>
      <c r="G18" s="22">
        <f t="shared" ca="1" si="3"/>
        <v>0</v>
      </c>
      <c r="H18" s="22">
        <f t="shared" ca="1" si="4"/>
        <v>0</v>
      </c>
      <c r="I18" s="57">
        <f t="shared" ca="1" si="6"/>
        <v>0</v>
      </c>
      <c r="K18" s="24">
        <f t="shared" ca="1" si="5"/>
        <v>0</v>
      </c>
      <c r="L18" s="24">
        <f t="shared" ca="1" si="5"/>
        <v>0</v>
      </c>
      <c r="M18" s="24">
        <f t="shared" ca="1" si="5"/>
        <v>0</v>
      </c>
      <c r="N18" s="24">
        <f t="shared" ca="1" si="5"/>
        <v>0</v>
      </c>
      <c r="O18" s="24">
        <f t="shared" ca="1" si="5"/>
        <v>0</v>
      </c>
      <c r="P18" s="58">
        <f t="shared" ca="1" si="5"/>
        <v>0</v>
      </c>
      <c r="CQ18" s="63" t="s">
        <v>168</v>
      </c>
      <c r="CR18" s="63">
        <v>719</v>
      </c>
    </row>
    <row r="19" spans="1:96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1"/>
        <v>0</v>
      </c>
      <c r="F19" s="22">
        <f t="shared" ca="1" si="2"/>
        <v>0</v>
      </c>
      <c r="G19" s="22">
        <f t="shared" ca="1" si="3"/>
        <v>0</v>
      </c>
      <c r="H19" s="22">
        <f t="shared" ca="1" si="4"/>
        <v>0</v>
      </c>
      <c r="I19" s="57">
        <f t="shared" ca="1" si="6"/>
        <v>0</v>
      </c>
      <c r="K19" s="24">
        <f t="shared" ca="1" si="5"/>
        <v>0</v>
      </c>
      <c r="L19" s="24">
        <f t="shared" ca="1" si="5"/>
        <v>0</v>
      </c>
      <c r="M19" s="24">
        <f t="shared" ca="1" si="5"/>
        <v>0</v>
      </c>
      <c r="N19" s="24">
        <f t="shared" ca="1" si="5"/>
        <v>0</v>
      </c>
      <c r="O19" s="24">
        <f t="shared" ca="1" si="5"/>
        <v>0</v>
      </c>
      <c r="P19" s="58">
        <f t="shared" ca="1" si="5"/>
        <v>0</v>
      </c>
      <c r="CQ19" s="63" t="s">
        <v>170</v>
      </c>
      <c r="CR19" s="63">
        <v>721</v>
      </c>
    </row>
    <row r="20" spans="1:96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273139362.90999997</v>
      </c>
      <c r="E20" s="22">
        <f t="shared" ca="1" si="1"/>
        <v>788750071.93000007</v>
      </c>
      <c r="F20" s="22">
        <f t="shared" ca="1" si="2"/>
        <v>542317222.26999998</v>
      </c>
      <c r="G20" s="22">
        <f t="shared" ca="1" si="3"/>
        <v>17402443.489999998</v>
      </c>
      <c r="H20" s="22">
        <f t="shared" ca="1" si="4"/>
        <v>0</v>
      </c>
      <c r="I20" s="57">
        <f t="shared" ca="1" si="6"/>
        <v>1621609100.6000001</v>
      </c>
      <c r="K20" s="24">
        <f t="shared" ca="1" si="5"/>
        <v>0.16843724101507423</v>
      </c>
      <c r="L20" s="24">
        <f t="shared" ca="1" si="5"/>
        <v>0.48639963332603414</v>
      </c>
      <c r="M20" s="24">
        <f t="shared" ca="1" si="5"/>
        <v>0.33443153597827058</v>
      </c>
      <c r="N20" s="24">
        <f t="shared" ca="1" si="5"/>
        <v>1.073158968062096E-2</v>
      </c>
      <c r="O20" s="24">
        <f t="shared" ca="1" si="5"/>
        <v>0</v>
      </c>
      <c r="P20" s="58">
        <f t="shared" ca="1" si="5"/>
        <v>1</v>
      </c>
      <c r="CQ20" s="63" t="s">
        <v>172</v>
      </c>
      <c r="CR20" s="63">
        <v>722</v>
      </c>
    </row>
    <row r="21" spans="1:96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-325898.39</v>
      </c>
      <c r="E21" s="22">
        <f t="shared" ca="1" si="1"/>
        <v>-6002885.7699999996</v>
      </c>
      <c r="F21" s="22">
        <f t="shared" ca="1" si="2"/>
        <v>-999.32</v>
      </c>
      <c r="G21" s="22">
        <f t="shared" ca="1" si="3"/>
        <v>-182912.2</v>
      </c>
      <c r="H21" s="22">
        <f t="shared" ca="1" si="4"/>
        <v>-3895980.4000000004</v>
      </c>
      <c r="I21" s="57">
        <f t="shared" ca="1" si="6"/>
        <v>-10408676.08</v>
      </c>
      <c r="K21" s="24">
        <f t="shared" ca="1" si="5"/>
        <v>3.1310263427853736E-2</v>
      </c>
      <c r="L21" s="24">
        <f t="shared" ca="1" si="5"/>
        <v>0.57671943327493769</v>
      </c>
      <c r="M21" s="24">
        <f t="shared" ca="1" si="5"/>
        <v>9.6008367665525432E-5</v>
      </c>
      <c r="N21" s="24">
        <f t="shared" ca="1" si="5"/>
        <v>1.7573051423077815E-2</v>
      </c>
      <c r="O21" s="24">
        <f t="shared" ca="1" si="5"/>
        <v>0.37430124350646526</v>
      </c>
      <c r="P21" s="58">
        <f t="shared" ca="1" si="5"/>
        <v>1</v>
      </c>
      <c r="CQ21" s="63" t="s">
        <v>174</v>
      </c>
      <c r="CR21" s="63">
        <v>723</v>
      </c>
    </row>
    <row r="22" spans="1:96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1226619085.2200003</v>
      </c>
      <c r="E22" s="22">
        <f t="shared" ca="1" si="1"/>
        <v>9626984784.6800022</v>
      </c>
      <c r="F22" s="22">
        <f t="shared" ca="1" si="2"/>
        <v>352062540.73000002</v>
      </c>
      <c r="G22" s="22">
        <f t="shared" ca="1" si="3"/>
        <v>1144970687.22</v>
      </c>
      <c r="H22" s="22">
        <f t="shared" ca="1" si="4"/>
        <v>0</v>
      </c>
      <c r="I22" s="57">
        <f ca="1">SUM(D22:H22)</f>
        <v>12350637097.85</v>
      </c>
      <c r="K22" s="24">
        <f t="shared" ca="1" si="5"/>
        <v>9.931626000358558E-2</v>
      </c>
      <c r="L22" s="24">
        <f t="shared" ca="1" si="5"/>
        <v>0.77947272747216156</v>
      </c>
      <c r="M22" s="24">
        <f t="shared" ca="1" si="5"/>
        <v>2.8505617802606076E-2</v>
      </c>
      <c r="N22" s="24">
        <f t="shared" ca="1" si="5"/>
        <v>9.2705394721646919E-2</v>
      </c>
      <c r="O22" s="24">
        <f t="shared" ca="1" si="5"/>
        <v>0</v>
      </c>
      <c r="P22" s="58">
        <f t="shared" ca="1" si="5"/>
        <v>1</v>
      </c>
      <c r="CQ22" s="63" t="s">
        <v>176</v>
      </c>
      <c r="CR22" s="63">
        <v>724</v>
      </c>
    </row>
    <row r="23" spans="1:96" ht="12.75" customHeight="1" x14ac:dyDescent="0.25">
      <c r="A23" s="65" t="s">
        <v>177</v>
      </c>
      <c r="B23" s="21">
        <v>1022</v>
      </c>
      <c r="C23" s="66" t="s">
        <v>146</v>
      </c>
      <c r="D23" s="22">
        <f t="shared" ca="1" si="0"/>
        <v>4574827.7200000007</v>
      </c>
      <c r="E23" s="22">
        <f t="shared" ca="1" si="1"/>
        <v>3262448906.0999985</v>
      </c>
      <c r="F23" s="22">
        <f t="shared" ca="1" si="2"/>
        <v>24331859.279999986</v>
      </c>
      <c r="G23" s="22">
        <f t="shared" ca="1" si="3"/>
        <v>205843876.92000139</v>
      </c>
      <c r="H23" s="22">
        <f t="shared" ca="1" si="4"/>
        <v>0</v>
      </c>
      <c r="I23" s="57">
        <f ca="1">SUM(D23:H23)</f>
        <v>3497199470.02</v>
      </c>
      <c r="K23" s="24">
        <f t="shared" ref="K23:P54" ca="1" si="7">IF($I23=0,0,D23/$I23)</f>
        <v>1.3081403446437781E-3</v>
      </c>
      <c r="L23" s="24">
        <f t="shared" ca="1" si="7"/>
        <v>0.93287469990418959</v>
      </c>
      <c r="M23" s="24">
        <f t="shared" ca="1" si="7"/>
        <v>6.9575268693097556E-3</v>
      </c>
      <c r="N23" s="24">
        <f t="shared" ca="1" si="7"/>
        <v>5.8859632881856805E-2</v>
      </c>
      <c r="O23" s="24">
        <f t="shared" ca="1" si="7"/>
        <v>0</v>
      </c>
      <c r="P23" s="58">
        <f t="shared" ca="1" si="7"/>
        <v>1</v>
      </c>
      <c r="CQ23" s="63" t="s">
        <v>178</v>
      </c>
      <c r="CR23" s="63">
        <v>725</v>
      </c>
    </row>
    <row r="24" spans="1:96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0"/>
        <v>9853033.7699999604</v>
      </c>
      <c r="E24" s="22">
        <f t="shared" ca="1" si="1"/>
        <v>1096841169.66008</v>
      </c>
      <c r="F24" s="22">
        <f t="shared" ca="1" si="2"/>
        <v>127118560.530001</v>
      </c>
      <c r="G24" s="22">
        <f t="shared" ca="1" si="3"/>
        <v>199151419.60001099</v>
      </c>
      <c r="H24" s="22">
        <f t="shared" ca="1" si="4"/>
        <v>721795423.45996404</v>
      </c>
      <c r="I24" s="57">
        <f ca="1">SUM(D24:H24)</f>
        <v>2154759607.0200558</v>
      </c>
      <c r="K24" s="24">
        <f t="shared" ca="1" si="7"/>
        <v>4.5726835317960604E-3</v>
      </c>
      <c r="L24" s="24">
        <f t="shared" ca="1" si="7"/>
        <v>0.50903180386649549</v>
      </c>
      <c r="M24" s="24">
        <f t="shared" ca="1" si="7"/>
        <v>5.8994311994645547E-2</v>
      </c>
      <c r="N24" s="24">
        <f t="shared" ca="1" si="7"/>
        <v>9.2423961796568685E-2</v>
      </c>
      <c r="O24" s="24">
        <f t="shared" ca="1" si="7"/>
        <v>0.33497723881049429</v>
      </c>
      <c r="P24" s="58">
        <f t="shared" ca="1" si="7"/>
        <v>1</v>
      </c>
      <c r="CQ24" s="63" t="s">
        <v>180</v>
      </c>
      <c r="CR24" s="63">
        <v>726</v>
      </c>
    </row>
    <row r="25" spans="1:96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0"/>
        <v>71167057.700000003</v>
      </c>
      <c r="E25" s="22">
        <f t="shared" ca="1" si="1"/>
        <v>100324098.76000001</v>
      </c>
      <c r="F25" s="22">
        <f t="shared" ca="1" si="2"/>
        <v>0</v>
      </c>
      <c r="G25" s="22">
        <f t="shared" ca="1" si="3"/>
        <v>835871.88</v>
      </c>
      <c r="H25" s="22">
        <f t="shared" ca="1" si="4"/>
        <v>276443575.55000001</v>
      </c>
      <c r="I25" s="57">
        <f t="shared" ref="I25:I46" ca="1" si="8">SUM(D25:H25)</f>
        <v>448770603.88999999</v>
      </c>
      <c r="K25" s="24">
        <f t="shared" ca="1" si="7"/>
        <v>0.15858226248135462</v>
      </c>
      <c r="L25" s="24">
        <f t="shared" ca="1" si="7"/>
        <v>0.22355318706345315</v>
      </c>
      <c r="M25" s="24">
        <f t="shared" ca="1" si="7"/>
        <v>0</v>
      </c>
      <c r="N25" s="24">
        <f t="shared" ca="1" si="7"/>
        <v>1.8625816235612526E-3</v>
      </c>
      <c r="O25" s="24">
        <f t="shared" ca="1" si="7"/>
        <v>0.61600196883163105</v>
      </c>
      <c r="P25" s="58">
        <f t="shared" ca="1" si="7"/>
        <v>1</v>
      </c>
      <c r="CQ25" s="63" t="s">
        <v>182</v>
      </c>
      <c r="CR25" s="63">
        <v>727</v>
      </c>
    </row>
    <row r="26" spans="1:96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0"/>
        <v>363890434.54051602</v>
      </c>
      <c r="E26" s="22">
        <f t="shared" ca="1" si="1"/>
        <v>1795764848.8294249</v>
      </c>
      <c r="F26" s="22">
        <f t="shared" ca="1" si="2"/>
        <v>642144.41999999993</v>
      </c>
      <c r="G26" s="22">
        <f t="shared" ca="1" si="3"/>
        <v>177120092.46000001</v>
      </c>
      <c r="H26" s="22">
        <f t="shared" ca="1" si="4"/>
        <v>0</v>
      </c>
      <c r="I26" s="57">
        <f t="shared" ca="1" si="8"/>
        <v>2337417520.2499409</v>
      </c>
      <c r="K26" s="24">
        <f t="shared" ca="1" si="7"/>
        <v>0.15568054546866111</v>
      </c>
      <c r="L26" s="24">
        <f t="shared" ca="1" si="7"/>
        <v>0.76826875527030491</v>
      </c>
      <c r="M26" s="24">
        <f t="shared" ca="1" si="7"/>
        <v>2.7472388413146454E-4</v>
      </c>
      <c r="N26" s="24">
        <f t="shared" ca="1" si="7"/>
        <v>7.5775975376902491E-2</v>
      </c>
      <c r="O26" s="24">
        <f t="shared" ca="1" si="7"/>
        <v>0</v>
      </c>
      <c r="P26" s="58">
        <f t="shared" ca="1" si="7"/>
        <v>1</v>
      </c>
      <c r="CQ26" s="63" t="s">
        <v>184</v>
      </c>
      <c r="CR26" s="63">
        <v>728</v>
      </c>
    </row>
    <row r="27" spans="1:96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0"/>
        <v>1377419.1299999997</v>
      </c>
      <c r="E27" s="22">
        <f t="shared" ca="1" si="1"/>
        <v>3931295616.7699986</v>
      </c>
      <c r="F27" s="22">
        <f t="shared" ca="1" si="2"/>
        <v>65870723.019999936</v>
      </c>
      <c r="G27" s="22">
        <f t="shared" ca="1" si="3"/>
        <v>132954536.40999995</v>
      </c>
      <c r="H27" s="22">
        <f t="shared" ca="1" si="4"/>
        <v>602562998.25999999</v>
      </c>
      <c r="I27" s="57">
        <f t="shared" ca="1" si="8"/>
        <v>4734061293.5899982</v>
      </c>
      <c r="K27" s="24">
        <f t="shared" ca="1" si="7"/>
        <v>2.9095929363336494E-4</v>
      </c>
      <c r="L27" s="24">
        <f t="shared" ca="1" si="7"/>
        <v>0.83042769684732254</v>
      </c>
      <c r="M27" s="24">
        <f t="shared" ca="1" si="7"/>
        <v>1.3914210005939308E-2</v>
      </c>
      <c r="N27" s="24">
        <f t="shared" ca="1" si="7"/>
        <v>2.8084667300362739E-2</v>
      </c>
      <c r="O27" s="24">
        <f t="shared" ca="1" si="7"/>
        <v>0.12728246655274211</v>
      </c>
      <c r="P27" s="58">
        <f t="shared" ca="1" si="7"/>
        <v>1</v>
      </c>
      <c r="CQ27" s="63" t="s">
        <v>186</v>
      </c>
      <c r="CR27" s="63">
        <v>729</v>
      </c>
    </row>
    <row r="28" spans="1:96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0"/>
        <v>0</v>
      </c>
      <c r="E28" s="22">
        <f t="shared" ca="1" si="1"/>
        <v>0</v>
      </c>
      <c r="F28" s="22">
        <f t="shared" ca="1" si="2"/>
        <v>0</v>
      </c>
      <c r="G28" s="22">
        <f t="shared" ca="1" si="3"/>
        <v>0</v>
      </c>
      <c r="H28" s="22">
        <f t="shared" ca="1" si="4"/>
        <v>-14147.38</v>
      </c>
      <c r="I28" s="57">
        <f t="shared" ca="1" si="8"/>
        <v>-14147.38</v>
      </c>
      <c r="K28" s="24">
        <f t="shared" ca="1" si="7"/>
        <v>0</v>
      </c>
      <c r="L28" s="24">
        <f t="shared" ca="1" si="7"/>
        <v>0</v>
      </c>
      <c r="M28" s="24">
        <f t="shared" ca="1" si="7"/>
        <v>0</v>
      </c>
      <c r="N28" s="24">
        <f t="shared" ca="1" si="7"/>
        <v>0</v>
      </c>
      <c r="O28" s="24">
        <f t="shared" ca="1" si="7"/>
        <v>1</v>
      </c>
      <c r="P28" s="58">
        <f t="shared" ca="1" si="7"/>
        <v>1</v>
      </c>
      <c r="CQ28" s="63" t="s">
        <v>188</v>
      </c>
      <c r="CR28" s="63">
        <v>730</v>
      </c>
    </row>
    <row r="29" spans="1:96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0"/>
        <v>11580887.2707</v>
      </c>
      <c r="E29" s="22">
        <f t="shared" ca="1" si="1"/>
        <v>2951145737.7927966</v>
      </c>
      <c r="F29" s="22">
        <f t="shared" ca="1" si="2"/>
        <v>0</v>
      </c>
      <c r="G29" s="22">
        <f t="shared" ca="1" si="3"/>
        <v>363932971.33320004</v>
      </c>
      <c r="H29" s="22">
        <f t="shared" ca="1" si="4"/>
        <v>417981080.56</v>
      </c>
      <c r="I29" s="57">
        <f t="shared" ca="1" si="8"/>
        <v>3744640676.9566965</v>
      </c>
      <c r="K29" s="24">
        <f t="shared" ca="1" si="7"/>
        <v>3.0926564842295875E-3</v>
      </c>
      <c r="L29" s="24">
        <f t="shared" ca="1" si="7"/>
        <v>0.78809850994601161</v>
      </c>
      <c r="M29" s="24">
        <f t="shared" ca="1" si="7"/>
        <v>0</v>
      </c>
      <c r="N29" s="24">
        <f t="shared" ca="1" si="7"/>
        <v>9.7187688413664208E-2</v>
      </c>
      <c r="O29" s="24">
        <f t="shared" ca="1" si="7"/>
        <v>0.11162114515609466</v>
      </c>
      <c r="P29" s="58">
        <f t="shared" ca="1" si="7"/>
        <v>1</v>
      </c>
      <c r="CQ29" s="63" t="s">
        <v>190</v>
      </c>
      <c r="CR29" s="63">
        <v>731</v>
      </c>
    </row>
    <row r="30" spans="1:96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0"/>
        <v>308675624.67000008</v>
      </c>
      <c r="E30" s="22">
        <f t="shared" ca="1" si="1"/>
        <v>377995453.74000001</v>
      </c>
      <c r="F30" s="22">
        <f t="shared" ca="1" si="2"/>
        <v>15783335.709999979</v>
      </c>
      <c r="G30" s="22">
        <f t="shared" ca="1" si="3"/>
        <v>40235536.530000001</v>
      </c>
      <c r="H30" s="22">
        <f t="shared" ca="1" si="4"/>
        <v>0</v>
      </c>
      <c r="I30" s="57">
        <f t="shared" ca="1" si="8"/>
        <v>742689950.6500001</v>
      </c>
      <c r="K30" s="24">
        <f t="shared" ca="1" si="7"/>
        <v>0.41561842111886405</v>
      </c>
      <c r="L30" s="24">
        <f t="shared" ca="1" si="7"/>
        <v>0.50895458247304881</v>
      </c>
      <c r="M30" s="24">
        <f t="shared" ca="1" si="7"/>
        <v>2.1251581088698519E-2</v>
      </c>
      <c r="N30" s="24">
        <f t="shared" ca="1" si="7"/>
        <v>5.4175415319388631E-2</v>
      </c>
      <c r="O30" s="24">
        <f t="shared" ca="1" si="7"/>
        <v>0</v>
      </c>
      <c r="P30" s="58">
        <f t="shared" ca="1" si="7"/>
        <v>1</v>
      </c>
      <c r="CQ30" s="63" t="s">
        <v>192</v>
      </c>
      <c r="CR30" s="63">
        <v>732</v>
      </c>
    </row>
    <row r="31" spans="1:96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0"/>
        <v>167034120.66</v>
      </c>
      <c r="E31" s="22">
        <f t="shared" ca="1" si="1"/>
        <v>4746521565.3500004</v>
      </c>
      <c r="F31" s="22">
        <f t="shared" ca="1" si="2"/>
        <v>15341621.82</v>
      </c>
      <c r="G31" s="22">
        <f t="shared" ca="1" si="3"/>
        <v>766363105.13</v>
      </c>
      <c r="H31" s="22">
        <f t="shared" ca="1" si="4"/>
        <v>661728474.51999998</v>
      </c>
      <c r="I31" s="57">
        <f t="shared" ca="1" si="8"/>
        <v>6356988887.4799995</v>
      </c>
      <c r="K31" s="24">
        <f t="shared" ca="1" si="7"/>
        <v>2.627566661143161E-2</v>
      </c>
      <c r="L31" s="24">
        <f t="shared" ca="1" si="7"/>
        <v>0.74666192585269542</v>
      </c>
      <c r="M31" s="24">
        <f t="shared" ca="1" si="7"/>
        <v>2.4133472767610322E-3</v>
      </c>
      <c r="N31" s="24">
        <f t="shared" ca="1" si="7"/>
        <v>0.12055441950501776</v>
      </c>
      <c r="O31" s="24">
        <f t="shared" ca="1" si="7"/>
        <v>0.10409464075409428</v>
      </c>
      <c r="P31" s="58">
        <f t="shared" ca="1" si="7"/>
        <v>1</v>
      </c>
      <c r="CQ31" s="63" t="s">
        <v>194</v>
      </c>
      <c r="CR31" s="63">
        <v>733</v>
      </c>
    </row>
    <row r="32" spans="1:96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0"/>
        <v>19472536.139999956</v>
      </c>
      <c r="E32" s="22">
        <f t="shared" ca="1" si="1"/>
        <v>3184303506.6999693</v>
      </c>
      <c r="F32" s="22">
        <f t="shared" ca="1" si="2"/>
        <v>4708474.549999997</v>
      </c>
      <c r="G32" s="22">
        <f t="shared" ca="1" si="3"/>
        <v>238024300.79999232</v>
      </c>
      <c r="H32" s="22">
        <f t="shared" ca="1" si="4"/>
        <v>529322269.10000002</v>
      </c>
      <c r="I32" s="57">
        <f t="shared" ca="1" si="8"/>
        <v>3975831087.2899613</v>
      </c>
      <c r="K32" s="24">
        <f t="shared" ca="1" si="7"/>
        <v>4.8977272204169487E-3</v>
      </c>
      <c r="L32" s="24">
        <f t="shared" ca="1" si="7"/>
        <v>0.80091518899775005</v>
      </c>
      <c r="M32" s="24">
        <f t="shared" ca="1" si="7"/>
        <v>1.1842742930030829E-3</v>
      </c>
      <c r="N32" s="24">
        <f t="shared" ca="1" si="7"/>
        <v>5.9867810169530217E-2</v>
      </c>
      <c r="O32" s="24">
        <f t="shared" ca="1" si="7"/>
        <v>0.13313499931929981</v>
      </c>
      <c r="P32" s="58">
        <f t="shared" ca="1" si="7"/>
        <v>1</v>
      </c>
      <c r="CQ32" s="63" t="s">
        <v>196</v>
      </c>
      <c r="CR32" s="63">
        <v>734</v>
      </c>
    </row>
    <row r="33" spans="1:96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0"/>
        <v>1217728.0300000005</v>
      </c>
      <c r="E33" s="22">
        <f t="shared" ca="1" si="1"/>
        <v>638694623.79007566</v>
      </c>
      <c r="F33" s="22">
        <f t="shared" ca="1" si="2"/>
        <v>0</v>
      </c>
      <c r="G33" s="22">
        <f t="shared" ca="1" si="3"/>
        <v>118057292.35999344</v>
      </c>
      <c r="H33" s="22">
        <f t="shared" ca="1" si="4"/>
        <v>339991330.29000002</v>
      </c>
      <c r="I33" s="57">
        <f t="shared" ca="1" si="8"/>
        <v>1097960974.4700692</v>
      </c>
      <c r="K33" s="24">
        <f t="shared" ca="1" si="7"/>
        <v>1.1090813410629069E-3</v>
      </c>
      <c r="L33" s="24">
        <f t="shared" ca="1" si="7"/>
        <v>0.58170976805285957</v>
      </c>
      <c r="M33" s="24">
        <f t="shared" ca="1" si="7"/>
        <v>0</v>
      </c>
      <c r="N33" s="24">
        <f t="shared" ca="1" si="7"/>
        <v>0.10752412435876767</v>
      </c>
      <c r="O33" s="24">
        <f t="shared" ca="1" si="7"/>
        <v>0.30965702624730979</v>
      </c>
      <c r="P33" s="58">
        <f t="shared" ca="1" si="7"/>
        <v>1</v>
      </c>
      <c r="CQ33" s="63" t="s">
        <v>198</v>
      </c>
      <c r="CR33" s="63">
        <v>735</v>
      </c>
    </row>
    <row r="34" spans="1:96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0"/>
        <v>0</v>
      </c>
      <c r="E34" s="22">
        <f t="shared" ca="1" si="1"/>
        <v>0</v>
      </c>
      <c r="F34" s="22">
        <f t="shared" ca="1" si="2"/>
        <v>0</v>
      </c>
      <c r="G34" s="22">
        <f t="shared" ca="1" si="3"/>
        <v>74841.81</v>
      </c>
      <c r="H34" s="22">
        <f t="shared" ca="1" si="4"/>
        <v>-67.680000000000007</v>
      </c>
      <c r="I34" s="57">
        <f t="shared" ca="1" si="8"/>
        <v>74774.13</v>
      </c>
      <c r="K34" s="24">
        <f t="shared" ca="1" si="7"/>
        <v>0</v>
      </c>
      <c r="L34" s="24">
        <f t="shared" ca="1" si="7"/>
        <v>0</v>
      </c>
      <c r="M34" s="24">
        <f t="shared" ca="1" si="7"/>
        <v>0</v>
      </c>
      <c r="N34" s="24">
        <f t="shared" ca="1" si="7"/>
        <v>1.0009051258770914</v>
      </c>
      <c r="O34" s="24">
        <f t="shared" ca="1" si="7"/>
        <v>-9.0512587709144863E-4</v>
      </c>
      <c r="P34" s="58">
        <f t="shared" ca="1" si="7"/>
        <v>1</v>
      </c>
      <c r="CQ34" s="63" t="s">
        <v>200</v>
      </c>
      <c r="CR34" s="63">
        <v>736</v>
      </c>
    </row>
    <row r="35" spans="1:96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0"/>
        <v>362913</v>
      </c>
      <c r="E35" s="22">
        <f t="shared" ca="1" si="1"/>
        <v>389710688.42000002</v>
      </c>
      <c r="F35" s="22">
        <f t="shared" ca="1" si="2"/>
        <v>0</v>
      </c>
      <c r="G35" s="22">
        <f t="shared" ca="1" si="3"/>
        <v>118137773</v>
      </c>
      <c r="H35" s="22">
        <f t="shared" ca="1" si="4"/>
        <v>324245363.81</v>
      </c>
      <c r="I35" s="57">
        <f t="shared" ca="1" si="8"/>
        <v>832456738.23000002</v>
      </c>
      <c r="K35" s="24">
        <f t="shared" ca="1" si="7"/>
        <v>4.3595418636605535E-4</v>
      </c>
      <c r="L35" s="24">
        <f t="shared" ca="1" si="7"/>
        <v>0.46814527473057294</v>
      </c>
      <c r="M35" s="24">
        <f t="shared" ca="1" si="7"/>
        <v>0</v>
      </c>
      <c r="N35" s="24">
        <f t="shared" ca="1" si="7"/>
        <v>0.14191460958222149</v>
      </c>
      <c r="O35" s="24">
        <f t="shared" ca="1" si="7"/>
        <v>0.3895041615008395</v>
      </c>
      <c r="P35" s="58">
        <f t="shared" ca="1" si="7"/>
        <v>1</v>
      </c>
      <c r="CQ35" s="63" t="s">
        <v>202</v>
      </c>
      <c r="CR35" s="63">
        <v>737</v>
      </c>
    </row>
    <row r="36" spans="1:96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0"/>
        <v>0</v>
      </c>
      <c r="E36" s="22">
        <f t="shared" ca="1" si="1"/>
        <v>0</v>
      </c>
      <c r="F36" s="22">
        <f t="shared" ca="1" si="2"/>
        <v>0</v>
      </c>
      <c r="G36" s="22">
        <f t="shared" ca="1" si="3"/>
        <v>0</v>
      </c>
      <c r="H36" s="22">
        <f t="shared" ca="1" si="4"/>
        <v>0</v>
      </c>
      <c r="I36" s="57">
        <f t="shared" ca="1" si="8"/>
        <v>0</v>
      </c>
      <c r="K36" s="24">
        <f t="shared" ca="1" si="7"/>
        <v>0</v>
      </c>
      <c r="L36" s="24">
        <f t="shared" ca="1" si="7"/>
        <v>0</v>
      </c>
      <c r="M36" s="24">
        <f t="shared" ca="1" si="7"/>
        <v>0</v>
      </c>
      <c r="N36" s="24">
        <f t="shared" ca="1" si="7"/>
        <v>0</v>
      </c>
      <c r="O36" s="24">
        <f t="shared" ca="1" si="7"/>
        <v>0</v>
      </c>
      <c r="P36" s="58">
        <f t="shared" ca="1" si="7"/>
        <v>0</v>
      </c>
      <c r="CQ36" s="63" t="s">
        <v>204</v>
      </c>
      <c r="CR36" s="63">
        <v>738</v>
      </c>
    </row>
    <row r="37" spans="1:96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0"/>
        <v>281664452.13</v>
      </c>
      <c r="E37" s="22">
        <f t="shared" ca="1" si="1"/>
        <v>463443848.07998401</v>
      </c>
      <c r="F37" s="22">
        <f t="shared" ca="1" si="2"/>
        <v>36178672.280000001</v>
      </c>
      <c r="G37" s="22">
        <f t="shared" ca="1" si="3"/>
        <v>378621633.79997897</v>
      </c>
      <c r="H37" s="22">
        <f t="shared" ca="1" si="4"/>
        <v>0</v>
      </c>
      <c r="I37" s="57">
        <f t="shared" ca="1" si="8"/>
        <v>1159908606.289963</v>
      </c>
      <c r="K37" s="24">
        <f t="shared" ca="1" si="7"/>
        <v>0.24283331514447554</v>
      </c>
      <c r="L37" s="24">
        <f t="shared" ca="1" si="7"/>
        <v>0.39955203846821763</v>
      </c>
      <c r="M37" s="24">
        <f t="shared" ca="1" si="7"/>
        <v>3.1190968050249793E-2</v>
      </c>
      <c r="N37" s="24">
        <f t="shared" ca="1" si="7"/>
        <v>0.32642367833705699</v>
      </c>
      <c r="O37" s="24">
        <f t="shared" ca="1" si="7"/>
        <v>0</v>
      </c>
      <c r="P37" s="58">
        <f t="shared" ca="1" si="7"/>
        <v>1</v>
      </c>
      <c r="CQ37" s="63" t="s">
        <v>206</v>
      </c>
      <c r="CR37" s="63">
        <v>739</v>
      </c>
    </row>
    <row r="38" spans="1:96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0"/>
        <v>71907677.069999993</v>
      </c>
      <c r="E38" s="22">
        <f t="shared" ca="1" si="1"/>
        <v>3554401560.0100002</v>
      </c>
      <c r="F38" s="22">
        <f t="shared" ca="1" si="2"/>
        <v>0</v>
      </c>
      <c r="G38" s="22">
        <f t="shared" ca="1" si="3"/>
        <v>0</v>
      </c>
      <c r="H38" s="22">
        <f t="shared" ca="1" si="4"/>
        <v>562009781.45000005</v>
      </c>
      <c r="I38" s="57">
        <f t="shared" ca="1" si="8"/>
        <v>4188319018.5300007</v>
      </c>
      <c r="K38" s="24">
        <f t="shared" ca="1" si="7"/>
        <v>1.7168624632427798E-2</v>
      </c>
      <c r="L38" s="24">
        <f t="shared" ca="1" si="7"/>
        <v>0.84864632906055704</v>
      </c>
      <c r="M38" s="24">
        <f t="shared" ca="1" si="7"/>
        <v>0</v>
      </c>
      <c r="N38" s="24">
        <f t="shared" ca="1" si="7"/>
        <v>0</v>
      </c>
      <c r="O38" s="24">
        <f t="shared" ca="1" si="7"/>
        <v>0.13418504630701508</v>
      </c>
      <c r="P38" s="58">
        <f t="shared" ca="1" si="7"/>
        <v>1</v>
      </c>
      <c r="CQ38" s="63" t="s">
        <v>208</v>
      </c>
      <c r="CR38" s="63">
        <v>740</v>
      </c>
    </row>
    <row r="39" spans="1:96" ht="12.75" customHeight="1" x14ac:dyDescent="0.25">
      <c r="A39" s="65" t="s">
        <v>209</v>
      </c>
      <c r="B39" s="21">
        <v>1045</v>
      </c>
      <c r="C39" s="66" t="s">
        <v>146</v>
      </c>
      <c r="D39" s="22">
        <f t="shared" ca="1" si="0"/>
        <v>857502295.40999901</v>
      </c>
      <c r="E39" s="22">
        <f t="shared" ca="1" si="1"/>
        <v>15396112557.871849</v>
      </c>
      <c r="F39" s="22">
        <f t="shared" ca="1" si="2"/>
        <v>0</v>
      </c>
      <c r="G39" s="22">
        <f t="shared" ca="1" si="3"/>
        <v>1089704703.8390601</v>
      </c>
      <c r="H39" s="22">
        <f t="shared" ca="1" si="4"/>
        <v>53117281.219094992</v>
      </c>
      <c r="I39" s="57">
        <f t="shared" ca="1" si="8"/>
        <v>17396436838.340004</v>
      </c>
      <c r="K39" s="24">
        <f t="shared" ca="1" si="7"/>
        <v>4.9291835068210624E-2</v>
      </c>
      <c r="L39" s="24">
        <f t="shared" ca="1" si="7"/>
        <v>0.88501528795485063</v>
      </c>
      <c r="M39" s="24">
        <f t="shared" ca="1" si="7"/>
        <v>0</v>
      </c>
      <c r="N39" s="24">
        <f t="shared" ca="1" si="7"/>
        <v>6.2639534403818836E-2</v>
      </c>
      <c r="O39" s="24">
        <f t="shared" ca="1" si="7"/>
        <v>3.0533425731199063E-3</v>
      </c>
      <c r="P39" s="58">
        <f t="shared" ca="1" si="7"/>
        <v>1</v>
      </c>
      <c r="CQ39" s="63" t="s">
        <v>210</v>
      </c>
      <c r="CR39" s="63">
        <v>741</v>
      </c>
    </row>
    <row r="40" spans="1:96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0"/>
        <v>0</v>
      </c>
      <c r="E40" s="22">
        <f t="shared" ca="1" si="1"/>
        <v>0</v>
      </c>
      <c r="F40" s="22">
        <f t="shared" ca="1" si="2"/>
        <v>0</v>
      </c>
      <c r="G40" s="22">
        <f t="shared" ca="1" si="3"/>
        <v>0</v>
      </c>
      <c r="H40" s="22">
        <f t="shared" ca="1" si="4"/>
        <v>0</v>
      </c>
      <c r="I40" s="57">
        <f t="shared" ca="1" si="8"/>
        <v>0</v>
      </c>
      <c r="K40" s="24">
        <f t="shared" ca="1" si="7"/>
        <v>0</v>
      </c>
      <c r="L40" s="24">
        <f t="shared" ca="1" si="7"/>
        <v>0</v>
      </c>
      <c r="M40" s="24">
        <f t="shared" ca="1" si="7"/>
        <v>0</v>
      </c>
      <c r="N40" s="24">
        <f t="shared" ca="1" si="7"/>
        <v>0</v>
      </c>
      <c r="O40" s="24">
        <f t="shared" ca="1" si="7"/>
        <v>0</v>
      </c>
      <c r="P40" s="58">
        <f t="shared" ca="1" si="7"/>
        <v>0</v>
      </c>
      <c r="CQ40" s="63" t="s">
        <v>212</v>
      </c>
      <c r="CR40" s="63">
        <v>742</v>
      </c>
    </row>
    <row r="41" spans="1:96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0"/>
        <v>0</v>
      </c>
      <c r="E41" s="22">
        <f t="shared" ca="1" si="1"/>
        <v>0</v>
      </c>
      <c r="F41" s="22">
        <f t="shared" ca="1" si="2"/>
        <v>0</v>
      </c>
      <c r="G41" s="22">
        <f t="shared" ca="1" si="3"/>
        <v>0</v>
      </c>
      <c r="H41" s="22">
        <f t="shared" ca="1" si="4"/>
        <v>0</v>
      </c>
      <c r="I41" s="57">
        <f t="shared" ca="1" si="8"/>
        <v>0</v>
      </c>
      <c r="K41" s="24">
        <f t="shared" ca="1" si="7"/>
        <v>0</v>
      </c>
      <c r="L41" s="24">
        <f t="shared" ca="1" si="7"/>
        <v>0</v>
      </c>
      <c r="M41" s="24">
        <f t="shared" ca="1" si="7"/>
        <v>0</v>
      </c>
      <c r="N41" s="24">
        <f t="shared" ca="1" si="7"/>
        <v>0</v>
      </c>
      <c r="O41" s="24">
        <f t="shared" ca="1" si="7"/>
        <v>0</v>
      </c>
      <c r="P41" s="58">
        <f t="shared" ca="1" si="7"/>
        <v>0</v>
      </c>
      <c r="CQ41" s="63" t="s">
        <v>214</v>
      </c>
      <c r="CR41" s="63">
        <v>743</v>
      </c>
    </row>
    <row r="42" spans="1:96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0"/>
        <v>390783.68999999989</v>
      </c>
      <c r="E42" s="22">
        <f t="shared" ca="1" si="1"/>
        <v>22033537.149999689</v>
      </c>
      <c r="F42" s="22">
        <f t="shared" ca="1" si="2"/>
        <v>48553304.699999101</v>
      </c>
      <c r="G42" s="22">
        <f t="shared" ca="1" si="3"/>
        <v>0</v>
      </c>
      <c r="H42" s="22">
        <f t="shared" ca="1" si="4"/>
        <v>193348818.80000001</v>
      </c>
      <c r="I42" s="57">
        <f t="shared" ca="1" si="8"/>
        <v>264326444.33999881</v>
      </c>
      <c r="K42" s="24">
        <f t="shared" ca="1" si="7"/>
        <v>1.4784131454412528E-3</v>
      </c>
      <c r="L42" s="24">
        <f t="shared" ca="1" si="7"/>
        <v>8.3357294064979395E-2</v>
      </c>
      <c r="M42" s="24">
        <f t="shared" ca="1" si="7"/>
        <v>0.18368689830195639</v>
      </c>
      <c r="N42" s="24">
        <f t="shared" ca="1" si="7"/>
        <v>0</v>
      </c>
      <c r="O42" s="24">
        <f t="shared" ca="1" si="7"/>
        <v>0.73147739448762295</v>
      </c>
      <c r="P42" s="58">
        <f t="shared" ca="1" si="7"/>
        <v>1</v>
      </c>
      <c r="CQ42" s="63" t="s">
        <v>216</v>
      </c>
      <c r="CR42" s="63">
        <v>744</v>
      </c>
    </row>
    <row r="43" spans="1:96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0"/>
        <v>538440.97999999986</v>
      </c>
      <c r="E43" s="22">
        <f t="shared" ca="1" si="1"/>
        <v>341118531.87</v>
      </c>
      <c r="F43" s="22">
        <f t="shared" ca="1" si="2"/>
        <v>0</v>
      </c>
      <c r="G43" s="22">
        <f t="shared" ca="1" si="3"/>
        <v>4520648.6799999624</v>
      </c>
      <c r="H43" s="22">
        <f t="shared" ca="1" si="4"/>
        <v>261345923.44999999</v>
      </c>
      <c r="I43" s="57">
        <f t="shared" ca="1" si="8"/>
        <v>607523544.98000002</v>
      </c>
      <c r="K43" s="24">
        <f t="shared" ca="1" si="7"/>
        <v>8.8628825079977043E-4</v>
      </c>
      <c r="L43" s="24">
        <f t="shared" ca="1" si="7"/>
        <v>0.56149022484590261</v>
      </c>
      <c r="M43" s="24">
        <f t="shared" ca="1" si="7"/>
        <v>0</v>
      </c>
      <c r="N43" s="24">
        <f t="shared" ca="1" si="7"/>
        <v>7.4411086078133553E-3</v>
      </c>
      <c r="O43" s="24">
        <f t="shared" ca="1" si="7"/>
        <v>0.43018237829548422</v>
      </c>
      <c r="P43" s="58">
        <f t="shared" ca="1" si="7"/>
        <v>1</v>
      </c>
      <c r="CQ43" s="63" t="s">
        <v>218</v>
      </c>
      <c r="CR43" s="63">
        <v>745</v>
      </c>
    </row>
    <row r="44" spans="1:96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0"/>
        <v>0</v>
      </c>
      <c r="E44" s="22">
        <f t="shared" ca="1" si="1"/>
        <v>0</v>
      </c>
      <c r="F44" s="22">
        <f t="shared" ca="1" si="2"/>
        <v>0</v>
      </c>
      <c r="G44" s="22">
        <f t="shared" ca="1" si="3"/>
        <v>0</v>
      </c>
      <c r="H44" s="22">
        <f t="shared" ca="1" si="4"/>
        <v>0</v>
      </c>
      <c r="I44" s="57">
        <f t="shared" ca="1" si="8"/>
        <v>0</v>
      </c>
      <c r="K44" s="24">
        <f t="shared" ca="1" si="7"/>
        <v>0</v>
      </c>
      <c r="L44" s="24">
        <f t="shared" ca="1" si="7"/>
        <v>0</v>
      </c>
      <c r="M44" s="24">
        <f t="shared" ca="1" si="7"/>
        <v>0</v>
      </c>
      <c r="N44" s="24">
        <f t="shared" ca="1" si="7"/>
        <v>0</v>
      </c>
      <c r="O44" s="24">
        <f t="shared" ca="1" si="7"/>
        <v>0</v>
      </c>
      <c r="P44" s="58">
        <f t="shared" ca="1" si="7"/>
        <v>0</v>
      </c>
      <c r="CQ44" s="63" t="s">
        <v>220</v>
      </c>
      <c r="CR44" s="63">
        <v>746</v>
      </c>
    </row>
    <row r="45" spans="1:96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0"/>
        <v>0</v>
      </c>
      <c r="E45" s="22">
        <f t="shared" ca="1" si="1"/>
        <v>0</v>
      </c>
      <c r="F45" s="22">
        <f t="shared" ca="1" si="2"/>
        <v>0</v>
      </c>
      <c r="G45" s="22">
        <f t="shared" ca="1" si="3"/>
        <v>0</v>
      </c>
      <c r="H45" s="22">
        <f t="shared" ca="1" si="4"/>
        <v>0</v>
      </c>
      <c r="I45" s="57">
        <f t="shared" ca="1" si="8"/>
        <v>0</v>
      </c>
      <c r="K45" s="24">
        <f t="shared" ca="1" si="7"/>
        <v>0</v>
      </c>
      <c r="L45" s="24">
        <f t="shared" ca="1" si="7"/>
        <v>0</v>
      </c>
      <c r="M45" s="24">
        <f t="shared" ca="1" si="7"/>
        <v>0</v>
      </c>
      <c r="N45" s="24">
        <f t="shared" ca="1" si="7"/>
        <v>0</v>
      </c>
      <c r="O45" s="24">
        <f t="shared" ca="1" si="7"/>
        <v>0</v>
      </c>
      <c r="P45" s="58">
        <f t="shared" ca="1" si="7"/>
        <v>0</v>
      </c>
      <c r="CQ45" s="63" t="s">
        <v>222</v>
      </c>
      <c r="CR45" s="63">
        <v>747</v>
      </c>
    </row>
    <row r="46" spans="1:96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0"/>
        <v>0</v>
      </c>
      <c r="E46" s="22">
        <f t="shared" ca="1" si="1"/>
        <v>0</v>
      </c>
      <c r="F46" s="22">
        <f t="shared" ca="1" si="2"/>
        <v>0</v>
      </c>
      <c r="G46" s="22">
        <f t="shared" ca="1" si="3"/>
        <v>0</v>
      </c>
      <c r="H46" s="22">
        <f t="shared" ca="1" si="4"/>
        <v>0</v>
      </c>
      <c r="I46" s="57">
        <f t="shared" ca="1" si="8"/>
        <v>0</v>
      </c>
      <c r="K46" s="24">
        <f t="shared" ca="1" si="7"/>
        <v>0</v>
      </c>
      <c r="L46" s="24">
        <f t="shared" ca="1" si="7"/>
        <v>0</v>
      </c>
      <c r="M46" s="24">
        <f t="shared" ca="1" si="7"/>
        <v>0</v>
      </c>
      <c r="N46" s="24">
        <f t="shared" ca="1" si="7"/>
        <v>0</v>
      </c>
      <c r="O46" s="24">
        <f t="shared" ca="1" si="7"/>
        <v>0</v>
      </c>
      <c r="P46" s="58">
        <f t="shared" ca="1" si="7"/>
        <v>0</v>
      </c>
      <c r="CQ46" s="63" t="s">
        <v>224</v>
      </c>
      <c r="CR46" s="63">
        <v>748</v>
      </c>
    </row>
    <row r="47" spans="1:96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0"/>
        <v>0</v>
      </c>
      <c r="E47" s="22">
        <f t="shared" ca="1" si="1"/>
        <v>3415413306.3299994</v>
      </c>
      <c r="F47" s="22">
        <f t="shared" ca="1" si="2"/>
        <v>0</v>
      </c>
      <c r="G47" s="22">
        <f t="shared" ca="1" si="3"/>
        <v>272562136.67000055</v>
      </c>
      <c r="H47" s="22">
        <f t="shared" ca="1" si="4"/>
        <v>304006767.98000002</v>
      </c>
      <c r="I47" s="57">
        <f t="shared" ref="I47:I59" ca="1" si="9">SUM(D47:H47)</f>
        <v>3991982210.98</v>
      </c>
      <c r="K47" s="24">
        <f t="shared" ca="1" si="7"/>
        <v>0</v>
      </c>
      <c r="L47" s="24">
        <f t="shared" ca="1" si="7"/>
        <v>0.85556826804885544</v>
      </c>
      <c r="M47" s="24">
        <f t="shared" ca="1" si="7"/>
        <v>0</v>
      </c>
      <c r="N47" s="24">
        <f t="shared" ca="1" si="7"/>
        <v>6.8277392599675107E-2</v>
      </c>
      <c r="O47" s="24">
        <f t="shared" ca="1" si="7"/>
        <v>7.6154339351469397E-2</v>
      </c>
      <c r="P47" s="58">
        <f t="shared" ca="1" si="7"/>
        <v>1</v>
      </c>
      <c r="CQ47" s="63" t="s">
        <v>226</v>
      </c>
      <c r="CR47" s="63">
        <v>749</v>
      </c>
    </row>
    <row r="48" spans="1:96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0"/>
        <v>0</v>
      </c>
      <c r="E48" s="22">
        <f t="shared" ca="1" si="1"/>
        <v>0</v>
      </c>
      <c r="F48" s="22">
        <f t="shared" ca="1" si="2"/>
        <v>0</v>
      </c>
      <c r="G48" s="22">
        <f t="shared" ca="1" si="3"/>
        <v>0</v>
      </c>
      <c r="H48" s="22">
        <f t="shared" ca="1" si="4"/>
        <v>0</v>
      </c>
      <c r="I48" s="57">
        <f t="shared" ca="1" si="9"/>
        <v>0</v>
      </c>
      <c r="K48" s="24">
        <f t="shared" ca="1" si="7"/>
        <v>0</v>
      </c>
      <c r="L48" s="24">
        <f t="shared" ca="1" si="7"/>
        <v>0</v>
      </c>
      <c r="M48" s="24">
        <f t="shared" ca="1" si="7"/>
        <v>0</v>
      </c>
      <c r="N48" s="24">
        <f t="shared" ca="1" si="7"/>
        <v>0</v>
      </c>
      <c r="O48" s="24">
        <f t="shared" ca="1" si="7"/>
        <v>0</v>
      </c>
      <c r="P48" s="58">
        <f t="shared" ca="1" si="7"/>
        <v>0</v>
      </c>
      <c r="CQ48" s="63" t="s">
        <v>228</v>
      </c>
      <c r="CR48" s="63">
        <v>750</v>
      </c>
    </row>
    <row r="49" spans="1:96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0"/>
        <v>0</v>
      </c>
      <c r="E49" s="22">
        <f t="shared" ca="1" si="1"/>
        <v>0</v>
      </c>
      <c r="F49" s="22">
        <f t="shared" ca="1" si="2"/>
        <v>0</v>
      </c>
      <c r="G49" s="22">
        <f t="shared" ca="1" si="3"/>
        <v>0</v>
      </c>
      <c r="H49" s="22">
        <f t="shared" ca="1" si="4"/>
        <v>0</v>
      </c>
      <c r="I49" s="57">
        <f t="shared" ca="1" si="9"/>
        <v>0</v>
      </c>
      <c r="K49" s="24">
        <f t="shared" ca="1" si="7"/>
        <v>0</v>
      </c>
      <c r="L49" s="24">
        <f t="shared" ca="1" si="7"/>
        <v>0</v>
      </c>
      <c r="M49" s="24">
        <f t="shared" ca="1" si="7"/>
        <v>0</v>
      </c>
      <c r="N49" s="24">
        <f t="shared" ca="1" si="7"/>
        <v>0</v>
      </c>
      <c r="O49" s="24">
        <f t="shared" ca="1" si="7"/>
        <v>0</v>
      </c>
      <c r="P49" s="58">
        <f t="shared" ca="1" si="7"/>
        <v>0</v>
      </c>
      <c r="CQ49" s="63" t="s">
        <v>230</v>
      </c>
      <c r="CR49" s="63">
        <v>751</v>
      </c>
    </row>
    <row r="50" spans="1:96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0"/>
        <v>193348818.80000001</v>
      </c>
      <c r="E50" s="22">
        <f t="shared" ca="1" si="1"/>
        <v>6200953.6299999999</v>
      </c>
      <c r="F50" s="22">
        <f t="shared" ca="1" si="2"/>
        <v>0</v>
      </c>
      <c r="G50" s="22">
        <f t="shared" ca="1" si="3"/>
        <v>0</v>
      </c>
      <c r="H50" s="22">
        <f t="shared" ca="1" si="4"/>
        <v>0</v>
      </c>
      <c r="I50" s="57">
        <f t="shared" ca="1" si="9"/>
        <v>199549772.43000001</v>
      </c>
      <c r="K50" s="24">
        <f t="shared" ca="1" si="7"/>
        <v>0.96892527836795594</v>
      </c>
      <c r="L50" s="24">
        <f t="shared" ca="1" si="7"/>
        <v>3.1074721632044108E-2</v>
      </c>
      <c r="M50" s="24">
        <f t="shared" ca="1" si="7"/>
        <v>0</v>
      </c>
      <c r="N50" s="24">
        <f t="shared" ca="1" si="7"/>
        <v>0</v>
      </c>
      <c r="O50" s="24">
        <f t="shared" ca="1" si="7"/>
        <v>0</v>
      </c>
      <c r="P50" s="58">
        <f t="shared" ca="1" si="7"/>
        <v>1</v>
      </c>
      <c r="CQ50" s="63" t="s">
        <v>232</v>
      </c>
      <c r="CR50" s="63">
        <v>752</v>
      </c>
    </row>
    <row r="51" spans="1:96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0"/>
        <v>0</v>
      </c>
      <c r="E51" s="22">
        <f t="shared" ca="1" si="1"/>
        <v>0</v>
      </c>
      <c r="F51" s="22">
        <f t="shared" ca="1" si="2"/>
        <v>0</v>
      </c>
      <c r="G51" s="22">
        <f t="shared" ca="1" si="3"/>
        <v>0</v>
      </c>
      <c r="H51" s="22">
        <f t="shared" ca="1" si="4"/>
        <v>0</v>
      </c>
      <c r="I51" s="57">
        <f t="shared" ca="1" si="9"/>
        <v>0</v>
      </c>
      <c r="K51" s="24">
        <f t="shared" ca="1" si="7"/>
        <v>0</v>
      </c>
      <c r="L51" s="24">
        <f t="shared" ca="1" si="7"/>
        <v>0</v>
      </c>
      <c r="M51" s="24">
        <f t="shared" ca="1" si="7"/>
        <v>0</v>
      </c>
      <c r="N51" s="24">
        <f t="shared" ca="1" si="7"/>
        <v>0</v>
      </c>
      <c r="O51" s="24">
        <f t="shared" ca="1" si="7"/>
        <v>0</v>
      </c>
      <c r="P51" s="58">
        <f t="shared" ca="1" si="7"/>
        <v>0</v>
      </c>
      <c r="CQ51" s="63" t="s">
        <v>234</v>
      </c>
      <c r="CR51" s="63">
        <v>753</v>
      </c>
    </row>
    <row r="52" spans="1:96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0"/>
        <v>0</v>
      </c>
      <c r="E52" s="22">
        <f t="shared" ca="1" si="1"/>
        <v>0</v>
      </c>
      <c r="F52" s="22">
        <f t="shared" ca="1" si="2"/>
        <v>0</v>
      </c>
      <c r="G52" s="22">
        <f t="shared" ca="1" si="3"/>
        <v>0</v>
      </c>
      <c r="H52" s="22">
        <f t="shared" ca="1" si="4"/>
        <v>0</v>
      </c>
      <c r="I52" s="57">
        <f t="shared" ref="I52:I54" ca="1" si="10">SUM(D52:H52)</f>
        <v>0</v>
      </c>
      <c r="K52" s="24">
        <f t="shared" ca="1" si="7"/>
        <v>0</v>
      </c>
      <c r="L52" s="24">
        <f t="shared" ca="1" si="7"/>
        <v>0</v>
      </c>
      <c r="M52" s="24">
        <f t="shared" ca="1" si="7"/>
        <v>0</v>
      </c>
      <c r="N52" s="24">
        <f t="shared" ca="1" si="7"/>
        <v>0</v>
      </c>
      <c r="O52" s="24">
        <f t="shared" ca="1" si="7"/>
        <v>0</v>
      </c>
      <c r="P52" s="58">
        <f t="shared" ca="1" si="7"/>
        <v>0</v>
      </c>
      <c r="CQ52" s="63" t="s">
        <v>236</v>
      </c>
      <c r="CR52" s="63">
        <v>754</v>
      </c>
    </row>
    <row r="53" spans="1:96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0"/>
        <v>0</v>
      </c>
      <c r="E53" s="22">
        <f t="shared" ca="1" si="1"/>
        <v>0</v>
      </c>
      <c r="F53" s="22">
        <f t="shared" ca="1" si="2"/>
        <v>0</v>
      </c>
      <c r="G53" s="22">
        <f t="shared" ca="1" si="3"/>
        <v>0</v>
      </c>
      <c r="H53" s="22">
        <f t="shared" ca="1" si="4"/>
        <v>0</v>
      </c>
      <c r="I53" s="57">
        <f t="shared" ca="1" si="10"/>
        <v>0</v>
      </c>
      <c r="K53" s="24">
        <f t="shared" ca="1" si="7"/>
        <v>0</v>
      </c>
      <c r="L53" s="24">
        <f t="shared" ca="1" si="7"/>
        <v>0</v>
      </c>
      <c r="M53" s="24">
        <f t="shared" ca="1" si="7"/>
        <v>0</v>
      </c>
      <c r="N53" s="24">
        <f t="shared" ca="1" si="7"/>
        <v>0</v>
      </c>
      <c r="O53" s="24">
        <f t="shared" ca="1" si="7"/>
        <v>0</v>
      </c>
      <c r="P53" s="58">
        <f t="shared" ca="1" si="7"/>
        <v>0</v>
      </c>
      <c r="CQ53" s="63" t="s">
        <v>238</v>
      </c>
      <c r="CR53" s="63">
        <v>755</v>
      </c>
    </row>
    <row r="54" spans="1:96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0"/>
        <v>0</v>
      </c>
      <c r="E54" s="22">
        <f t="shared" ca="1" si="1"/>
        <v>0</v>
      </c>
      <c r="F54" s="22">
        <f t="shared" ca="1" si="2"/>
        <v>0</v>
      </c>
      <c r="G54" s="22">
        <f t="shared" ca="1" si="3"/>
        <v>0</v>
      </c>
      <c r="H54" s="22">
        <f t="shared" ca="1" si="4"/>
        <v>0</v>
      </c>
      <c r="I54" s="57">
        <f t="shared" ca="1" si="10"/>
        <v>0</v>
      </c>
      <c r="K54" s="24">
        <f t="shared" ca="1" si="7"/>
        <v>0</v>
      </c>
      <c r="L54" s="24">
        <f t="shared" ca="1" si="7"/>
        <v>0</v>
      </c>
      <c r="M54" s="24">
        <f t="shared" ca="1" si="7"/>
        <v>0</v>
      </c>
      <c r="N54" s="24">
        <f t="shared" ca="1" si="7"/>
        <v>0</v>
      </c>
      <c r="O54" s="24">
        <f t="shared" ca="1" si="7"/>
        <v>0</v>
      </c>
      <c r="P54" s="58">
        <f t="shared" ca="1" si="7"/>
        <v>0</v>
      </c>
      <c r="CQ54" s="63" t="s">
        <v>240</v>
      </c>
      <c r="CR54" s="63">
        <v>756</v>
      </c>
    </row>
    <row r="55" spans="1:96" ht="12.75" customHeight="1" x14ac:dyDescent="0.25">
      <c r="A55" s="65" t="s">
        <v>241</v>
      </c>
      <c r="B55" s="21">
        <v>2001</v>
      </c>
      <c r="C55" s="66" t="s">
        <v>146</v>
      </c>
      <c r="D55" s="22">
        <f t="shared" ca="1" si="0"/>
        <v>0</v>
      </c>
      <c r="E55" s="22">
        <f t="shared" ca="1" si="1"/>
        <v>0</v>
      </c>
      <c r="F55" s="22">
        <f t="shared" ca="1" si="2"/>
        <v>0</v>
      </c>
      <c r="G55" s="22">
        <f t="shared" ca="1" si="3"/>
        <v>0</v>
      </c>
      <c r="H55" s="22">
        <f t="shared" ca="1" si="4"/>
        <v>0</v>
      </c>
      <c r="I55" s="57">
        <f t="shared" ca="1" si="9"/>
        <v>0</v>
      </c>
      <c r="K55" s="24">
        <f t="shared" ref="K55:P77" ca="1" si="11">IF($I55=0,0,D55/$I55)</f>
        <v>0</v>
      </c>
      <c r="L55" s="24">
        <f t="shared" ca="1" si="11"/>
        <v>0</v>
      </c>
      <c r="M55" s="24">
        <f t="shared" ca="1" si="11"/>
        <v>0</v>
      </c>
      <c r="N55" s="24">
        <f t="shared" ca="1" si="11"/>
        <v>0</v>
      </c>
      <c r="O55" s="24">
        <f t="shared" ca="1" si="11"/>
        <v>0</v>
      </c>
      <c r="P55" s="58">
        <f t="shared" ca="1" si="11"/>
        <v>0</v>
      </c>
      <c r="CQ55" s="63" t="s">
        <v>242</v>
      </c>
      <c r="CR55" s="63">
        <v>757</v>
      </c>
    </row>
    <row r="56" spans="1:96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0"/>
        <v>0</v>
      </c>
      <c r="E56" s="22">
        <f t="shared" ca="1" si="1"/>
        <v>0</v>
      </c>
      <c r="F56" s="22">
        <f t="shared" ca="1" si="2"/>
        <v>0</v>
      </c>
      <c r="G56" s="22">
        <f t="shared" ca="1" si="3"/>
        <v>0</v>
      </c>
      <c r="H56" s="22">
        <f t="shared" ca="1" si="4"/>
        <v>0</v>
      </c>
      <c r="I56" s="57">
        <f t="shared" ca="1" si="9"/>
        <v>0</v>
      </c>
      <c r="K56" s="24">
        <f t="shared" ca="1" si="11"/>
        <v>0</v>
      </c>
      <c r="L56" s="24">
        <f t="shared" ca="1" si="11"/>
        <v>0</v>
      </c>
      <c r="M56" s="24">
        <f t="shared" ca="1" si="11"/>
        <v>0</v>
      </c>
      <c r="N56" s="24">
        <f t="shared" ca="1" si="11"/>
        <v>0</v>
      </c>
      <c r="O56" s="24">
        <f t="shared" ca="1" si="11"/>
        <v>0</v>
      </c>
      <c r="P56" s="58">
        <f t="shared" ca="1" si="11"/>
        <v>0</v>
      </c>
      <c r="CQ56" s="63" t="s">
        <v>245</v>
      </c>
      <c r="CR56" s="63">
        <v>758</v>
      </c>
    </row>
    <row r="57" spans="1:96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0"/>
        <v>0</v>
      </c>
      <c r="E57" s="22">
        <f t="shared" ca="1" si="1"/>
        <v>0</v>
      </c>
      <c r="F57" s="22">
        <f t="shared" ca="1" si="2"/>
        <v>0</v>
      </c>
      <c r="G57" s="22">
        <f t="shared" ca="1" si="3"/>
        <v>0</v>
      </c>
      <c r="H57" s="22">
        <f t="shared" ca="1" si="4"/>
        <v>0</v>
      </c>
      <c r="I57" s="57">
        <f t="shared" ca="1" si="9"/>
        <v>0</v>
      </c>
      <c r="K57" s="24">
        <f t="shared" ca="1" si="11"/>
        <v>0</v>
      </c>
      <c r="L57" s="24">
        <f t="shared" ca="1" si="11"/>
        <v>0</v>
      </c>
      <c r="M57" s="24">
        <f t="shared" ca="1" si="11"/>
        <v>0</v>
      </c>
      <c r="N57" s="24">
        <f t="shared" ca="1" si="11"/>
        <v>0</v>
      </c>
      <c r="O57" s="24">
        <f t="shared" ca="1" si="11"/>
        <v>0</v>
      </c>
      <c r="P57" s="58">
        <f t="shared" ca="1" si="11"/>
        <v>0</v>
      </c>
      <c r="CQ57" s="63" t="s">
        <v>247</v>
      </c>
      <c r="CR57" s="63">
        <v>759</v>
      </c>
    </row>
    <row r="58" spans="1:96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0"/>
        <v>0</v>
      </c>
      <c r="E58" s="22">
        <f t="shared" ca="1" si="1"/>
        <v>0</v>
      </c>
      <c r="F58" s="22">
        <f t="shared" ca="1" si="2"/>
        <v>0</v>
      </c>
      <c r="G58" s="22">
        <f t="shared" ca="1" si="3"/>
        <v>0</v>
      </c>
      <c r="H58" s="22">
        <f t="shared" ca="1" si="4"/>
        <v>0</v>
      </c>
      <c r="I58" s="57">
        <f t="shared" ca="1" si="9"/>
        <v>0</v>
      </c>
      <c r="K58" s="24">
        <f t="shared" ca="1" si="11"/>
        <v>0</v>
      </c>
      <c r="L58" s="24">
        <f t="shared" ca="1" si="11"/>
        <v>0</v>
      </c>
      <c r="M58" s="24">
        <f t="shared" ca="1" si="11"/>
        <v>0</v>
      </c>
      <c r="N58" s="24">
        <f t="shared" ca="1" si="11"/>
        <v>0</v>
      </c>
      <c r="O58" s="24">
        <f t="shared" ca="1" si="11"/>
        <v>0</v>
      </c>
      <c r="P58" s="58">
        <f t="shared" ca="1" si="11"/>
        <v>0</v>
      </c>
      <c r="CQ58" s="63" t="s">
        <v>249</v>
      </c>
      <c r="CR58" s="63">
        <v>760</v>
      </c>
    </row>
    <row r="59" spans="1:96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0"/>
        <v>0</v>
      </c>
      <c r="E59" s="22">
        <f t="shared" ca="1" si="1"/>
        <v>0</v>
      </c>
      <c r="F59" s="22">
        <f t="shared" ca="1" si="2"/>
        <v>0</v>
      </c>
      <c r="G59" s="22">
        <f t="shared" ca="1" si="3"/>
        <v>0</v>
      </c>
      <c r="H59" s="22">
        <f t="shared" ca="1" si="4"/>
        <v>0</v>
      </c>
      <c r="I59" s="57">
        <f t="shared" ca="1" si="9"/>
        <v>0</v>
      </c>
      <c r="K59" s="24">
        <f t="shared" ca="1" si="11"/>
        <v>0</v>
      </c>
      <c r="L59" s="24">
        <f t="shared" ca="1" si="11"/>
        <v>0</v>
      </c>
      <c r="M59" s="24">
        <f t="shared" ca="1" si="11"/>
        <v>0</v>
      </c>
      <c r="N59" s="24">
        <f t="shared" ca="1" si="11"/>
        <v>0</v>
      </c>
      <c r="O59" s="24">
        <f t="shared" ca="1" si="11"/>
        <v>0</v>
      </c>
      <c r="P59" s="58">
        <f t="shared" ca="1" si="11"/>
        <v>0</v>
      </c>
      <c r="CQ59" s="63" t="s">
        <v>251</v>
      </c>
      <c r="CR59" s="63">
        <v>761</v>
      </c>
    </row>
    <row r="60" spans="1:96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0"/>
        <v>0</v>
      </c>
      <c r="E60" s="22">
        <f t="shared" ca="1" si="1"/>
        <v>0</v>
      </c>
      <c r="F60" s="22">
        <f t="shared" ca="1" si="2"/>
        <v>0</v>
      </c>
      <c r="G60" s="22">
        <f t="shared" ca="1" si="3"/>
        <v>0</v>
      </c>
      <c r="H60" s="22">
        <f t="shared" ca="1" si="4"/>
        <v>0</v>
      </c>
      <c r="I60" s="57">
        <f t="shared" ref="I60:I70" ca="1" si="12">SUM(D60:H60)</f>
        <v>0</v>
      </c>
      <c r="K60" s="24">
        <f t="shared" ca="1" si="11"/>
        <v>0</v>
      </c>
      <c r="L60" s="24">
        <f t="shared" ca="1" si="11"/>
        <v>0</v>
      </c>
      <c r="M60" s="24">
        <f t="shared" ca="1" si="11"/>
        <v>0</v>
      </c>
      <c r="N60" s="24">
        <f t="shared" ca="1" si="11"/>
        <v>0</v>
      </c>
      <c r="O60" s="24">
        <f t="shared" ca="1" si="11"/>
        <v>0</v>
      </c>
      <c r="P60" s="58">
        <f t="shared" ca="1" si="11"/>
        <v>0</v>
      </c>
      <c r="CQ60" s="63" t="s">
        <v>254</v>
      </c>
      <c r="CR60" s="63">
        <v>765</v>
      </c>
    </row>
    <row r="61" spans="1:96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0"/>
        <v>0</v>
      </c>
      <c r="E61" s="22">
        <f t="shared" ca="1" si="1"/>
        <v>0</v>
      </c>
      <c r="F61" s="22">
        <f t="shared" ca="1" si="2"/>
        <v>0</v>
      </c>
      <c r="G61" s="22">
        <f t="shared" ca="1" si="3"/>
        <v>0</v>
      </c>
      <c r="H61" s="22">
        <f t="shared" ca="1" si="4"/>
        <v>0</v>
      </c>
      <c r="I61" s="57">
        <f t="shared" ca="1" si="12"/>
        <v>0</v>
      </c>
      <c r="K61" s="24">
        <f t="shared" ca="1" si="11"/>
        <v>0</v>
      </c>
      <c r="L61" s="24">
        <f t="shared" ca="1" si="11"/>
        <v>0</v>
      </c>
      <c r="M61" s="24">
        <f t="shared" ca="1" si="11"/>
        <v>0</v>
      </c>
      <c r="N61" s="24">
        <f t="shared" ca="1" si="11"/>
        <v>0</v>
      </c>
      <c r="O61" s="24">
        <f t="shared" ca="1" si="11"/>
        <v>0</v>
      </c>
      <c r="P61" s="58">
        <f t="shared" ca="1" si="11"/>
        <v>0</v>
      </c>
      <c r="CQ61" s="63" t="s">
        <v>256</v>
      </c>
      <c r="CR61" s="63">
        <v>766</v>
      </c>
    </row>
    <row r="62" spans="1:96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0"/>
        <v>0</v>
      </c>
      <c r="E62" s="22">
        <f t="shared" ca="1" si="1"/>
        <v>0</v>
      </c>
      <c r="F62" s="22">
        <f t="shared" ca="1" si="2"/>
        <v>0</v>
      </c>
      <c r="G62" s="22">
        <f t="shared" ca="1" si="3"/>
        <v>0</v>
      </c>
      <c r="H62" s="22">
        <f t="shared" ca="1" si="4"/>
        <v>0</v>
      </c>
      <c r="I62" s="57">
        <f t="shared" ca="1" si="12"/>
        <v>0</v>
      </c>
      <c r="K62" s="24">
        <f t="shared" ca="1" si="11"/>
        <v>0</v>
      </c>
      <c r="L62" s="24">
        <f t="shared" ca="1" si="11"/>
        <v>0</v>
      </c>
      <c r="M62" s="24">
        <f t="shared" ca="1" si="11"/>
        <v>0</v>
      </c>
      <c r="N62" s="24">
        <f t="shared" ca="1" si="11"/>
        <v>0</v>
      </c>
      <c r="O62" s="24">
        <f t="shared" ca="1" si="11"/>
        <v>0</v>
      </c>
      <c r="P62" s="58">
        <f t="shared" ca="1" si="11"/>
        <v>0</v>
      </c>
      <c r="CQ62" s="63" t="s">
        <v>258</v>
      </c>
      <c r="CR62" s="63">
        <v>767</v>
      </c>
    </row>
    <row r="63" spans="1:96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0"/>
        <v>0</v>
      </c>
      <c r="E63" s="22">
        <f t="shared" ca="1" si="1"/>
        <v>0</v>
      </c>
      <c r="F63" s="22">
        <f t="shared" ca="1" si="2"/>
        <v>0</v>
      </c>
      <c r="G63" s="22">
        <f t="shared" ca="1" si="3"/>
        <v>0</v>
      </c>
      <c r="H63" s="22">
        <f t="shared" ca="1" si="4"/>
        <v>0</v>
      </c>
      <c r="I63" s="57">
        <f t="shared" ca="1" si="12"/>
        <v>0</v>
      </c>
      <c r="K63" s="24">
        <f t="shared" ca="1" si="11"/>
        <v>0</v>
      </c>
      <c r="L63" s="24">
        <f t="shared" ca="1" si="11"/>
        <v>0</v>
      </c>
      <c r="M63" s="24">
        <f t="shared" ca="1" si="11"/>
        <v>0</v>
      </c>
      <c r="N63" s="24">
        <f t="shared" ca="1" si="11"/>
        <v>0</v>
      </c>
      <c r="O63" s="24">
        <f t="shared" ca="1" si="11"/>
        <v>0</v>
      </c>
      <c r="P63" s="58">
        <f t="shared" ca="1" si="11"/>
        <v>0</v>
      </c>
      <c r="CQ63" s="63" t="s">
        <v>260</v>
      </c>
      <c r="CR63" s="63">
        <v>768</v>
      </c>
    </row>
    <row r="64" spans="1:96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0"/>
        <v>0</v>
      </c>
      <c r="E64" s="22">
        <f t="shared" ca="1" si="1"/>
        <v>0</v>
      </c>
      <c r="F64" s="22">
        <f t="shared" ca="1" si="2"/>
        <v>0</v>
      </c>
      <c r="G64" s="22">
        <f t="shared" ca="1" si="3"/>
        <v>0</v>
      </c>
      <c r="H64" s="22">
        <f t="shared" ca="1" si="4"/>
        <v>0</v>
      </c>
      <c r="I64" s="57">
        <f t="shared" ca="1" si="12"/>
        <v>0</v>
      </c>
      <c r="K64" s="24">
        <f t="shared" ca="1" si="11"/>
        <v>0</v>
      </c>
      <c r="L64" s="24">
        <f t="shared" ca="1" si="11"/>
        <v>0</v>
      </c>
      <c r="M64" s="24">
        <f t="shared" ca="1" si="11"/>
        <v>0</v>
      </c>
      <c r="N64" s="24">
        <f t="shared" ca="1" si="11"/>
        <v>0</v>
      </c>
      <c r="O64" s="24">
        <f t="shared" ca="1" si="11"/>
        <v>0</v>
      </c>
      <c r="P64" s="58">
        <f t="shared" ca="1" si="11"/>
        <v>0</v>
      </c>
      <c r="CQ64" s="63" t="s">
        <v>262</v>
      </c>
      <c r="CR64" s="63">
        <v>769</v>
      </c>
    </row>
    <row r="65" spans="1:96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0"/>
        <v>0</v>
      </c>
      <c r="E65" s="22">
        <f t="shared" ca="1" si="1"/>
        <v>0</v>
      </c>
      <c r="F65" s="22">
        <f t="shared" ca="1" si="2"/>
        <v>0</v>
      </c>
      <c r="G65" s="22">
        <f t="shared" ca="1" si="3"/>
        <v>0</v>
      </c>
      <c r="H65" s="22">
        <f t="shared" ca="1" si="4"/>
        <v>0</v>
      </c>
      <c r="I65" s="57">
        <f t="shared" ca="1" si="12"/>
        <v>0</v>
      </c>
      <c r="K65" s="24">
        <f t="shared" ca="1" si="11"/>
        <v>0</v>
      </c>
      <c r="L65" s="24">
        <f t="shared" ca="1" si="11"/>
        <v>0</v>
      </c>
      <c r="M65" s="24">
        <f t="shared" ca="1" si="11"/>
        <v>0</v>
      </c>
      <c r="N65" s="24">
        <f t="shared" ca="1" si="11"/>
        <v>0</v>
      </c>
      <c r="O65" s="24">
        <f t="shared" ca="1" si="11"/>
        <v>0</v>
      </c>
      <c r="P65" s="58">
        <f t="shared" ca="1" si="11"/>
        <v>0</v>
      </c>
      <c r="CQ65" s="63" t="s">
        <v>264</v>
      </c>
      <c r="CR65" s="63">
        <v>770</v>
      </c>
    </row>
    <row r="66" spans="1:96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0"/>
        <v>0</v>
      </c>
      <c r="E66" s="22">
        <f t="shared" ca="1" si="1"/>
        <v>0</v>
      </c>
      <c r="F66" s="22">
        <f t="shared" ca="1" si="2"/>
        <v>0</v>
      </c>
      <c r="G66" s="22">
        <f t="shared" ca="1" si="3"/>
        <v>0</v>
      </c>
      <c r="H66" s="22">
        <f t="shared" ca="1" si="4"/>
        <v>0</v>
      </c>
      <c r="I66" s="57">
        <f t="shared" ca="1" si="12"/>
        <v>0</v>
      </c>
      <c r="K66" s="24">
        <f t="shared" ca="1" si="11"/>
        <v>0</v>
      </c>
      <c r="L66" s="24">
        <f t="shared" ca="1" si="11"/>
        <v>0</v>
      </c>
      <c r="M66" s="24">
        <f t="shared" ca="1" si="11"/>
        <v>0</v>
      </c>
      <c r="N66" s="24">
        <f t="shared" ca="1" si="11"/>
        <v>0</v>
      </c>
      <c r="O66" s="24">
        <f t="shared" ca="1" si="11"/>
        <v>0</v>
      </c>
      <c r="P66" s="58">
        <f t="shared" ca="1" si="11"/>
        <v>0</v>
      </c>
      <c r="CQ66" s="63" t="s">
        <v>266</v>
      </c>
      <c r="CR66" s="63">
        <v>773</v>
      </c>
    </row>
    <row r="67" spans="1:96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0"/>
        <v>0</v>
      </c>
      <c r="E67" s="22">
        <f t="shared" ca="1" si="1"/>
        <v>0</v>
      </c>
      <c r="F67" s="22">
        <f t="shared" ca="1" si="2"/>
        <v>0</v>
      </c>
      <c r="G67" s="22">
        <f t="shared" ca="1" si="3"/>
        <v>0</v>
      </c>
      <c r="H67" s="22">
        <f t="shared" ca="1" si="4"/>
        <v>0</v>
      </c>
      <c r="I67" s="57">
        <f t="shared" ca="1" si="12"/>
        <v>0</v>
      </c>
      <c r="K67" s="24">
        <f t="shared" ca="1" si="11"/>
        <v>0</v>
      </c>
      <c r="L67" s="24">
        <f t="shared" ca="1" si="11"/>
        <v>0</v>
      </c>
      <c r="M67" s="24">
        <f t="shared" ca="1" si="11"/>
        <v>0</v>
      </c>
      <c r="N67" s="24">
        <f t="shared" ca="1" si="11"/>
        <v>0</v>
      </c>
      <c r="O67" s="24">
        <f t="shared" ca="1" si="11"/>
        <v>0</v>
      </c>
      <c r="P67" s="58">
        <f t="shared" ca="1" si="11"/>
        <v>0</v>
      </c>
      <c r="CQ67" s="63" t="s">
        <v>268</v>
      </c>
      <c r="CR67" s="63">
        <v>774</v>
      </c>
    </row>
    <row r="68" spans="1:96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0"/>
        <v>0</v>
      </c>
      <c r="E68" s="22">
        <f t="shared" ca="1" si="1"/>
        <v>0</v>
      </c>
      <c r="F68" s="22">
        <f t="shared" ca="1" si="2"/>
        <v>0</v>
      </c>
      <c r="G68" s="22">
        <f t="shared" ca="1" si="3"/>
        <v>0</v>
      </c>
      <c r="H68" s="22">
        <f t="shared" ca="1" si="4"/>
        <v>0</v>
      </c>
      <c r="I68" s="57">
        <f t="shared" ca="1" si="12"/>
        <v>0</v>
      </c>
      <c r="K68" s="24">
        <f t="shared" ca="1" si="11"/>
        <v>0</v>
      </c>
      <c r="L68" s="24">
        <f t="shared" ca="1" si="11"/>
        <v>0</v>
      </c>
      <c r="M68" s="24">
        <f t="shared" ca="1" si="11"/>
        <v>0</v>
      </c>
      <c r="N68" s="24">
        <f t="shared" ca="1" si="11"/>
        <v>0</v>
      </c>
      <c r="O68" s="24">
        <f t="shared" ca="1" si="11"/>
        <v>0</v>
      </c>
      <c r="P68" s="58">
        <f t="shared" ca="1" si="11"/>
        <v>0</v>
      </c>
      <c r="CQ68" s="63" t="s">
        <v>270</v>
      </c>
      <c r="CR68" s="63">
        <v>775</v>
      </c>
    </row>
    <row r="69" spans="1:96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0"/>
        <v>0</v>
      </c>
      <c r="E69" s="22">
        <f t="shared" ca="1" si="1"/>
        <v>0</v>
      </c>
      <c r="F69" s="22">
        <f t="shared" ca="1" si="2"/>
        <v>0</v>
      </c>
      <c r="G69" s="22">
        <f t="shared" ca="1" si="3"/>
        <v>0</v>
      </c>
      <c r="H69" s="22">
        <f t="shared" ca="1" si="4"/>
        <v>0</v>
      </c>
      <c r="I69" s="57">
        <f t="shared" ca="1" si="12"/>
        <v>0</v>
      </c>
      <c r="K69" s="24">
        <f t="shared" ca="1" si="11"/>
        <v>0</v>
      </c>
      <c r="L69" s="24">
        <f t="shared" ca="1" si="11"/>
        <v>0</v>
      </c>
      <c r="M69" s="24">
        <f t="shared" ca="1" si="11"/>
        <v>0</v>
      </c>
      <c r="N69" s="24">
        <f t="shared" ca="1" si="11"/>
        <v>0</v>
      </c>
      <c r="O69" s="24">
        <f t="shared" ca="1" si="11"/>
        <v>0</v>
      </c>
      <c r="P69" s="58">
        <f t="shared" ca="1" si="11"/>
        <v>0</v>
      </c>
      <c r="CQ69" s="63" t="s">
        <v>272</v>
      </c>
      <c r="CR69" s="63">
        <v>776</v>
      </c>
    </row>
    <row r="70" spans="1:96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0"/>
        <v>0</v>
      </c>
      <c r="E70" s="22">
        <f t="shared" ca="1" si="1"/>
        <v>0</v>
      </c>
      <c r="F70" s="22">
        <f t="shared" ca="1" si="2"/>
        <v>0</v>
      </c>
      <c r="G70" s="22">
        <f t="shared" ca="1" si="3"/>
        <v>0</v>
      </c>
      <c r="H70" s="22">
        <f t="shared" ca="1" si="4"/>
        <v>0</v>
      </c>
      <c r="I70" s="57">
        <f t="shared" ca="1" si="12"/>
        <v>0</v>
      </c>
      <c r="K70" s="24">
        <f t="shared" ca="1" si="11"/>
        <v>0</v>
      </c>
      <c r="L70" s="24">
        <f t="shared" ca="1" si="11"/>
        <v>0</v>
      </c>
      <c r="M70" s="24">
        <f t="shared" ca="1" si="11"/>
        <v>0</v>
      </c>
      <c r="N70" s="24">
        <f t="shared" ca="1" si="11"/>
        <v>0</v>
      </c>
      <c r="O70" s="24">
        <f t="shared" ca="1" si="11"/>
        <v>0</v>
      </c>
      <c r="P70" s="58">
        <f t="shared" ca="1" si="11"/>
        <v>0</v>
      </c>
      <c r="CQ70" s="63" t="s">
        <v>274</v>
      </c>
      <c r="CR70" s="63">
        <v>777</v>
      </c>
    </row>
    <row r="71" spans="1:96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D74" ca="1" si="13">IFERROR(INDIRECT("'"&amp;D$6&amp;"'!"&amp;ADDRESS(MATCH($B71,INDIRECT("'"&amp;$D$6&amp;"'!$B$1:$B$1095"),0),MATCH(VLOOKUP($D$4,$CQ:$CR,2,0),INDIRECT("'"&amp;$D$6&amp;"'!5:5"),0))),0)</f>
        <v>0</v>
      </c>
      <c r="E71" s="22">
        <f t="shared" ref="E71:E74" ca="1" si="14">IFERROR(INDIRECT("'"&amp;E$6&amp;"'!"&amp;ADDRESS(MATCH($B71,INDIRECT("'"&amp;$E$6&amp;"'!$B$1:$B$1095"),0),MATCH(VLOOKUP($D$4,$CQ:$CR,2,0),INDIRECT("'"&amp;$E$6&amp;"'!5:5"),0))),0)</f>
        <v>0</v>
      </c>
      <c r="F71" s="22">
        <f t="shared" ref="F71:F74" ca="1" si="15">IFERROR(INDIRECT("'"&amp;F$6&amp;"'!"&amp;ADDRESS(MATCH($B71,INDIRECT("'"&amp;$F$6&amp;"'!$B$1:$B$1095"),0),MATCH(VLOOKUP($D$4,$CQ:$CR,2,0),INDIRECT("'"&amp;$F$6&amp;"'!5:5"),0))),0)</f>
        <v>0</v>
      </c>
      <c r="G71" s="22">
        <f t="shared" ref="G71:G74" ca="1" si="16">IFERROR(INDIRECT("'"&amp;G$6&amp;"'!"&amp;ADDRESS(MATCH($B71,INDIRECT("'"&amp;$G$6&amp;"'!$B$1:$B$1095"),0),MATCH(VLOOKUP($D$4,$CQ:$CR,2,0),INDIRECT("'"&amp;$G$6&amp;"'!5:5"),0))),0)</f>
        <v>0</v>
      </c>
      <c r="H71" s="22">
        <f t="shared" ref="H71:H74" ca="1" si="17">IFERROR(INDIRECT("'"&amp;H$6&amp;"'!"&amp;ADDRESS(MATCH($B71,INDIRECT("'"&amp;$H$6&amp;"'!$B$1:$B$1095"),0),MATCH(VLOOKUP($D$4,$CQ:$CR,2,0),INDIRECT("'"&amp;$H$6&amp;"'!5:5"),0))),0)</f>
        <v>0</v>
      </c>
      <c r="I71" s="57">
        <f ca="1">SUM(D71:H71)</f>
        <v>0</v>
      </c>
      <c r="K71" s="24">
        <f t="shared" ca="1" si="11"/>
        <v>0</v>
      </c>
      <c r="L71" s="24">
        <f t="shared" ca="1" si="11"/>
        <v>0</v>
      </c>
      <c r="M71" s="24">
        <f t="shared" ca="1" si="11"/>
        <v>0</v>
      </c>
      <c r="N71" s="24">
        <f t="shared" ca="1" si="11"/>
        <v>0</v>
      </c>
      <c r="O71" s="24">
        <f t="shared" ca="1" si="11"/>
        <v>0</v>
      </c>
      <c r="P71" s="58">
        <f t="shared" ca="1" si="11"/>
        <v>0</v>
      </c>
      <c r="CQ71" s="63" t="s">
        <v>276</v>
      </c>
      <c r="CR71" s="63">
        <v>778</v>
      </c>
    </row>
    <row r="72" spans="1:96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3"/>
        <v>0</v>
      </c>
      <c r="E72" s="22">
        <f t="shared" ca="1" si="14"/>
        <v>0</v>
      </c>
      <c r="F72" s="22">
        <f t="shared" ca="1" si="15"/>
        <v>0</v>
      </c>
      <c r="G72" s="22">
        <f t="shared" ca="1" si="16"/>
        <v>0</v>
      </c>
      <c r="H72" s="22">
        <f t="shared" ca="1" si="17"/>
        <v>0</v>
      </c>
      <c r="I72" s="57">
        <f ca="1">SUM(D72:H72)</f>
        <v>0</v>
      </c>
      <c r="K72" s="24">
        <f t="shared" ca="1" si="11"/>
        <v>0</v>
      </c>
      <c r="L72" s="24">
        <f t="shared" ca="1" si="11"/>
        <v>0</v>
      </c>
      <c r="M72" s="24">
        <f t="shared" ca="1" si="11"/>
        <v>0</v>
      </c>
      <c r="N72" s="24">
        <f t="shared" ca="1" si="11"/>
        <v>0</v>
      </c>
      <c r="O72" s="24">
        <f t="shared" ca="1" si="11"/>
        <v>0</v>
      </c>
      <c r="P72" s="58">
        <f t="shared" ca="1" si="11"/>
        <v>0</v>
      </c>
      <c r="CQ72" s="63" t="s">
        <v>278</v>
      </c>
      <c r="CR72" s="63">
        <v>779</v>
      </c>
    </row>
    <row r="73" spans="1:96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3"/>
        <v>0</v>
      </c>
      <c r="E73" s="22">
        <f t="shared" ca="1" si="14"/>
        <v>0</v>
      </c>
      <c r="F73" s="22">
        <f t="shared" ca="1" si="15"/>
        <v>0</v>
      </c>
      <c r="G73" s="22">
        <f t="shared" ca="1" si="16"/>
        <v>0</v>
      </c>
      <c r="H73" s="22">
        <f t="shared" ca="1" si="17"/>
        <v>0</v>
      </c>
      <c r="I73" s="57">
        <f ca="1">SUM(D73:H73)</f>
        <v>0</v>
      </c>
      <c r="K73" s="24">
        <f t="shared" ca="1" si="11"/>
        <v>0</v>
      </c>
      <c r="L73" s="24">
        <f t="shared" ca="1" si="11"/>
        <v>0</v>
      </c>
      <c r="M73" s="24">
        <f t="shared" ca="1" si="11"/>
        <v>0</v>
      </c>
      <c r="N73" s="24">
        <f t="shared" ca="1" si="11"/>
        <v>0</v>
      </c>
      <c r="O73" s="24">
        <f t="shared" ca="1" si="11"/>
        <v>0</v>
      </c>
      <c r="P73" s="58">
        <f t="shared" ca="1" si="11"/>
        <v>0</v>
      </c>
      <c r="CQ73" s="63" t="s">
        <v>280</v>
      </c>
      <c r="CR73" s="63">
        <v>780</v>
      </c>
    </row>
    <row r="74" spans="1:96" ht="13.5" x14ac:dyDescent="0.25">
      <c r="A74" s="65" t="s">
        <v>281</v>
      </c>
      <c r="B74" s="21">
        <v>3018</v>
      </c>
      <c r="C74" s="66" t="s">
        <v>253</v>
      </c>
      <c r="D74" s="22">
        <f t="shared" ca="1" si="13"/>
        <v>0</v>
      </c>
      <c r="E74" s="22">
        <f t="shared" ca="1" si="14"/>
        <v>0</v>
      </c>
      <c r="F74" s="22">
        <f t="shared" ca="1" si="15"/>
        <v>0</v>
      </c>
      <c r="G74" s="22">
        <f t="shared" ca="1" si="16"/>
        <v>0</v>
      </c>
      <c r="H74" s="22">
        <f t="shared" ca="1" si="17"/>
        <v>0</v>
      </c>
      <c r="I74" s="57">
        <f ca="1">SUM(D74:H74)</f>
        <v>0</v>
      </c>
      <c r="K74" s="24">
        <f t="shared" ca="1" si="11"/>
        <v>0</v>
      </c>
      <c r="L74" s="24">
        <f t="shared" ca="1" si="11"/>
        <v>0</v>
      </c>
      <c r="M74" s="24">
        <f t="shared" ca="1" si="11"/>
        <v>0</v>
      </c>
      <c r="N74" s="24">
        <f t="shared" ca="1" si="11"/>
        <v>0</v>
      </c>
      <c r="O74" s="24">
        <f t="shared" ca="1" si="11"/>
        <v>0</v>
      </c>
      <c r="P74" s="58">
        <f t="shared" ca="1" si="11"/>
        <v>0</v>
      </c>
      <c r="CQ74" s="63" t="s">
        <v>282</v>
      </c>
      <c r="CR74" s="63">
        <v>781</v>
      </c>
    </row>
    <row r="75" spans="1:96" ht="12.75" customHeight="1" x14ac:dyDescent="0.25">
      <c r="A75" s="67" t="s">
        <v>283</v>
      </c>
      <c r="B75" s="56">
        <v>9000</v>
      </c>
      <c r="C75" s="66" t="s">
        <v>284</v>
      </c>
      <c r="D75" s="57">
        <f t="shared" ref="D75:I75" ca="1" si="18">SUMIF($C$7:$C$74,"HD",D$7:D$74)</f>
        <v>8132137854.0512342</v>
      </c>
      <c r="E75" s="57">
        <f t="shared" ca="1" si="18"/>
        <v>84240624251.37204</v>
      </c>
      <c r="F75" s="57">
        <f t="shared" ca="1" si="18"/>
        <v>2066677842.36006</v>
      </c>
      <c r="G75" s="57">
        <f t="shared" ca="1" si="18"/>
        <v>7270208334.1998768</v>
      </c>
      <c r="H75" s="57">
        <f t="shared" ca="1" si="18"/>
        <v>5759050553.2790585</v>
      </c>
      <c r="I75" s="57">
        <f t="shared" ca="1" si="18"/>
        <v>107468698835.26224</v>
      </c>
      <c r="K75" s="58">
        <f t="shared" ca="1" si="11"/>
        <v>7.5669827049054644E-2</v>
      </c>
      <c r="L75" s="58">
        <f t="shared" ca="1" si="11"/>
        <v>0.78386195389323265</v>
      </c>
      <c r="M75" s="58">
        <f t="shared" ca="1" si="11"/>
        <v>1.9230509578682543E-2</v>
      </c>
      <c r="N75" s="58">
        <f t="shared" ca="1" si="11"/>
        <v>6.7649542731919657E-2</v>
      </c>
      <c r="O75" s="58">
        <f t="shared" ca="1" si="11"/>
        <v>5.3588166747110741E-2</v>
      </c>
      <c r="P75" s="58">
        <f t="shared" ca="1" si="11"/>
        <v>1</v>
      </c>
      <c r="CQ75" s="63" t="s">
        <v>285</v>
      </c>
      <c r="CR75" s="63">
        <v>782</v>
      </c>
    </row>
    <row r="76" spans="1:96" ht="12.75" customHeight="1" x14ac:dyDescent="0.25">
      <c r="A76" s="67" t="s">
        <v>286</v>
      </c>
      <c r="B76" s="56">
        <v>9001</v>
      </c>
      <c r="C76" s="66" t="s">
        <v>287</v>
      </c>
      <c r="D76" s="57">
        <f t="shared" ref="D76:I76" ca="1" si="19">SUMIF($C$7:$C$74,"H",D$7:D$74)+SUMIF($C$7:$C$74,"E",D$7:D$74)</f>
        <v>0</v>
      </c>
      <c r="E76" s="57">
        <f t="shared" ca="1" si="19"/>
        <v>0</v>
      </c>
      <c r="F76" s="57">
        <f t="shared" ca="1" si="19"/>
        <v>0</v>
      </c>
      <c r="G76" s="57">
        <f t="shared" ca="1" si="19"/>
        <v>0</v>
      </c>
      <c r="H76" s="57">
        <f t="shared" ca="1" si="19"/>
        <v>0</v>
      </c>
      <c r="I76" s="57">
        <f t="shared" ca="1" si="19"/>
        <v>0</v>
      </c>
      <c r="K76" s="58">
        <f t="shared" ca="1" si="11"/>
        <v>0</v>
      </c>
      <c r="L76" s="58">
        <f t="shared" ca="1" si="11"/>
        <v>0</v>
      </c>
      <c r="M76" s="58">
        <f t="shared" ca="1" si="11"/>
        <v>0</v>
      </c>
      <c r="N76" s="58">
        <f t="shared" ca="1" si="11"/>
        <v>0</v>
      </c>
      <c r="O76" s="58">
        <f t="shared" ca="1" si="11"/>
        <v>0</v>
      </c>
      <c r="P76" s="58">
        <f t="shared" ca="1" si="11"/>
        <v>0</v>
      </c>
      <c r="CQ76" s="63" t="s">
        <v>288</v>
      </c>
      <c r="CR76" s="63">
        <v>783</v>
      </c>
    </row>
    <row r="77" spans="1:96" ht="12.75" customHeight="1" x14ac:dyDescent="0.25">
      <c r="A77" s="67" t="s">
        <v>289</v>
      </c>
      <c r="B77" s="56">
        <v>9003</v>
      </c>
      <c r="C77" s="66" t="s">
        <v>290</v>
      </c>
      <c r="D77" s="57">
        <f t="shared" ref="D77:I77" ca="1" si="20">D75+D76</f>
        <v>8132137854.0512342</v>
      </c>
      <c r="E77" s="57">
        <f t="shared" ca="1" si="20"/>
        <v>84240624251.37204</v>
      </c>
      <c r="F77" s="57">
        <f t="shared" ca="1" si="20"/>
        <v>2066677842.36006</v>
      </c>
      <c r="G77" s="57">
        <f t="shared" ca="1" si="20"/>
        <v>7270208334.1998768</v>
      </c>
      <c r="H77" s="57">
        <f t="shared" ca="1" si="20"/>
        <v>5759050553.2790585</v>
      </c>
      <c r="I77" s="57">
        <f t="shared" ca="1" si="20"/>
        <v>107468698835.26224</v>
      </c>
      <c r="K77" s="58">
        <f t="shared" ca="1" si="11"/>
        <v>7.5669827049054644E-2</v>
      </c>
      <c r="L77" s="58">
        <f t="shared" ca="1" si="11"/>
        <v>0.78386195389323265</v>
      </c>
      <c r="M77" s="58">
        <f t="shared" ca="1" si="11"/>
        <v>1.9230509578682543E-2</v>
      </c>
      <c r="N77" s="58">
        <f t="shared" ca="1" si="11"/>
        <v>6.7649542731919657E-2</v>
      </c>
      <c r="O77" s="58">
        <f t="shared" ca="1" si="11"/>
        <v>5.3588166747110741E-2</v>
      </c>
      <c r="P77" s="58">
        <f t="shared" ca="1" si="11"/>
        <v>1</v>
      </c>
      <c r="CQ77" s="63" t="s">
        <v>291</v>
      </c>
      <c r="CR77" s="63">
        <v>784</v>
      </c>
    </row>
    <row r="78" spans="1:96" ht="12.75" customHeight="1" x14ac:dyDescent="0.2">
      <c r="CQ78" s="63" t="s">
        <v>292</v>
      </c>
      <c r="CR78" s="63">
        <v>785</v>
      </c>
    </row>
    <row r="79" spans="1:96" x14ac:dyDescent="0.2">
      <c r="CQ79" s="63" t="s">
        <v>293</v>
      </c>
      <c r="CR79" s="63">
        <v>786</v>
      </c>
    </row>
    <row r="80" spans="1:96" x14ac:dyDescent="0.2">
      <c r="CQ80" s="63" t="s">
        <v>294</v>
      </c>
      <c r="CR80" s="63">
        <v>789</v>
      </c>
    </row>
    <row r="81" spans="95:96" x14ac:dyDescent="0.2">
      <c r="CQ81" s="63" t="s">
        <v>295</v>
      </c>
      <c r="CR81" s="63">
        <v>790</v>
      </c>
    </row>
    <row r="82" spans="95:96" x14ac:dyDescent="0.2">
      <c r="CQ82" s="63" t="s">
        <v>296</v>
      </c>
      <c r="CR82" s="63">
        <v>791</v>
      </c>
    </row>
    <row r="83" spans="95:96" x14ac:dyDescent="0.2">
      <c r="CQ83" s="63" t="s">
        <v>297</v>
      </c>
      <c r="CR83" s="63">
        <v>792</v>
      </c>
    </row>
    <row r="84" spans="95:96" x14ac:dyDescent="0.2">
      <c r="CQ84" s="63" t="s">
        <v>298</v>
      </c>
      <c r="CR84" s="63">
        <v>793</v>
      </c>
    </row>
    <row r="85" spans="95:96" x14ac:dyDescent="0.2">
      <c r="CQ85" s="63" t="s">
        <v>299</v>
      </c>
      <c r="CR85" s="63">
        <v>794</v>
      </c>
    </row>
    <row r="86" spans="95:96" x14ac:dyDescent="0.2">
      <c r="CQ86" s="63" t="s">
        <v>300</v>
      </c>
      <c r="CR86" s="63">
        <v>795</v>
      </c>
    </row>
    <row r="87" spans="95:96" x14ac:dyDescent="0.2">
      <c r="CQ87" s="63" t="s">
        <v>301</v>
      </c>
      <c r="CR87" s="63">
        <v>796</v>
      </c>
    </row>
    <row r="88" spans="95:96" x14ac:dyDescent="0.2">
      <c r="CQ88" s="63" t="s">
        <v>302</v>
      </c>
      <c r="CR88" s="63">
        <v>797</v>
      </c>
    </row>
    <row r="89" spans="95:96" x14ac:dyDescent="0.2">
      <c r="CQ89" s="63" t="s">
        <v>303</v>
      </c>
      <c r="CR89" s="63">
        <v>798</v>
      </c>
    </row>
    <row r="90" spans="95:96" x14ac:dyDescent="0.2">
      <c r="CQ90" s="63" t="s">
        <v>304</v>
      </c>
      <c r="CR90" s="63">
        <v>799</v>
      </c>
    </row>
    <row r="91" spans="95:96" x14ac:dyDescent="0.2">
      <c r="CQ91" s="63" t="s">
        <v>305</v>
      </c>
      <c r="CR91" s="63">
        <v>707</v>
      </c>
    </row>
    <row r="92" spans="95:96" x14ac:dyDescent="0.2">
      <c r="CQ92" s="63" t="s">
        <v>306</v>
      </c>
      <c r="CR92" s="63">
        <v>771</v>
      </c>
    </row>
    <row r="93" spans="95:96" x14ac:dyDescent="0.2">
      <c r="CQ93" s="63" t="s">
        <v>307</v>
      </c>
      <c r="CR93" s="63">
        <v>708</v>
      </c>
    </row>
    <row r="94" spans="95:96" x14ac:dyDescent="0.2">
      <c r="CQ94" s="63" t="s">
        <v>308</v>
      </c>
      <c r="CR94" s="63">
        <v>705</v>
      </c>
    </row>
  </sheetData>
  <mergeCells count="5">
    <mergeCell ref="F1:G1"/>
    <mergeCell ref="D4:I4"/>
    <mergeCell ref="K4:P4"/>
    <mergeCell ref="D5:I5"/>
    <mergeCell ref="K5:P5"/>
  </mergeCells>
  <dataValidations count="1">
    <dataValidation type="list" allowBlank="1" showInputMessage="1" showErrorMessage="1" sqref="D4:I4" xr:uid="{F5D4AF73-A521-43F1-9912-A56AEFA18393}">
      <formula1>Branşlar5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F675-6465-4643-8949-01D75738E6A6}">
  <dimension ref="A1:CU77"/>
  <sheetViews>
    <sheetView showGridLines="0" zoomScale="80" zoomScaleNormal="80" workbookViewId="0">
      <pane xSplit="3" ySplit="6" topLeftCell="D7" activePane="bottomRight" state="frozen"/>
      <selection activeCell="E144" sqref="E144"/>
      <selection pane="topRight" activeCell="E144" sqref="E144"/>
      <selection pane="bottomLeft" activeCell="E144" sqref="E144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93" width="15.7109375" style="3" customWidth="1"/>
    <col min="94" max="99" width="15.5703125" style="3" customWidth="1"/>
    <col min="100" max="16384" width="9.140625" style="3"/>
  </cols>
  <sheetData>
    <row r="1" spans="1:99" ht="15" customHeight="1" x14ac:dyDescent="0.25">
      <c r="A1" s="1" t="s">
        <v>0</v>
      </c>
      <c r="B1" s="2"/>
      <c r="C1" s="2"/>
    </row>
    <row r="2" spans="1:99" ht="15" customHeight="1" x14ac:dyDescent="0.25">
      <c r="A2" s="1" t="s">
        <v>309</v>
      </c>
      <c r="B2" s="4" t="s">
        <v>8</v>
      </c>
      <c r="C2" s="2"/>
      <c r="E2" s="81" t="s">
        <v>1</v>
      </c>
      <c r="F2" s="82"/>
      <c r="G2" s="83"/>
      <c r="H2" s="6"/>
    </row>
    <row r="3" spans="1:99" ht="15" customHeight="1" x14ac:dyDescent="0.25">
      <c r="A3" s="5" t="s">
        <v>354</v>
      </c>
      <c r="B3" s="2"/>
      <c r="C3" s="2"/>
    </row>
    <row r="4" spans="1:99" ht="22.5" customHeight="1" x14ac:dyDescent="0.2"/>
    <row r="5" spans="1:99" ht="22.5" customHeight="1" x14ac:dyDescent="0.2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707</v>
      </c>
      <c r="N5" s="11">
        <v>708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773</v>
      </c>
      <c r="BX5" s="11">
        <v>774</v>
      </c>
      <c r="BY5" s="11">
        <v>775</v>
      </c>
      <c r="BZ5" s="11">
        <v>776</v>
      </c>
      <c r="CA5" s="11">
        <v>777</v>
      </c>
      <c r="CB5" s="11">
        <v>778</v>
      </c>
      <c r="CC5" s="11">
        <v>779</v>
      </c>
      <c r="CD5" s="11">
        <v>780</v>
      </c>
      <c r="CE5" s="11">
        <v>781</v>
      </c>
      <c r="CF5" s="11">
        <v>782</v>
      </c>
      <c r="CG5" s="11">
        <v>783</v>
      </c>
      <c r="CH5" s="11">
        <v>784</v>
      </c>
      <c r="CI5" s="11">
        <v>785</v>
      </c>
      <c r="CJ5" s="11">
        <v>904</v>
      </c>
      <c r="CK5" s="11">
        <v>905</v>
      </c>
      <c r="CL5" s="11">
        <v>906</v>
      </c>
      <c r="CM5" s="11">
        <v>90601</v>
      </c>
      <c r="CN5" s="11">
        <v>90602</v>
      </c>
      <c r="CO5" s="11">
        <v>907</v>
      </c>
      <c r="CP5" s="11">
        <v>90701</v>
      </c>
      <c r="CQ5" s="11">
        <v>90702</v>
      </c>
      <c r="CR5" s="11">
        <v>786</v>
      </c>
      <c r="CS5" s="11">
        <v>789</v>
      </c>
      <c r="CT5" s="11">
        <v>798</v>
      </c>
      <c r="CU5" s="69"/>
    </row>
    <row r="6" spans="1:99" ht="79.5" customHeight="1" x14ac:dyDescent="0.2">
      <c r="A6" s="64" t="s">
        <v>141</v>
      </c>
      <c r="B6" s="64" t="s">
        <v>142</v>
      </c>
      <c r="C6" s="64" t="s">
        <v>143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110</v>
      </c>
      <c r="I6" s="8" t="s">
        <v>48</v>
      </c>
      <c r="J6" s="8" t="s">
        <v>14</v>
      </c>
      <c r="K6" s="8" t="s">
        <v>105</v>
      </c>
      <c r="L6" s="8" t="s">
        <v>106</v>
      </c>
      <c r="M6" s="8" t="s">
        <v>98</v>
      </c>
      <c r="N6" s="8" t="s">
        <v>107</v>
      </c>
      <c r="O6" s="8" t="s">
        <v>41</v>
      </c>
      <c r="P6" s="8" t="s">
        <v>42</v>
      </c>
      <c r="Q6" s="8" t="s">
        <v>37</v>
      </c>
      <c r="R6" s="8" t="s">
        <v>310</v>
      </c>
      <c r="S6" s="8" t="s">
        <v>74</v>
      </c>
      <c r="T6" s="8" t="s">
        <v>75</v>
      </c>
      <c r="U6" s="8" t="s">
        <v>76</v>
      </c>
      <c r="V6" s="8" t="s">
        <v>77</v>
      </c>
      <c r="W6" s="8" t="s">
        <v>30</v>
      </c>
      <c r="X6" s="8" t="s">
        <v>15</v>
      </c>
      <c r="Y6" s="8" t="s">
        <v>83</v>
      </c>
      <c r="Z6" s="8" t="s">
        <v>84</v>
      </c>
      <c r="AA6" s="8" t="s">
        <v>85</v>
      </c>
      <c r="AB6" s="8" t="s">
        <v>86</v>
      </c>
      <c r="AC6" s="8" t="s">
        <v>56</v>
      </c>
      <c r="AD6" s="8" t="s">
        <v>57</v>
      </c>
      <c r="AE6" s="8" t="s">
        <v>87</v>
      </c>
      <c r="AF6" s="8" t="s">
        <v>88</v>
      </c>
      <c r="AG6" s="8" t="s">
        <v>35</v>
      </c>
      <c r="AH6" s="8" t="s">
        <v>79</v>
      </c>
      <c r="AI6" s="8" t="s">
        <v>16</v>
      </c>
      <c r="AJ6" s="8" t="s">
        <v>311</v>
      </c>
      <c r="AK6" s="8" t="s">
        <v>90</v>
      </c>
      <c r="AL6" s="8" t="s">
        <v>91</v>
      </c>
      <c r="AM6" s="8" t="s">
        <v>92</v>
      </c>
      <c r="AN6" s="8" t="s">
        <v>93</v>
      </c>
      <c r="AO6" s="8" t="s">
        <v>81</v>
      </c>
      <c r="AP6" s="8" t="s">
        <v>108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99</v>
      </c>
      <c r="AZ6" s="8" t="s">
        <v>100</v>
      </c>
      <c r="BA6" s="8" t="s">
        <v>101</v>
      </c>
      <c r="BB6" s="8" t="s">
        <v>111</v>
      </c>
      <c r="BC6" s="8" t="s">
        <v>112</v>
      </c>
      <c r="BD6" s="8" t="s">
        <v>17</v>
      </c>
      <c r="BE6" s="8" t="s">
        <v>18</v>
      </c>
      <c r="BF6" s="8" t="s">
        <v>113</v>
      </c>
      <c r="BG6" s="8" t="s">
        <v>114</v>
      </c>
      <c r="BH6" s="8" t="s">
        <v>115</v>
      </c>
      <c r="BI6" s="8" t="s">
        <v>102</v>
      </c>
      <c r="BJ6" s="8" t="s">
        <v>103</v>
      </c>
      <c r="BK6" s="8" t="s">
        <v>116</v>
      </c>
      <c r="BL6" s="8" t="s">
        <v>117</v>
      </c>
      <c r="BM6" s="8" t="s">
        <v>118</v>
      </c>
      <c r="BN6" s="8" t="s">
        <v>120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94</v>
      </c>
      <c r="BU6" s="8" t="s">
        <v>312</v>
      </c>
      <c r="BV6" s="8" t="s">
        <v>96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20</v>
      </c>
      <c r="CI6" s="8" t="s">
        <v>21</v>
      </c>
      <c r="CJ6" s="8" t="s">
        <v>22</v>
      </c>
      <c r="CK6" s="8" t="s">
        <v>23</v>
      </c>
      <c r="CL6" s="8" t="s">
        <v>24</v>
      </c>
      <c r="CM6" s="8" t="s">
        <v>25</v>
      </c>
      <c r="CN6" s="8" t="s">
        <v>26</v>
      </c>
      <c r="CO6" s="8" t="s">
        <v>27</v>
      </c>
      <c r="CP6" s="8" t="s">
        <v>25</v>
      </c>
      <c r="CQ6" s="8" t="s">
        <v>26</v>
      </c>
      <c r="CR6" s="8" t="s">
        <v>28</v>
      </c>
      <c r="CS6" s="8" t="s">
        <v>122</v>
      </c>
      <c r="CT6" s="8" t="s">
        <v>123</v>
      </c>
      <c r="CU6" s="69" t="s">
        <v>313</v>
      </c>
    </row>
    <row r="7" spans="1:99" ht="12.75" customHeight="1" x14ac:dyDescent="0.25">
      <c r="A7" s="65" t="s">
        <v>145</v>
      </c>
      <c r="B7" s="21">
        <v>1001</v>
      </c>
      <c r="C7" s="66" t="s">
        <v>146</v>
      </c>
      <c r="D7" s="23">
        <f ca="1">+E7+F7+G7</f>
        <v>201500221.25</v>
      </c>
      <c r="E7" s="22">
        <f t="shared" ref="E7:T22" ca="1" si="0">IFERROR(INDIRECT("'"&amp;$B$2&amp;"'!"&amp;ADDRESS(MATCH($B7,INDIRECT("'"&amp;$B$2&amp;"'!$B$1:$B$1095"),0),MATCH(E$5,INDIRECT("'"&amp;$B$2&amp;"'!5:5"),0))),0)</f>
        <v>0</v>
      </c>
      <c r="F7" s="22">
        <f t="shared" ca="1" si="0"/>
        <v>0</v>
      </c>
      <c r="G7" s="22">
        <f t="shared" ca="1" si="0"/>
        <v>201500221.25</v>
      </c>
      <c r="H7" s="22">
        <f t="shared" ca="1" si="0"/>
        <v>50638410.690000005</v>
      </c>
      <c r="I7" s="22">
        <f t="shared" ca="1" si="0"/>
        <v>0</v>
      </c>
      <c r="J7" s="22">
        <f t="shared" ca="1" si="0"/>
        <v>0</v>
      </c>
      <c r="K7" s="22">
        <f t="shared" ca="1" si="0"/>
        <v>0</v>
      </c>
      <c r="L7" s="22">
        <f t="shared" ca="1" si="0"/>
        <v>0</v>
      </c>
      <c r="M7" s="22">
        <f t="shared" ca="1" si="0"/>
        <v>0</v>
      </c>
      <c r="N7" s="22">
        <f t="shared" ca="1" si="0"/>
        <v>0</v>
      </c>
      <c r="O7" s="22">
        <f t="shared" ca="1" si="0"/>
        <v>59719204.810000002</v>
      </c>
      <c r="P7" s="22">
        <f t="shared" ca="1" si="0"/>
        <v>0</v>
      </c>
      <c r="Q7" s="22">
        <f t="shared" ca="1" si="0"/>
        <v>0</v>
      </c>
      <c r="R7" s="22">
        <f t="shared" ca="1" si="0"/>
        <v>0</v>
      </c>
      <c r="S7" s="22">
        <f t="shared" ca="1" si="0"/>
        <v>0</v>
      </c>
      <c r="T7" s="22">
        <f t="shared" ca="1" si="0"/>
        <v>0</v>
      </c>
      <c r="U7" s="22">
        <f t="shared" ref="U7:AJ22" ca="1" si="1">IFERROR(INDIRECT("'"&amp;$B$2&amp;"'!"&amp;ADDRESS(MATCH($B7,INDIRECT("'"&amp;$B$2&amp;"'!$B$1:$B$1095"),0),MATCH(U$5,INDIRECT("'"&amp;$B$2&amp;"'!5:5"),0))),0)</f>
        <v>0</v>
      </c>
      <c r="V7" s="22">
        <f t="shared" ca="1" si="1"/>
        <v>0</v>
      </c>
      <c r="W7" s="22">
        <f t="shared" ca="1" si="1"/>
        <v>0</v>
      </c>
      <c r="X7" s="22">
        <f t="shared" ca="1" si="1"/>
        <v>0</v>
      </c>
      <c r="Y7" s="22">
        <f t="shared" ca="1" si="1"/>
        <v>791177.2</v>
      </c>
      <c r="Z7" s="22">
        <f t="shared" ca="1" si="1"/>
        <v>101566496.96000001</v>
      </c>
      <c r="AA7" s="22">
        <f t="shared" ca="1" si="1"/>
        <v>0</v>
      </c>
      <c r="AB7" s="22">
        <f t="shared" ca="1" si="1"/>
        <v>224076.15</v>
      </c>
      <c r="AC7" s="22">
        <f t="shared" ca="1" si="1"/>
        <v>0</v>
      </c>
      <c r="AD7" s="22">
        <f t="shared" ca="1" si="1"/>
        <v>0</v>
      </c>
      <c r="AE7" s="22">
        <f t="shared" ca="1" si="1"/>
        <v>0</v>
      </c>
      <c r="AF7" s="22">
        <f t="shared" ca="1" si="1"/>
        <v>0</v>
      </c>
      <c r="AG7" s="22">
        <f t="shared" ca="1" si="1"/>
        <v>0</v>
      </c>
      <c r="AH7" s="22">
        <f t="shared" ca="1" si="1"/>
        <v>0</v>
      </c>
      <c r="AI7" s="22">
        <f t="shared" ca="1" si="1"/>
        <v>0</v>
      </c>
      <c r="AJ7" s="22">
        <f t="shared" ca="1" si="1"/>
        <v>720998.28</v>
      </c>
      <c r="AK7" s="22">
        <f t="shared" ref="AK7:AZ22" ca="1" si="2">IFERROR(INDIRECT("'"&amp;$B$2&amp;"'!"&amp;ADDRESS(MATCH($B7,INDIRECT("'"&amp;$B$2&amp;"'!$B$1:$B$1095"),0),MATCH(AK$5,INDIRECT("'"&amp;$B$2&amp;"'!5:5"),0))),0)</f>
        <v>0</v>
      </c>
      <c r="AL7" s="22">
        <f t="shared" ca="1" si="2"/>
        <v>0</v>
      </c>
      <c r="AM7" s="22">
        <f t="shared" ca="1" si="2"/>
        <v>78497619.310000002</v>
      </c>
      <c r="AN7" s="22">
        <f t="shared" ca="1" si="2"/>
        <v>0</v>
      </c>
      <c r="AO7" s="22">
        <f t="shared" ca="1" si="2"/>
        <v>0</v>
      </c>
      <c r="AP7" s="22">
        <f t="shared" ca="1" si="2"/>
        <v>4584991.3099999996</v>
      </c>
      <c r="AQ7" s="22">
        <f t="shared" ca="1" si="2"/>
        <v>0</v>
      </c>
      <c r="AR7" s="22">
        <f t="shared" ca="1" si="2"/>
        <v>0</v>
      </c>
      <c r="AS7" s="22">
        <f t="shared" ca="1" si="2"/>
        <v>0</v>
      </c>
      <c r="AT7" s="22">
        <f t="shared" ca="1" si="2"/>
        <v>0</v>
      </c>
      <c r="AU7" s="22">
        <f t="shared" ca="1" si="2"/>
        <v>740871.06</v>
      </c>
      <c r="AV7" s="22">
        <f t="shared" ca="1" si="2"/>
        <v>-368239.83</v>
      </c>
      <c r="AW7" s="22">
        <f t="shared" ca="1" si="2"/>
        <v>0</v>
      </c>
      <c r="AX7" s="22">
        <f t="shared" ca="1" si="2"/>
        <v>0</v>
      </c>
      <c r="AY7" s="22">
        <f t="shared" ca="1" si="2"/>
        <v>0</v>
      </c>
      <c r="AZ7" s="22">
        <f t="shared" ca="1" si="2"/>
        <v>0</v>
      </c>
      <c r="BA7" s="22">
        <f t="shared" ref="BA7:BP22" ca="1" si="3">IFERROR(INDIRECT("'"&amp;$B$2&amp;"'!"&amp;ADDRESS(MATCH($B7,INDIRECT("'"&amp;$B$2&amp;"'!$B$1:$B$1095"),0),MATCH(BA$5,INDIRECT("'"&amp;$B$2&amp;"'!5:5"),0))),0)</f>
        <v>0</v>
      </c>
      <c r="BB7" s="22">
        <f t="shared" ca="1" si="3"/>
        <v>0</v>
      </c>
      <c r="BC7" s="22">
        <f t="shared" ca="1" si="3"/>
        <v>0</v>
      </c>
      <c r="BD7" s="22">
        <f t="shared" ca="1" si="3"/>
        <v>1435376.42</v>
      </c>
      <c r="BE7" s="22">
        <f t="shared" ca="1" si="3"/>
        <v>0</v>
      </c>
      <c r="BF7" s="22">
        <f t="shared" ca="1" si="3"/>
        <v>0</v>
      </c>
      <c r="BG7" s="22">
        <f t="shared" ca="1" si="3"/>
        <v>0</v>
      </c>
      <c r="BH7" s="22">
        <f t="shared" ca="1" si="3"/>
        <v>0</v>
      </c>
      <c r="BI7" s="22">
        <f t="shared" ca="1" si="3"/>
        <v>0</v>
      </c>
      <c r="BJ7" s="22">
        <f t="shared" ca="1" si="3"/>
        <v>0</v>
      </c>
      <c r="BK7" s="22">
        <f t="shared" ca="1" si="3"/>
        <v>0</v>
      </c>
      <c r="BL7" s="22">
        <f t="shared" ca="1" si="3"/>
        <v>0</v>
      </c>
      <c r="BM7" s="22">
        <f t="shared" ca="1" si="3"/>
        <v>0</v>
      </c>
      <c r="BN7" s="22">
        <f t="shared" ca="1" si="3"/>
        <v>0</v>
      </c>
      <c r="BO7" s="22">
        <f t="shared" ca="1" si="3"/>
        <v>0</v>
      </c>
      <c r="BP7" s="22">
        <f t="shared" ca="1" si="3"/>
        <v>199371274.47</v>
      </c>
      <c r="BQ7" s="22">
        <f t="shared" ref="BQ7:CF22" ca="1" si="4">IFERROR(INDIRECT("'"&amp;$B$2&amp;"'!"&amp;ADDRESS(MATCH($B7,INDIRECT("'"&amp;$B$2&amp;"'!$B$1:$B$1095"),0),MATCH(BQ$5,INDIRECT("'"&amp;$B$2&amp;"'!5:5"),0))),0)</f>
        <v>532705.32999999996</v>
      </c>
      <c r="BR7" s="22">
        <f t="shared" ca="1" si="4"/>
        <v>0</v>
      </c>
      <c r="BS7" s="22">
        <f t="shared" ca="1" si="4"/>
        <v>0</v>
      </c>
      <c r="BT7" s="22">
        <f t="shared" ca="1" si="4"/>
        <v>0</v>
      </c>
      <c r="BU7" s="22">
        <f t="shared" ca="1" si="4"/>
        <v>0</v>
      </c>
      <c r="BV7" s="22">
        <f t="shared" ca="1" si="4"/>
        <v>0</v>
      </c>
      <c r="BW7" s="22">
        <f t="shared" ca="1" si="4"/>
        <v>0</v>
      </c>
      <c r="BX7" s="22">
        <f t="shared" ca="1" si="4"/>
        <v>0</v>
      </c>
      <c r="BY7" s="22">
        <f t="shared" ca="1" si="4"/>
        <v>0</v>
      </c>
      <c r="BZ7" s="22">
        <f t="shared" ca="1" si="4"/>
        <v>0</v>
      </c>
      <c r="CA7" s="22">
        <f t="shared" ca="1" si="4"/>
        <v>0</v>
      </c>
      <c r="CB7" s="22">
        <f t="shared" ca="1" si="4"/>
        <v>0</v>
      </c>
      <c r="CC7" s="22">
        <f t="shared" ca="1" si="4"/>
        <v>0</v>
      </c>
      <c r="CD7" s="22">
        <f t="shared" ca="1" si="4"/>
        <v>0</v>
      </c>
      <c r="CE7" s="22">
        <f t="shared" ca="1" si="4"/>
        <v>0</v>
      </c>
      <c r="CF7" s="22">
        <f t="shared" ca="1" si="4"/>
        <v>0</v>
      </c>
      <c r="CG7" s="22">
        <f t="shared" ref="CG7:CH22" ca="1" si="5">IFERROR(INDIRECT("'"&amp;$B$2&amp;"'!"&amp;ADDRESS(MATCH($B7,INDIRECT("'"&amp;$B$2&amp;"'!$B$1:$B$1095"),0),MATCH(CG$5,INDIRECT("'"&amp;$B$2&amp;"'!5:5"),0))),0)</f>
        <v>0</v>
      </c>
      <c r="CH7" s="22">
        <f t="shared" ca="1" si="5"/>
        <v>0</v>
      </c>
      <c r="CI7" s="23">
        <f ca="1">CJ7+CK7+CL7+CO7</f>
        <v>0</v>
      </c>
      <c r="CJ7" s="22">
        <f t="shared" ref="CJ7:CK22" ca="1" si="6">IFERROR(INDIRECT("'"&amp;$B$2&amp;"'!"&amp;ADDRESS(MATCH($B7,INDIRECT("'"&amp;$B$2&amp;"'!$B$1:$B$1095"),0),MATCH(CJ$5,INDIRECT("'"&amp;$B$2&amp;"'!5:5"),0))),0)</f>
        <v>0</v>
      </c>
      <c r="CK7" s="22">
        <f t="shared" ca="1" si="6"/>
        <v>0</v>
      </c>
      <c r="CL7" s="23">
        <f ca="1">+CM7+CN7</f>
        <v>0</v>
      </c>
      <c r="CM7" s="22">
        <f t="shared" ref="CM7:CN22" ca="1" si="7">IFERROR(INDIRECT("'"&amp;$B$2&amp;"'!"&amp;ADDRESS(MATCH($B7,INDIRECT("'"&amp;$B$2&amp;"'!$B$1:$B$1095"),0),MATCH(CM$5,INDIRECT("'"&amp;$B$2&amp;"'!5:5"),0))),0)</f>
        <v>0</v>
      </c>
      <c r="CN7" s="22">
        <f t="shared" ca="1" si="7"/>
        <v>0</v>
      </c>
      <c r="CO7" s="23">
        <f ca="1">+CP7+CQ7</f>
        <v>0</v>
      </c>
      <c r="CP7" s="22">
        <f t="shared" ref="CP7:CT22" ca="1" si="8">IFERROR(INDIRECT("'"&amp;$B$2&amp;"'!"&amp;ADDRESS(MATCH($B7,INDIRECT("'"&amp;$B$2&amp;"'!$B$1:$B$1095"),0),MATCH(CP$5,INDIRECT("'"&amp;$B$2&amp;"'!5:5"),0))),0)</f>
        <v>0</v>
      </c>
      <c r="CQ7" s="22">
        <f t="shared" ca="1" si="8"/>
        <v>0</v>
      </c>
      <c r="CR7" s="22">
        <f t="shared" ca="1" si="8"/>
        <v>572420.79</v>
      </c>
      <c r="CS7" s="22">
        <f t="shared" ca="1" si="8"/>
        <v>0</v>
      </c>
      <c r="CT7" s="22">
        <f t="shared" ca="1" si="8"/>
        <v>0</v>
      </c>
      <c r="CU7" s="23">
        <f t="shared" ref="CU7:CU41" ca="1" si="9">+D7+SUM(H7:CI7)+SUM(CR7:CT7)</f>
        <v>700527604.20000005</v>
      </c>
    </row>
    <row r="8" spans="1:99" ht="12.75" customHeight="1" x14ac:dyDescent="0.25">
      <c r="A8" s="65" t="s">
        <v>148</v>
      </c>
      <c r="B8" s="21">
        <v>1003</v>
      </c>
      <c r="C8" s="66" t="s">
        <v>146</v>
      </c>
      <c r="D8" s="23">
        <f t="shared" ref="D8:D22" ca="1" si="10">+E8+F8+G8</f>
        <v>661239507.99149919</v>
      </c>
      <c r="E8" s="22">
        <f t="shared" ca="1" si="0"/>
        <v>3681689.5512320995</v>
      </c>
      <c r="F8" s="22">
        <f t="shared" ca="1" si="0"/>
        <v>152106708.77991247</v>
      </c>
      <c r="G8" s="22">
        <f t="shared" ca="1" si="0"/>
        <v>505451109.66035461</v>
      </c>
      <c r="H8" s="22">
        <f t="shared" ca="1" si="0"/>
        <v>126920947.61000013</v>
      </c>
      <c r="I8" s="22">
        <f t="shared" ca="1" si="0"/>
        <v>79553.240000009537</v>
      </c>
      <c r="J8" s="22">
        <f t="shared" ca="1" si="0"/>
        <v>9822.5400000009686</v>
      </c>
      <c r="K8" s="22">
        <f t="shared" ca="1" si="0"/>
        <v>61401258.469999999</v>
      </c>
      <c r="L8" s="22">
        <f t="shared" ca="1" si="0"/>
        <v>0</v>
      </c>
      <c r="M8" s="22">
        <f t="shared" ca="1" si="0"/>
        <v>302296.25</v>
      </c>
      <c r="N8" s="22">
        <f t="shared" ca="1" si="0"/>
        <v>0</v>
      </c>
      <c r="O8" s="22">
        <f t="shared" ca="1" si="0"/>
        <v>68191831.380000055</v>
      </c>
      <c r="P8" s="22">
        <f t="shared" ca="1" si="0"/>
        <v>0</v>
      </c>
      <c r="Q8" s="22">
        <f t="shared" ca="1" si="0"/>
        <v>7825954.1800000072</v>
      </c>
      <c r="R8" s="22">
        <f t="shared" ca="1" si="0"/>
        <v>0</v>
      </c>
      <c r="S8" s="22">
        <f t="shared" ca="1" si="0"/>
        <v>0</v>
      </c>
      <c r="T8" s="22">
        <f t="shared" ca="1" si="0"/>
        <v>1005252647.23</v>
      </c>
      <c r="U8" s="22">
        <f t="shared" ca="1" si="1"/>
        <v>0</v>
      </c>
      <c r="V8" s="22">
        <f t="shared" ca="1" si="1"/>
        <v>1663104</v>
      </c>
      <c r="W8" s="22">
        <f t="shared" ca="1" si="1"/>
        <v>199615797.69999981</v>
      </c>
      <c r="X8" s="22">
        <f t="shared" ca="1" si="1"/>
        <v>51734.02999999997</v>
      </c>
      <c r="Y8" s="22">
        <f t="shared" ca="1" si="1"/>
        <v>20184964.919999987</v>
      </c>
      <c r="Z8" s="22">
        <f t="shared" ca="1" si="1"/>
        <v>126085634.06999993</v>
      </c>
      <c r="AA8" s="22">
        <f t="shared" ca="1" si="1"/>
        <v>0</v>
      </c>
      <c r="AB8" s="22">
        <f t="shared" ca="1" si="1"/>
        <v>0</v>
      </c>
      <c r="AC8" s="22">
        <f t="shared" ca="1" si="1"/>
        <v>211831.33000000566</v>
      </c>
      <c r="AD8" s="22">
        <f t="shared" ca="1" si="1"/>
        <v>39219865.48999998</v>
      </c>
      <c r="AE8" s="22">
        <f t="shared" ca="1" si="1"/>
        <v>0</v>
      </c>
      <c r="AF8" s="22">
        <f t="shared" ca="1" si="1"/>
        <v>654766.52000000328</v>
      </c>
      <c r="AG8" s="22">
        <f t="shared" ca="1" si="1"/>
        <v>31197774.980000019</v>
      </c>
      <c r="AH8" s="22">
        <f t="shared" ca="1" si="1"/>
        <v>41482058.75</v>
      </c>
      <c r="AI8" s="22">
        <f t="shared" ca="1" si="1"/>
        <v>0</v>
      </c>
      <c r="AJ8" s="22">
        <f t="shared" ca="1" si="1"/>
        <v>4441475.38</v>
      </c>
      <c r="AK8" s="22">
        <f t="shared" ca="1" si="2"/>
        <v>8131.3500000000058</v>
      </c>
      <c r="AL8" s="22">
        <f t="shared" ca="1" si="2"/>
        <v>0</v>
      </c>
      <c r="AM8" s="22">
        <f t="shared" ca="1" si="2"/>
        <v>38629481.659999967</v>
      </c>
      <c r="AN8" s="22">
        <f t="shared" ca="1" si="2"/>
        <v>0</v>
      </c>
      <c r="AO8" s="22">
        <f t="shared" ca="1" si="2"/>
        <v>0</v>
      </c>
      <c r="AP8" s="22">
        <f t="shared" ca="1" si="2"/>
        <v>143804.48000000417</v>
      </c>
      <c r="AQ8" s="22">
        <f t="shared" ca="1" si="2"/>
        <v>0</v>
      </c>
      <c r="AR8" s="22">
        <f t="shared" ca="1" si="2"/>
        <v>0</v>
      </c>
      <c r="AS8" s="22">
        <f t="shared" ca="1" si="2"/>
        <v>0</v>
      </c>
      <c r="AT8" s="22">
        <f t="shared" ca="1" si="2"/>
        <v>0</v>
      </c>
      <c r="AU8" s="22">
        <f t="shared" ca="1" si="2"/>
        <v>0</v>
      </c>
      <c r="AV8" s="22">
        <f t="shared" ca="1" si="2"/>
        <v>0</v>
      </c>
      <c r="AW8" s="22">
        <f t="shared" ca="1" si="2"/>
        <v>0</v>
      </c>
      <c r="AX8" s="22">
        <f t="shared" ca="1" si="2"/>
        <v>0</v>
      </c>
      <c r="AY8" s="22">
        <f t="shared" ca="1" si="2"/>
        <v>0</v>
      </c>
      <c r="AZ8" s="22">
        <f t="shared" ca="1" si="2"/>
        <v>0</v>
      </c>
      <c r="BA8" s="22">
        <f t="shared" ca="1" si="3"/>
        <v>0</v>
      </c>
      <c r="BB8" s="22">
        <f t="shared" ca="1" si="3"/>
        <v>0</v>
      </c>
      <c r="BC8" s="22">
        <f t="shared" ca="1" si="3"/>
        <v>0</v>
      </c>
      <c r="BD8" s="22">
        <f t="shared" ca="1" si="3"/>
        <v>4750536.4199999571</v>
      </c>
      <c r="BE8" s="22">
        <f t="shared" ca="1" si="3"/>
        <v>0</v>
      </c>
      <c r="BF8" s="22">
        <f t="shared" ca="1" si="3"/>
        <v>0</v>
      </c>
      <c r="BG8" s="22">
        <f t="shared" ca="1" si="3"/>
        <v>0</v>
      </c>
      <c r="BH8" s="22">
        <f t="shared" ca="1" si="3"/>
        <v>0</v>
      </c>
      <c r="BI8" s="22">
        <f t="shared" ca="1" si="3"/>
        <v>0</v>
      </c>
      <c r="BJ8" s="22">
        <f t="shared" ca="1" si="3"/>
        <v>0</v>
      </c>
      <c r="BK8" s="22">
        <f t="shared" ca="1" si="3"/>
        <v>0</v>
      </c>
      <c r="BL8" s="22">
        <f t="shared" ca="1" si="3"/>
        <v>0</v>
      </c>
      <c r="BM8" s="22">
        <f t="shared" ca="1" si="3"/>
        <v>36211619.900000036</v>
      </c>
      <c r="BN8" s="22">
        <f t="shared" ca="1" si="3"/>
        <v>19602.010000000708</v>
      </c>
      <c r="BO8" s="22">
        <f t="shared" ca="1" si="3"/>
        <v>0</v>
      </c>
      <c r="BP8" s="22">
        <f t="shared" ca="1" si="3"/>
        <v>577684063.89999986</v>
      </c>
      <c r="BQ8" s="22">
        <f t="shared" ca="1" si="4"/>
        <v>936129.73999999464</v>
      </c>
      <c r="BR8" s="22">
        <f t="shared" ca="1" si="4"/>
        <v>15161007.109999999</v>
      </c>
      <c r="BS8" s="22">
        <f t="shared" ca="1" si="4"/>
        <v>27320133.790000021</v>
      </c>
      <c r="BT8" s="22">
        <f t="shared" ca="1" si="4"/>
        <v>0</v>
      </c>
      <c r="BU8" s="22">
        <f t="shared" ca="1" si="4"/>
        <v>0</v>
      </c>
      <c r="BV8" s="22">
        <f t="shared" ca="1" si="4"/>
        <v>274232.25999999046</v>
      </c>
      <c r="BW8" s="22">
        <f t="shared" ca="1" si="4"/>
        <v>483390.99</v>
      </c>
      <c r="BX8" s="22">
        <f t="shared" ca="1" si="4"/>
        <v>0</v>
      </c>
      <c r="BY8" s="22">
        <f t="shared" ca="1" si="4"/>
        <v>0</v>
      </c>
      <c r="BZ8" s="22">
        <f t="shared" ca="1" si="4"/>
        <v>7724813.3800000008</v>
      </c>
      <c r="CA8" s="22">
        <f t="shared" ca="1" si="4"/>
        <v>99116848.460000008</v>
      </c>
      <c r="CB8" s="22">
        <f t="shared" ca="1" si="4"/>
        <v>854754.26</v>
      </c>
      <c r="CC8" s="22">
        <f t="shared" ca="1" si="4"/>
        <v>56663292.149999999</v>
      </c>
      <c r="CD8" s="22">
        <f t="shared" ca="1" si="4"/>
        <v>4497.2800000000279</v>
      </c>
      <c r="CE8" s="22">
        <f t="shared" ca="1" si="4"/>
        <v>0</v>
      </c>
      <c r="CF8" s="22">
        <f t="shared" ca="1" si="4"/>
        <v>990253.45000000019</v>
      </c>
      <c r="CG8" s="22">
        <f t="shared" ca="1" si="5"/>
        <v>7662565.0999999996</v>
      </c>
      <c r="CH8" s="22">
        <f t="shared" ca="1" si="5"/>
        <v>19135</v>
      </c>
      <c r="CI8" s="23">
        <f t="shared" ref="CI8:CI22" ca="1" si="11">CJ8+CK8+CL8+CO8</f>
        <v>271462188.75999993</v>
      </c>
      <c r="CJ8" s="22">
        <f t="shared" ca="1" si="6"/>
        <v>0</v>
      </c>
      <c r="CK8" s="22">
        <f t="shared" ca="1" si="6"/>
        <v>0</v>
      </c>
      <c r="CL8" s="23">
        <f t="shared" ref="CL8:CL22" ca="1" si="12">+CM8+CN8</f>
        <v>0</v>
      </c>
      <c r="CM8" s="22">
        <f t="shared" ca="1" si="7"/>
        <v>0</v>
      </c>
      <c r="CN8" s="22">
        <f t="shared" ca="1" si="7"/>
        <v>0</v>
      </c>
      <c r="CO8" s="23">
        <f t="shared" ref="CO8:CO22" ca="1" si="13">+CP8+CQ8</f>
        <v>271462188.75999993</v>
      </c>
      <c r="CP8" s="22">
        <f t="shared" ca="1" si="8"/>
        <v>136030</v>
      </c>
      <c r="CQ8" s="22">
        <f t="shared" ca="1" si="8"/>
        <v>271326158.75999993</v>
      </c>
      <c r="CR8" s="22">
        <f t="shared" ca="1" si="8"/>
        <v>986.55</v>
      </c>
      <c r="CS8" s="22">
        <f t="shared" ca="1" si="8"/>
        <v>0</v>
      </c>
      <c r="CT8" s="22">
        <f t="shared" ca="1" si="8"/>
        <v>0</v>
      </c>
      <c r="CU8" s="23">
        <f t="shared" ca="1" si="9"/>
        <v>3542154294.0614986</v>
      </c>
    </row>
    <row r="9" spans="1:99" ht="12.75" customHeight="1" x14ac:dyDescent="0.25">
      <c r="A9" s="65" t="s">
        <v>150</v>
      </c>
      <c r="B9" s="21">
        <v>1004</v>
      </c>
      <c r="C9" s="66" t="s">
        <v>146</v>
      </c>
      <c r="D9" s="23">
        <f t="shared" ca="1" si="10"/>
        <v>73073386.610000029</v>
      </c>
      <c r="E9" s="22">
        <f t="shared" ca="1" si="0"/>
        <v>2463320.4999999991</v>
      </c>
      <c r="F9" s="22">
        <f t="shared" ca="1" si="0"/>
        <v>65625281.090000033</v>
      </c>
      <c r="G9" s="22">
        <f t="shared" ca="1" si="0"/>
        <v>4984785.0200000005</v>
      </c>
      <c r="H9" s="22">
        <f t="shared" ca="1" si="0"/>
        <v>27421371.659999989</v>
      </c>
      <c r="I9" s="22">
        <f t="shared" ca="1" si="0"/>
        <v>521368.76999991894</v>
      </c>
      <c r="J9" s="22">
        <f t="shared" ca="1" si="0"/>
        <v>0</v>
      </c>
      <c r="K9" s="22">
        <f t="shared" ca="1" si="0"/>
        <v>0</v>
      </c>
      <c r="L9" s="22">
        <f t="shared" ca="1" si="0"/>
        <v>0</v>
      </c>
      <c r="M9" s="22">
        <f t="shared" ca="1" si="0"/>
        <v>0</v>
      </c>
      <c r="N9" s="22">
        <f t="shared" ca="1" si="0"/>
        <v>0</v>
      </c>
      <c r="O9" s="22">
        <f t="shared" ca="1" si="0"/>
        <v>33480325.821999762</v>
      </c>
      <c r="P9" s="22">
        <f t="shared" ca="1" si="0"/>
        <v>0</v>
      </c>
      <c r="Q9" s="22">
        <f t="shared" ca="1" si="0"/>
        <v>913997.12000000011</v>
      </c>
      <c r="R9" s="22">
        <f t="shared" ca="1" si="0"/>
        <v>0</v>
      </c>
      <c r="S9" s="22">
        <f t="shared" ca="1" si="0"/>
        <v>0</v>
      </c>
      <c r="T9" s="22">
        <f t="shared" ca="1" si="0"/>
        <v>736264834.61000013</v>
      </c>
      <c r="U9" s="22">
        <f t="shared" ca="1" si="1"/>
        <v>75340503.75</v>
      </c>
      <c r="V9" s="22">
        <f t="shared" ca="1" si="1"/>
        <v>293836.89999948977</v>
      </c>
      <c r="W9" s="22">
        <f t="shared" ca="1" si="1"/>
        <v>4221512.9100001911</v>
      </c>
      <c r="X9" s="22">
        <f t="shared" ca="1" si="1"/>
        <v>0</v>
      </c>
      <c r="Y9" s="22">
        <f t="shared" ca="1" si="1"/>
        <v>478045.36</v>
      </c>
      <c r="Z9" s="22">
        <f t="shared" ca="1" si="1"/>
        <v>31036479.619999997</v>
      </c>
      <c r="AA9" s="22">
        <f t="shared" ca="1" si="1"/>
        <v>150</v>
      </c>
      <c r="AB9" s="22">
        <f t="shared" ca="1" si="1"/>
        <v>0</v>
      </c>
      <c r="AC9" s="22">
        <f t="shared" ca="1" si="1"/>
        <v>62118.380000000005</v>
      </c>
      <c r="AD9" s="22">
        <f t="shared" ca="1" si="1"/>
        <v>598084.2699999999</v>
      </c>
      <c r="AE9" s="22">
        <f t="shared" ca="1" si="1"/>
        <v>0</v>
      </c>
      <c r="AF9" s="22">
        <f t="shared" ca="1" si="1"/>
        <v>7194.7300000032783</v>
      </c>
      <c r="AG9" s="22">
        <f t="shared" ca="1" si="1"/>
        <v>0</v>
      </c>
      <c r="AH9" s="22">
        <f t="shared" ca="1" si="1"/>
        <v>375553.92</v>
      </c>
      <c r="AI9" s="22">
        <f t="shared" ca="1" si="1"/>
        <v>0</v>
      </c>
      <c r="AJ9" s="22">
        <f t="shared" ca="1" si="1"/>
        <v>3012582.4899999993</v>
      </c>
      <c r="AK9" s="22">
        <f t="shared" ca="1" si="2"/>
        <v>0</v>
      </c>
      <c r="AL9" s="22">
        <f t="shared" ca="1" si="2"/>
        <v>0</v>
      </c>
      <c r="AM9" s="22">
        <f t="shared" ca="1" si="2"/>
        <v>25338027.330000002</v>
      </c>
      <c r="AN9" s="22">
        <f t="shared" ca="1" si="2"/>
        <v>0</v>
      </c>
      <c r="AO9" s="22">
        <f t="shared" ca="1" si="2"/>
        <v>0</v>
      </c>
      <c r="AP9" s="22">
        <f t="shared" ca="1" si="2"/>
        <v>0</v>
      </c>
      <c r="AQ9" s="22">
        <f t="shared" ca="1" si="2"/>
        <v>0</v>
      </c>
      <c r="AR9" s="22">
        <f t="shared" ca="1" si="2"/>
        <v>0</v>
      </c>
      <c r="AS9" s="22">
        <f t="shared" ca="1" si="2"/>
        <v>0</v>
      </c>
      <c r="AT9" s="22">
        <f t="shared" ca="1" si="2"/>
        <v>0</v>
      </c>
      <c r="AU9" s="22">
        <f t="shared" ca="1" si="2"/>
        <v>0</v>
      </c>
      <c r="AV9" s="22">
        <f t="shared" ca="1" si="2"/>
        <v>0</v>
      </c>
      <c r="AW9" s="22">
        <f t="shared" ca="1" si="2"/>
        <v>0</v>
      </c>
      <c r="AX9" s="22">
        <f t="shared" ca="1" si="2"/>
        <v>0</v>
      </c>
      <c r="AY9" s="22">
        <f t="shared" ca="1" si="2"/>
        <v>0</v>
      </c>
      <c r="AZ9" s="22">
        <f t="shared" ca="1" si="2"/>
        <v>0</v>
      </c>
      <c r="BA9" s="22">
        <f t="shared" ca="1" si="3"/>
        <v>0</v>
      </c>
      <c r="BB9" s="22">
        <f t="shared" ca="1" si="3"/>
        <v>0</v>
      </c>
      <c r="BC9" s="22">
        <f t="shared" ca="1" si="3"/>
        <v>0</v>
      </c>
      <c r="BD9" s="22">
        <f t="shared" ca="1" si="3"/>
        <v>506268.82284203649</v>
      </c>
      <c r="BE9" s="22">
        <f t="shared" ca="1" si="3"/>
        <v>0</v>
      </c>
      <c r="BF9" s="22">
        <f t="shared" ca="1" si="3"/>
        <v>0</v>
      </c>
      <c r="BG9" s="22">
        <f t="shared" ca="1" si="3"/>
        <v>0</v>
      </c>
      <c r="BH9" s="22">
        <f t="shared" ca="1" si="3"/>
        <v>0</v>
      </c>
      <c r="BI9" s="22">
        <f t="shared" ca="1" si="3"/>
        <v>0</v>
      </c>
      <c r="BJ9" s="22">
        <f t="shared" ca="1" si="3"/>
        <v>0</v>
      </c>
      <c r="BK9" s="22">
        <f t="shared" ca="1" si="3"/>
        <v>0</v>
      </c>
      <c r="BL9" s="22">
        <f t="shared" ca="1" si="3"/>
        <v>0</v>
      </c>
      <c r="BM9" s="22">
        <f t="shared" ca="1" si="3"/>
        <v>0</v>
      </c>
      <c r="BN9" s="22">
        <f t="shared" ca="1" si="3"/>
        <v>1806.8000000000002</v>
      </c>
      <c r="BO9" s="22">
        <f t="shared" ca="1" si="3"/>
        <v>0</v>
      </c>
      <c r="BP9" s="22">
        <f t="shared" ca="1" si="3"/>
        <v>3690121.8499999996</v>
      </c>
      <c r="BQ9" s="22">
        <f t="shared" ca="1" si="4"/>
        <v>31701785.060000002</v>
      </c>
      <c r="BR9" s="22">
        <f t="shared" ca="1" si="4"/>
        <v>27399362.129999995</v>
      </c>
      <c r="BS9" s="22">
        <f t="shared" ca="1" si="4"/>
        <v>2034460.8699999996</v>
      </c>
      <c r="BT9" s="22">
        <f t="shared" ca="1" si="4"/>
        <v>0</v>
      </c>
      <c r="BU9" s="22">
        <f t="shared" ca="1" si="4"/>
        <v>0</v>
      </c>
      <c r="BV9" s="22">
        <f t="shared" ca="1" si="4"/>
        <v>9090984</v>
      </c>
      <c r="BW9" s="22">
        <f t="shared" ca="1" si="4"/>
        <v>411708.69999999995</v>
      </c>
      <c r="BX9" s="22">
        <f t="shared" ca="1" si="4"/>
        <v>0</v>
      </c>
      <c r="BY9" s="22">
        <f t="shared" ca="1" si="4"/>
        <v>0</v>
      </c>
      <c r="BZ9" s="22">
        <f t="shared" ca="1" si="4"/>
        <v>6413418</v>
      </c>
      <c r="CA9" s="22">
        <f t="shared" ca="1" si="4"/>
        <v>89666187.490000024</v>
      </c>
      <c r="CB9" s="22">
        <f t="shared" ca="1" si="4"/>
        <v>626711.16999999993</v>
      </c>
      <c r="CC9" s="22">
        <f t="shared" ca="1" si="4"/>
        <v>40550507.219999999</v>
      </c>
      <c r="CD9" s="22">
        <f t="shared" ca="1" si="4"/>
        <v>0</v>
      </c>
      <c r="CE9" s="22">
        <f t="shared" ca="1" si="4"/>
        <v>0</v>
      </c>
      <c r="CF9" s="22">
        <f t="shared" ca="1" si="4"/>
        <v>795295.81</v>
      </c>
      <c r="CG9" s="22">
        <f t="shared" ca="1" si="5"/>
        <v>6749452.3899999997</v>
      </c>
      <c r="CH9" s="22">
        <f t="shared" ca="1" si="5"/>
        <v>0</v>
      </c>
      <c r="CI9" s="23">
        <f t="shared" ca="1" si="11"/>
        <v>869048724.18000066</v>
      </c>
      <c r="CJ9" s="22">
        <f t="shared" ca="1" si="6"/>
        <v>0</v>
      </c>
      <c r="CK9" s="22">
        <f t="shared" ca="1" si="6"/>
        <v>227613.39</v>
      </c>
      <c r="CL9" s="23">
        <f t="shared" ca="1" si="12"/>
        <v>205865250.24000013</v>
      </c>
      <c r="CM9" s="22">
        <f t="shared" ca="1" si="7"/>
        <v>15137205.490000006</v>
      </c>
      <c r="CN9" s="22">
        <f t="shared" ca="1" si="7"/>
        <v>190728044.75000012</v>
      </c>
      <c r="CO9" s="23">
        <f t="shared" ca="1" si="13"/>
        <v>662955860.55000055</v>
      </c>
      <c r="CP9" s="22">
        <f t="shared" ca="1" si="8"/>
        <v>169418302.51000032</v>
      </c>
      <c r="CQ9" s="22">
        <f t="shared" ca="1" si="8"/>
        <v>493537558.04000026</v>
      </c>
      <c r="CR9" s="22">
        <f t="shared" ca="1" si="8"/>
        <v>451344.75999999989</v>
      </c>
      <c r="CS9" s="22">
        <f t="shared" ca="1" si="8"/>
        <v>0</v>
      </c>
      <c r="CT9" s="22">
        <f t="shared" ca="1" si="8"/>
        <v>0</v>
      </c>
      <c r="CU9" s="23">
        <f t="shared" ca="1" si="9"/>
        <v>2101577513.5048425</v>
      </c>
    </row>
    <row r="10" spans="1:99" ht="12.75" customHeight="1" x14ac:dyDescent="0.25">
      <c r="A10" s="65" t="s">
        <v>152</v>
      </c>
      <c r="B10" s="21">
        <v>1005</v>
      </c>
      <c r="C10" s="66" t="s">
        <v>146</v>
      </c>
      <c r="D10" s="23">
        <f t="shared" ca="1" si="10"/>
        <v>1609613726.4299998</v>
      </c>
      <c r="E10" s="22">
        <f t="shared" ca="1" si="0"/>
        <v>205026750.11430231</v>
      </c>
      <c r="F10" s="22">
        <f t="shared" ca="1" si="0"/>
        <v>566289165.28181422</v>
      </c>
      <c r="G10" s="22">
        <f t="shared" ca="1" si="0"/>
        <v>838297811.03388345</v>
      </c>
      <c r="H10" s="22">
        <f t="shared" ca="1" si="0"/>
        <v>7931260.2599999998</v>
      </c>
      <c r="I10" s="22">
        <f t="shared" ca="1" si="0"/>
        <v>8279361.3199999398</v>
      </c>
      <c r="J10" s="22">
        <f t="shared" ca="1" si="0"/>
        <v>0</v>
      </c>
      <c r="K10" s="22">
        <f t="shared" ca="1" si="0"/>
        <v>6014102.5099999998</v>
      </c>
      <c r="L10" s="22">
        <f t="shared" ca="1" si="0"/>
        <v>0</v>
      </c>
      <c r="M10" s="22">
        <f t="shared" ca="1" si="0"/>
        <v>0</v>
      </c>
      <c r="N10" s="22">
        <f t="shared" ca="1" si="0"/>
        <v>0</v>
      </c>
      <c r="O10" s="22">
        <f t="shared" ca="1" si="0"/>
        <v>153176889.85999998</v>
      </c>
      <c r="P10" s="22">
        <f t="shared" ca="1" si="0"/>
        <v>95.24</v>
      </c>
      <c r="Q10" s="22">
        <f t="shared" ca="1" si="0"/>
        <v>295584238.95000005</v>
      </c>
      <c r="R10" s="22">
        <f t="shared" ca="1" si="0"/>
        <v>0</v>
      </c>
      <c r="S10" s="22">
        <f t="shared" ca="1" si="0"/>
        <v>0</v>
      </c>
      <c r="T10" s="22">
        <f t="shared" ca="1" si="0"/>
        <v>883252142.61002016</v>
      </c>
      <c r="U10" s="22">
        <f t="shared" ca="1" si="1"/>
        <v>307983932.33999997</v>
      </c>
      <c r="V10" s="22">
        <f t="shared" ca="1" si="1"/>
        <v>251829946.11999997</v>
      </c>
      <c r="W10" s="22">
        <f t="shared" ca="1" si="1"/>
        <v>39661069.879999995</v>
      </c>
      <c r="X10" s="22">
        <f t="shared" ca="1" si="1"/>
        <v>1047.54999999999</v>
      </c>
      <c r="Y10" s="22">
        <f t="shared" ca="1" si="1"/>
        <v>22530900.100000001</v>
      </c>
      <c r="Z10" s="22">
        <f t="shared" ca="1" si="1"/>
        <v>123751082.45000298</v>
      </c>
      <c r="AA10" s="22">
        <f t="shared" ca="1" si="1"/>
        <v>-1.4551915228366852E-11</v>
      </c>
      <c r="AB10" s="22">
        <f t="shared" ca="1" si="1"/>
        <v>0</v>
      </c>
      <c r="AC10" s="22">
        <f t="shared" ca="1" si="1"/>
        <v>570242.98999992025</v>
      </c>
      <c r="AD10" s="22">
        <f t="shared" ca="1" si="1"/>
        <v>14522919.359999999</v>
      </c>
      <c r="AE10" s="22">
        <f t="shared" ca="1" si="1"/>
        <v>0</v>
      </c>
      <c r="AF10" s="22">
        <f t="shared" ca="1" si="1"/>
        <v>991741.75</v>
      </c>
      <c r="AG10" s="22">
        <f t="shared" ca="1" si="1"/>
        <v>54971232.32</v>
      </c>
      <c r="AH10" s="22">
        <f t="shared" ca="1" si="1"/>
        <v>8213533.5899999999</v>
      </c>
      <c r="AI10" s="22">
        <f t="shared" ca="1" si="1"/>
        <v>83792.44</v>
      </c>
      <c r="AJ10" s="22">
        <f t="shared" ca="1" si="1"/>
        <v>10827593.689999999</v>
      </c>
      <c r="AK10" s="22">
        <f t="shared" ca="1" si="2"/>
        <v>0</v>
      </c>
      <c r="AL10" s="22">
        <f t="shared" ca="1" si="2"/>
        <v>0</v>
      </c>
      <c r="AM10" s="22">
        <f t="shared" ca="1" si="2"/>
        <v>11891861.620000001</v>
      </c>
      <c r="AN10" s="22">
        <f t="shared" ca="1" si="2"/>
        <v>8850.48</v>
      </c>
      <c r="AO10" s="22">
        <f t="shared" ca="1" si="2"/>
        <v>0</v>
      </c>
      <c r="AP10" s="22">
        <f t="shared" ca="1" si="2"/>
        <v>320680.15999999997</v>
      </c>
      <c r="AQ10" s="22">
        <f t="shared" ca="1" si="2"/>
        <v>0</v>
      </c>
      <c r="AR10" s="22">
        <f t="shared" ca="1" si="2"/>
        <v>0</v>
      </c>
      <c r="AS10" s="22">
        <f t="shared" ca="1" si="2"/>
        <v>0</v>
      </c>
      <c r="AT10" s="22">
        <f t="shared" ca="1" si="2"/>
        <v>0</v>
      </c>
      <c r="AU10" s="22">
        <f t="shared" ca="1" si="2"/>
        <v>0</v>
      </c>
      <c r="AV10" s="22">
        <f t="shared" ca="1" si="2"/>
        <v>0</v>
      </c>
      <c r="AW10" s="22">
        <f t="shared" ca="1" si="2"/>
        <v>0</v>
      </c>
      <c r="AX10" s="22">
        <f t="shared" ca="1" si="2"/>
        <v>0</v>
      </c>
      <c r="AY10" s="22">
        <f t="shared" ca="1" si="2"/>
        <v>0</v>
      </c>
      <c r="AZ10" s="22">
        <f t="shared" ca="1" si="2"/>
        <v>0</v>
      </c>
      <c r="BA10" s="22">
        <f t="shared" ca="1" si="3"/>
        <v>0</v>
      </c>
      <c r="BB10" s="22">
        <f t="shared" ca="1" si="3"/>
        <v>0</v>
      </c>
      <c r="BC10" s="22">
        <f t="shared" ca="1" si="3"/>
        <v>0</v>
      </c>
      <c r="BD10" s="22">
        <f t="shared" ca="1" si="3"/>
        <v>20801613.060000099</v>
      </c>
      <c r="BE10" s="22">
        <f t="shared" ca="1" si="3"/>
        <v>0</v>
      </c>
      <c r="BF10" s="22">
        <f t="shared" ca="1" si="3"/>
        <v>0</v>
      </c>
      <c r="BG10" s="22">
        <f t="shared" ca="1" si="3"/>
        <v>0</v>
      </c>
      <c r="BH10" s="22">
        <f t="shared" ca="1" si="3"/>
        <v>0</v>
      </c>
      <c r="BI10" s="22">
        <f t="shared" ca="1" si="3"/>
        <v>22261671.75</v>
      </c>
      <c r="BJ10" s="22">
        <f t="shared" ca="1" si="3"/>
        <v>0</v>
      </c>
      <c r="BK10" s="22">
        <f t="shared" ca="1" si="3"/>
        <v>0</v>
      </c>
      <c r="BL10" s="22">
        <f t="shared" ca="1" si="3"/>
        <v>0</v>
      </c>
      <c r="BM10" s="22">
        <f t="shared" ca="1" si="3"/>
        <v>45801288.949999996</v>
      </c>
      <c r="BN10" s="22">
        <f t="shared" ca="1" si="3"/>
        <v>3820185.0900001698</v>
      </c>
      <c r="BO10" s="22">
        <f t="shared" ca="1" si="3"/>
        <v>0</v>
      </c>
      <c r="BP10" s="22">
        <f t="shared" ca="1" si="3"/>
        <v>31099622.960000005</v>
      </c>
      <c r="BQ10" s="22">
        <f t="shared" ca="1" si="4"/>
        <v>2411892.37</v>
      </c>
      <c r="BR10" s="22">
        <f t="shared" ca="1" si="4"/>
        <v>89258281.809999898</v>
      </c>
      <c r="BS10" s="22">
        <f t="shared" ca="1" si="4"/>
        <v>16031784.260000098</v>
      </c>
      <c r="BT10" s="22">
        <f t="shared" ca="1" si="4"/>
        <v>0</v>
      </c>
      <c r="BU10" s="22">
        <f t="shared" ca="1" si="4"/>
        <v>0</v>
      </c>
      <c r="BV10" s="22">
        <f t="shared" ca="1" si="4"/>
        <v>55695.97</v>
      </c>
      <c r="BW10" s="22">
        <f t="shared" ca="1" si="4"/>
        <v>915312.51</v>
      </c>
      <c r="BX10" s="22">
        <f t="shared" ca="1" si="4"/>
        <v>0</v>
      </c>
      <c r="BY10" s="22">
        <f t="shared" ca="1" si="4"/>
        <v>194924643.88</v>
      </c>
      <c r="BZ10" s="22">
        <f t="shared" ca="1" si="4"/>
        <v>14758993.630000001</v>
      </c>
      <c r="CA10" s="22">
        <f t="shared" ca="1" si="4"/>
        <v>188808072.47</v>
      </c>
      <c r="CB10" s="22">
        <f t="shared" ca="1" si="4"/>
        <v>1327372.3799999999</v>
      </c>
      <c r="CC10" s="22">
        <f t="shared" ca="1" si="4"/>
        <v>95143087.230000004</v>
      </c>
      <c r="CD10" s="22">
        <f t="shared" ca="1" si="4"/>
        <v>22949330.43</v>
      </c>
      <c r="CE10" s="22">
        <f t="shared" ca="1" si="4"/>
        <v>0</v>
      </c>
      <c r="CF10" s="22">
        <f t="shared" ca="1" si="4"/>
        <v>1665952.74</v>
      </c>
      <c r="CG10" s="22">
        <f t="shared" ca="1" si="5"/>
        <v>14699342.039999999</v>
      </c>
      <c r="CH10" s="22">
        <f t="shared" ca="1" si="5"/>
        <v>6952.34</v>
      </c>
      <c r="CI10" s="23">
        <f t="shared" ca="1" si="11"/>
        <v>86853437.589981288</v>
      </c>
      <c r="CJ10" s="22">
        <f t="shared" ca="1" si="6"/>
        <v>14006.390000200001</v>
      </c>
      <c r="CK10" s="22">
        <f t="shared" ca="1" si="6"/>
        <v>6346</v>
      </c>
      <c r="CL10" s="23">
        <f t="shared" ca="1" si="12"/>
        <v>26340456.779991396</v>
      </c>
      <c r="CM10" s="22">
        <f t="shared" ca="1" si="7"/>
        <v>10653865.748140994</v>
      </c>
      <c r="CN10" s="22">
        <f t="shared" ca="1" si="7"/>
        <v>15686591.031850403</v>
      </c>
      <c r="CO10" s="23">
        <f t="shared" ca="1" si="13"/>
        <v>60492628.419989698</v>
      </c>
      <c r="CP10" s="22">
        <f t="shared" ca="1" si="8"/>
        <v>19912481.546816714</v>
      </c>
      <c r="CQ10" s="22">
        <f t="shared" ca="1" si="8"/>
        <v>40580146.873172984</v>
      </c>
      <c r="CR10" s="22">
        <f t="shared" ca="1" si="8"/>
        <v>3181630.13</v>
      </c>
      <c r="CS10" s="22">
        <f t="shared" ca="1" si="8"/>
        <v>0</v>
      </c>
      <c r="CT10" s="22">
        <f t="shared" ca="1" si="8"/>
        <v>0</v>
      </c>
      <c r="CU10" s="23">
        <f t="shared" ca="1" si="9"/>
        <v>4668788407.6100035</v>
      </c>
    </row>
    <row r="11" spans="1:99" ht="12.75" customHeight="1" x14ac:dyDescent="0.25">
      <c r="A11" s="65" t="s">
        <v>154</v>
      </c>
      <c r="B11" s="21">
        <v>1006</v>
      </c>
      <c r="C11" s="66" t="s">
        <v>146</v>
      </c>
      <c r="D11" s="23">
        <f t="shared" ca="1" si="10"/>
        <v>885383.76</v>
      </c>
      <c r="E11" s="22">
        <f t="shared" ca="1" si="0"/>
        <v>100852.75</v>
      </c>
      <c r="F11" s="22">
        <f t="shared" ca="1" si="0"/>
        <v>768366.48</v>
      </c>
      <c r="G11" s="22">
        <f t="shared" ca="1" si="0"/>
        <v>16164.53</v>
      </c>
      <c r="H11" s="22">
        <f t="shared" ca="1" si="0"/>
        <v>0</v>
      </c>
      <c r="I11" s="22">
        <f t="shared" ca="1" si="0"/>
        <v>317683.65000000002</v>
      </c>
      <c r="J11" s="22">
        <f t="shared" ca="1" si="0"/>
        <v>0</v>
      </c>
      <c r="K11" s="22">
        <f t="shared" ca="1" si="0"/>
        <v>398981.04300000001</v>
      </c>
      <c r="L11" s="22">
        <f t="shared" ca="1" si="0"/>
        <v>0</v>
      </c>
      <c r="M11" s="22">
        <f t="shared" ca="1" si="0"/>
        <v>0</v>
      </c>
      <c r="N11" s="22">
        <f t="shared" ca="1" si="0"/>
        <v>0</v>
      </c>
      <c r="O11" s="22">
        <f t="shared" ca="1" si="0"/>
        <v>0</v>
      </c>
      <c r="P11" s="22">
        <f t="shared" ca="1" si="0"/>
        <v>0</v>
      </c>
      <c r="Q11" s="22">
        <f t="shared" ca="1" si="0"/>
        <v>0</v>
      </c>
      <c r="R11" s="22">
        <f t="shared" ca="1" si="0"/>
        <v>0</v>
      </c>
      <c r="S11" s="22">
        <f t="shared" ca="1" si="0"/>
        <v>0</v>
      </c>
      <c r="T11" s="22">
        <f t="shared" ca="1" si="0"/>
        <v>475776269</v>
      </c>
      <c r="U11" s="22">
        <f t="shared" ca="1" si="1"/>
        <v>26520891.311499998</v>
      </c>
      <c r="V11" s="22">
        <f t="shared" ca="1" si="1"/>
        <v>1974463.62</v>
      </c>
      <c r="W11" s="22">
        <f t="shared" ca="1" si="1"/>
        <v>12868027.98</v>
      </c>
      <c r="X11" s="22">
        <f t="shared" ca="1" si="1"/>
        <v>1924</v>
      </c>
      <c r="Y11" s="22">
        <f t="shared" ca="1" si="1"/>
        <v>16368</v>
      </c>
      <c r="Z11" s="22">
        <f t="shared" ca="1" si="1"/>
        <v>1170801.1499999999</v>
      </c>
      <c r="AA11" s="22">
        <f t="shared" ca="1" si="1"/>
        <v>1502</v>
      </c>
      <c r="AB11" s="22">
        <f t="shared" ca="1" si="1"/>
        <v>0</v>
      </c>
      <c r="AC11" s="22">
        <f t="shared" ca="1" si="1"/>
        <v>0</v>
      </c>
      <c r="AD11" s="22">
        <f t="shared" ca="1" si="1"/>
        <v>11.1</v>
      </c>
      <c r="AE11" s="22">
        <f t="shared" ca="1" si="1"/>
        <v>0</v>
      </c>
      <c r="AF11" s="22">
        <f t="shared" ca="1" si="1"/>
        <v>19250</v>
      </c>
      <c r="AG11" s="22">
        <f t="shared" ca="1" si="1"/>
        <v>0</v>
      </c>
      <c r="AH11" s="22">
        <f t="shared" ca="1" si="1"/>
        <v>0</v>
      </c>
      <c r="AI11" s="22">
        <f t="shared" ca="1" si="1"/>
        <v>0</v>
      </c>
      <c r="AJ11" s="22">
        <f t="shared" ca="1" si="1"/>
        <v>1048671.5</v>
      </c>
      <c r="AK11" s="22">
        <f t="shared" ca="1" si="2"/>
        <v>19987.91</v>
      </c>
      <c r="AL11" s="22">
        <f t="shared" ca="1" si="2"/>
        <v>0</v>
      </c>
      <c r="AM11" s="22">
        <f t="shared" ca="1" si="2"/>
        <v>2068.15</v>
      </c>
      <c r="AN11" s="22">
        <f t="shared" ca="1" si="2"/>
        <v>0</v>
      </c>
      <c r="AO11" s="22">
        <f t="shared" ca="1" si="2"/>
        <v>0</v>
      </c>
      <c r="AP11" s="22">
        <f t="shared" ca="1" si="2"/>
        <v>420</v>
      </c>
      <c r="AQ11" s="22">
        <f t="shared" ca="1" si="2"/>
        <v>0</v>
      </c>
      <c r="AR11" s="22">
        <f t="shared" ca="1" si="2"/>
        <v>0</v>
      </c>
      <c r="AS11" s="22">
        <f t="shared" ca="1" si="2"/>
        <v>0</v>
      </c>
      <c r="AT11" s="22">
        <f t="shared" ca="1" si="2"/>
        <v>2902737.58</v>
      </c>
      <c r="AU11" s="22">
        <f t="shared" ca="1" si="2"/>
        <v>23676.17</v>
      </c>
      <c r="AV11" s="22">
        <f t="shared" ca="1" si="2"/>
        <v>10729.27</v>
      </c>
      <c r="AW11" s="22">
        <f t="shared" ca="1" si="2"/>
        <v>0</v>
      </c>
      <c r="AX11" s="22">
        <f t="shared" ca="1" si="2"/>
        <v>3822.29</v>
      </c>
      <c r="AY11" s="22">
        <f t="shared" ca="1" si="2"/>
        <v>0</v>
      </c>
      <c r="AZ11" s="22">
        <f t="shared" ca="1" si="2"/>
        <v>0</v>
      </c>
      <c r="BA11" s="22">
        <f t="shared" ca="1" si="3"/>
        <v>0</v>
      </c>
      <c r="BB11" s="22">
        <f t="shared" ca="1" si="3"/>
        <v>0</v>
      </c>
      <c r="BC11" s="22">
        <f t="shared" ca="1" si="3"/>
        <v>0</v>
      </c>
      <c r="BD11" s="22">
        <f t="shared" ca="1" si="3"/>
        <v>41553.42</v>
      </c>
      <c r="BE11" s="22">
        <f t="shared" ca="1" si="3"/>
        <v>0</v>
      </c>
      <c r="BF11" s="22">
        <f t="shared" ca="1" si="3"/>
        <v>0</v>
      </c>
      <c r="BG11" s="22">
        <f t="shared" ca="1" si="3"/>
        <v>0</v>
      </c>
      <c r="BH11" s="22">
        <f t="shared" ca="1" si="3"/>
        <v>0</v>
      </c>
      <c r="BI11" s="22">
        <f t="shared" ca="1" si="3"/>
        <v>0</v>
      </c>
      <c r="BJ11" s="22">
        <f t="shared" ca="1" si="3"/>
        <v>0</v>
      </c>
      <c r="BK11" s="22">
        <f t="shared" ca="1" si="3"/>
        <v>0</v>
      </c>
      <c r="BL11" s="22">
        <f t="shared" ca="1" si="3"/>
        <v>379.65</v>
      </c>
      <c r="BM11" s="22">
        <f t="shared" ca="1" si="3"/>
        <v>0</v>
      </c>
      <c r="BN11" s="22">
        <f t="shared" ca="1" si="3"/>
        <v>129018.36</v>
      </c>
      <c r="BO11" s="22">
        <f t="shared" ca="1" si="3"/>
        <v>0</v>
      </c>
      <c r="BP11" s="22">
        <f t="shared" ca="1" si="3"/>
        <v>349197.63</v>
      </c>
      <c r="BQ11" s="22">
        <f t="shared" ca="1" si="4"/>
        <v>0</v>
      </c>
      <c r="BR11" s="22">
        <f t="shared" ca="1" si="4"/>
        <v>2375.71</v>
      </c>
      <c r="BS11" s="22">
        <f t="shared" ca="1" si="4"/>
        <v>120152.48</v>
      </c>
      <c r="BT11" s="22">
        <f t="shared" ca="1" si="4"/>
        <v>0</v>
      </c>
      <c r="BU11" s="22">
        <f t="shared" ca="1" si="4"/>
        <v>0</v>
      </c>
      <c r="BV11" s="22">
        <f t="shared" ca="1" si="4"/>
        <v>0</v>
      </c>
      <c r="BW11" s="22">
        <f t="shared" ca="1" si="4"/>
        <v>483341.59</v>
      </c>
      <c r="BX11" s="22">
        <f t="shared" ca="1" si="4"/>
        <v>0</v>
      </c>
      <c r="BY11" s="22">
        <f t="shared" ca="1" si="4"/>
        <v>0</v>
      </c>
      <c r="BZ11" s="22">
        <f t="shared" ca="1" si="4"/>
        <v>7708836.8399999999</v>
      </c>
      <c r="CA11" s="22">
        <f t="shared" ca="1" si="4"/>
        <v>101596353.16</v>
      </c>
      <c r="CB11" s="22">
        <f t="shared" ca="1" si="4"/>
        <v>803421.37</v>
      </c>
      <c r="CC11" s="22">
        <f t="shared" ca="1" si="4"/>
        <v>54521739.579999998</v>
      </c>
      <c r="CD11" s="22">
        <f t="shared" ca="1" si="4"/>
        <v>0</v>
      </c>
      <c r="CE11" s="22">
        <f t="shared" ca="1" si="4"/>
        <v>0</v>
      </c>
      <c r="CF11" s="22">
        <f t="shared" ca="1" si="4"/>
        <v>989952.26</v>
      </c>
      <c r="CG11" s="22">
        <f t="shared" ca="1" si="5"/>
        <v>7477828.1299999999</v>
      </c>
      <c r="CH11" s="22">
        <f t="shared" ca="1" si="5"/>
        <v>0</v>
      </c>
      <c r="CI11" s="23">
        <f t="shared" ca="1" si="11"/>
        <v>3256172.67</v>
      </c>
      <c r="CJ11" s="22">
        <f t="shared" ca="1" si="6"/>
        <v>0</v>
      </c>
      <c r="CK11" s="22">
        <f t="shared" ca="1" si="6"/>
        <v>0</v>
      </c>
      <c r="CL11" s="23">
        <f t="shared" ca="1" si="12"/>
        <v>431694.51</v>
      </c>
      <c r="CM11" s="22">
        <f t="shared" ca="1" si="7"/>
        <v>0</v>
      </c>
      <c r="CN11" s="22">
        <f t="shared" ca="1" si="7"/>
        <v>431694.51</v>
      </c>
      <c r="CO11" s="23">
        <f t="shared" ca="1" si="13"/>
        <v>2824478.16</v>
      </c>
      <c r="CP11" s="22">
        <f t="shared" ca="1" si="8"/>
        <v>0</v>
      </c>
      <c r="CQ11" s="22">
        <f t="shared" ca="1" si="8"/>
        <v>2824478.16</v>
      </c>
      <c r="CR11" s="22">
        <f t="shared" ca="1" si="8"/>
        <v>12611.0008</v>
      </c>
      <c r="CS11" s="22">
        <f t="shared" ca="1" si="8"/>
        <v>0</v>
      </c>
      <c r="CT11" s="22">
        <f t="shared" ca="1" si="8"/>
        <v>0</v>
      </c>
      <c r="CU11" s="23">
        <f t="shared" ca="1" si="9"/>
        <v>701456603.33529997</v>
      </c>
    </row>
    <row r="12" spans="1:99" ht="12.75" customHeight="1" x14ac:dyDescent="0.25">
      <c r="A12" s="65" t="s">
        <v>156</v>
      </c>
      <c r="B12" s="21">
        <v>1007</v>
      </c>
      <c r="C12" s="66" t="s">
        <v>146</v>
      </c>
      <c r="D12" s="23">
        <f t="shared" ca="1" si="1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0</v>
      </c>
      <c r="K12" s="22">
        <f t="shared" ca="1" si="0"/>
        <v>0</v>
      </c>
      <c r="L12" s="22">
        <f t="shared" ca="1" si="0"/>
        <v>0</v>
      </c>
      <c r="M12" s="22">
        <f t="shared" ca="1" si="0"/>
        <v>0</v>
      </c>
      <c r="N12" s="22">
        <f t="shared" ca="1" si="0"/>
        <v>0</v>
      </c>
      <c r="O12" s="22">
        <f t="shared" ca="1" si="0"/>
        <v>0</v>
      </c>
      <c r="P12" s="22">
        <f t="shared" ca="1" si="0"/>
        <v>0</v>
      </c>
      <c r="Q12" s="22">
        <f t="shared" ca="1" si="0"/>
        <v>0</v>
      </c>
      <c r="R12" s="22">
        <f t="shared" ca="1" si="0"/>
        <v>0</v>
      </c>
      <c r="S12" s="22">
        <f t="shared" ca="1" si="0"/>
        <v>0</v>
      </c>
      <c r="T12" s="22">
        <f t="shared" ca="1" si="0"/>
        <v>0</v>
      </c>
      <c r="U12" s="22">
        <f t="shared" ca="1" si="1"/>
        <v>0</v>
      </c>
      <c r="V12" s="22">
        <f t="shared" ca="1" si="1"/>
        <v>0</v>
      </c>
      <c r="W12" s="22">
        <f t="shared" ca="1" si="1"/>
        <v>0</v>
      </c>
      <c r="X12" s="22">
        <f t="shared" ca="1" si="1"/>
        <v>0</v>
      </c>
      <c r="Y12" s="22">
        <f t="shared" ca="1" si="1"/>
        <v>0</v>
      </c>
      <c r="Z12" s="22">
        <f t="shared" ca="1" si="1"/>
        <v>0</v>
      </c>
      <c r="AA12" s="22">
        <f t="shared" ca="1" si="1"/>
        <v>0</v>
      </c>
      <c r="AB12" s="22">
        <f t="shared" ca="1" si="1"/>
        <v>0</v>
      </c>
      <c r="AC12" s="22">
        <f t="shared" ca="1" si="1"/>
        <v>0</v>
      </c>
      <c r="AD12" s="22">
        <f t="shared" ca="1" si="1"/>
        <v>0</v>
      </c>
      <c r="AE12" s="22">
        <f t="shared" ca="1" si="1"/>
        <v>0</v>
      </c>
      <c r="AF12" s="22">
        <f t="shared" ca="1" si="1"/>
        <v>0</v>
      </c>
      <c r="AG12" s="22">
        <f t="shared" ca="1" si="1"/>
        <v>0</v>
      </c>
      <c r="AH12" s="22">
        <f t="shared" ca="1" si="1"/>
        <v>0</v>
      </c>
      <c r="AI12" s="22">
        <f t="shared" ca="1" si="1"/>
        <v>0</v>
      </c>
      <c r="AJ12" s="22">
        <f t="shared" ca="1" si="1"/>
        <v>0</v>
      </c>
      <c r="AK12" s="22">
        <f t="shared" ca="1" si="2"/>
        <v>0</v>
      </c>
      <c r="AL12" s="22">
        <f t="shared" ca="1" si="2"/>
        <v>0</v>
      </c>
      <c r="AM12" s="22">
        <f t="shared" ca="1" si="2"/>
        <v>0</v>
      </c>
      <c r="AN12" s="22">
        <f t="shared" ca="1" si="2"/>
        <v>0</v>
      </c>
      <c r="AO12" s="22">
        <f t="shared" ca="1" si="2"/>
        <v>0</v>
      </c>
      <c r="AP12" s="22">
        <f t="shared" ca="1" si="2"/>
        <v>0</v>
      </c>
      <c r="AQ12" s="22">
        <f t="shared" ca="1" si="2"/>
        <v>0</v>
      </c>
      <c r="AR12" s="22">
        <f t="shared" ca="1" si="2"/>
        <v>0</v>
      </c>
      <c r="AS12" s="22">
        <f t="shared" ca="1" si="2"/>
        <v>0</v>
      </c>
      <c r="AT12" s="22">
        <f t="shared" ca="1" si="2"/>
        <v>0</v>
      </c>
      <c r="AU12" s="22">
        <f t="shared" ca="1" si="2"/>
        <v>0</v>
      </c>
      <c r="AV12" s="22">
        <f t="shared" ca="1" si="2"/>
        <v>0</v>
      </c>
      <c r="AW12" s="22">
        <f t="shared" ca="1" si="2"/>
        <v>0</v>
      </c>
      <c r="AX12" s="22">
        <f t="shared" ca="1" si="2"/>
        <v>0</v>
      </c>
      <c r="AY12" s="22">
        <f t="shared" ca="1" si="2"/>
        <v>0</v>
      </c>
      <c r="AZ12" s="22">
        <f t="shared" ca="1" si="2"/>
        <v>0</v>
      </c>
      <c r="BA12" s="22">
        <f t="shared" ca="1" si="3"/>
        <v>0</v>
      </c>
      <c r="BB12" s="22">
        <f t="shared" ca="1" si="3"/>
        <v>0</v>
      </c>
      <c r="BC12" s="22">
        <f t="shared" ca="1" si="3"/>
        <v>0</v>
      </c>
      <c r="BD12" s="22">
        <f t="shared" ca="1" si="3"/>
        <v>0</v>
      </c>
      <c r="BE12" s="22">
        <f t="shared" ca="1" si="3"/>
        <v>0</v>
      </c>
      <c r="BF12" s="22">
        <f t="shared" ca="1" si="3"/>
        <v>0</v>
      </c>
      <c r="BG12" s="22">
        <f t="shared" ca="1" si="3"/>
        <v>0</v>
      </c>
      <c r="BH12" s="22">
        <f t="shared" ca="1" si="3"/>
        <v>0</v>
      </c>
      <c r="BI12" s="22">
        <f t="shared" ca="1" si="3"/>
        <v>36063830.680806808</v>
      </c>
      <c r="BJ12" s="22">
        <f t="shared" ca="1" si="3"/>
        <v>0</v>
      </c>
      <c r="BK12" s="22">
        <f t="shared" ca="1" si="3"/>
        <v>0</v>
      </c>
      <c r="BL12" s="22">
        <f t="shared" ca="1" si="3"/>
        <v>0</v>
      </c>
      <c r="BM12" s="22">
        <f t="shared" ca="1" si="3"/>
        <v>0</v>
      </c>
      <c r="BN12" s="22">
        <f t="shared" ca="1" si="3"/>
        <v>0</v>
      </c>
      <c r="BO12" s="22">
        <f t="shared" ca="1" si="3"/>
        <v>0</v>
      </c>
      <c r="BP12" s="22">
        <f t="shared" ca="1" si="3"/>
        <v>0</v>
      </c>
      <c r="BQ12" s="22">
        <f t="shared" ca="1" si="4"/>
        <v>0</v>
      </c>
      <c r="BR12" s="22">
        <f t="shared" ca="1" si="4"/>
        <v>0</v>
      </c>
      <c r="BS12" s="22">
        <f t="shared" ca="1" si="4"/>
        <v>0</v>
      </c>
      <c r="BT12" s="22">
        <f t="shared" ca="1" si="4"/>
        <v>0</v>
      </c>
      <c r="BU12" s="22">
        <f t="shared" ca="1" si="4"/>
        <v>0</v>
      </c>
      <c r="BV12" s="22">
        <f t="shared" ca="1" si="4"/>
        <v>0</v>
      </c>
      <c r="BW12" s="22">
        <f t="shared" ca="1" si="4"/>
        <v>0</v>
      </c>
      <c r="BX12" s="22">
        <f t="shared" ca="1" si="4"/>
        <v>0</v>
      </c>
      <c r="BY12" s="22">
        <f t="shared" ca="1" si="4"/>
        <v>0</v>
      </c>
      <c r="BZ12" s="22">
        <f t="shared" ca="1" si="4"/>
        <v>0</v>
      </c>
      <c r="CA12" s="22">
        <f t="shared" ca="1" si="4"/>
        <v>0</v>
      </c>
      <c r="CB12" s="22">
        <f t="shared" ca="1" si="4"/>
        <v>0</v>
      </c>
      <c r="CC12" s="22">
        <f t="shared" ca="1" si="4"/>
        <v>0</v>
      </c>
      <c r="CD12" s="22">
        <f t="shared" ca="1" si="4"/>
        <v>0</v>
      </c>
      <c r="CE12" s="22">
        <f t="shared" ca="1" si="4"/>
        <v>0</v>
      </c>
      <c r="CF12" s="22">
        <f t="shared" ca="1" si="4"/>
        <v>0</v>
      </c>
      <c r="CG12" s="22">
        <f t="shared" ca="1" si="5"/>
        <v>0</v>
      </c>
      <c r="CH12" s="22">
        <f t="shared" ca="1" si="5"/>
        <v>0</v>
      </c>
      <c r="CI12" s="23">
        <f t="shared" ca="1" si="11"/>
        <v>0</v>
      </c>
      <c r="CJ12" s="22">
        <f t="shared" ca="1" si="6"/>
        <v>0</v>
      </c>
      <c r="CK12" s="22">
        <f t="shared" ca="1" si="6"/>
        <v>0</v>
      </c>
      <c r="CL12" s="23">
        <f t="shared" ca="1" si="12"/>
        <v>0</v>
      </c>
      <c r="CM12" s="22">
        <f t="shared" ca="1" si="7"/>
        <v>0</v>
      </c>
      <c r="CN12" s="22">
        <f t="shared" ca="1" si="7"/>
        <v>0</v>
      </c>
      <c r="CO12" s="23">
        <f t="shared" ca="1" si="13"/>
        <v>0</v>
      </c>
      <c r="CP12" s="22">
        <f t="shared" ca="1" si="8"/>
        <v>0</v>
      </c>
      <c r="CQ12" s="22">
        <f t="shared" ca="1" si="8"/>
        <v>0</v>
      </c>
      <c r="CR12" s="22">
        <f t="shared" ca="1" si="8"/>
        <v>0</v>
      </c>
      <c r="CS12" s="22">
        <f t="shared" ca="1" si="8"/>
        <v>0</v>
      </c>
      <c r="CT12" s="22">
        <f t="shared" ca="1" si="8"/>
        <v>0</v>
      </c>
      <c r="CU12" s="23">
        <f t="shared" ca="1" si="9"/>
        <v>36063830.680806808</v>
      </c>
    </row>
    <row r="13" spans="1:99" ht="12.75" customHeight="1" x14ac:dyDescent="0.25">
      <c r="A13" s="65" t="s">
        <v>158</v>
      </c>
      <c r="B13" s="21">
        <v>1008</v>
      </c>
      <c r="C13" s="66" t="s">
        <v>146</v>
      </c>
      <c r="D13" s="23">
        <f t="shared" ca="1" si="10"/>
        <v>15963986.93</v>
      </c>
      <c r="E13" s="22">
        <f t="shared" ca="1" si="0"/>
        <v>68464.259999999995</v>
      </c>
      <c r="F13" s="22">
        <f t="shared" ca="1" si="0"/>
        <v>5744730.6500000004</v>
      </c>
      <c r="G13" s="22">
        <f t="shared" ca="1" si="0"/>
        <v>10150792.02</v>
      </c>
      <c r="H13" s="22">
        <f t="shared" ca="1" si="0"/>
        <v>1600317.4</v>
      </c>
      <c r="I13" s="22">
        <f t="shared" ca="1" si="0"/>
        <v>16562.53</v>
      </c>
      <c r="J13" s="22">
        <f t="shared" ca="1" si="0"/>
        <v>0</v>
      </c>
      <c r="K13" s="22">
        <f t="shared" ca="1" si="0"/>
        <v>0</v>
      </c>
      <c r="L13" s="22">
        <f t="shared" ca="1" si="0"/>
        <v>0</v>
      </c>
      <c r="M13" s="22">
        <f t="shared" ca="1" si="0"/>
        <v>0</v>
      </c>
      <c r="N13" s="22">
        <f t="shared" ca="1" si="0"/>
        <v>0</v>
      </c>
      <c r="O13" s="22">
        <f t="shared" ca="1" si="0"/>
        <v>209420.68</v>
      </c>
      <c r="P13" s="22">
        <f t="shared" ca="1" si="0"/>
        <v>0</v>
      </c>
      <c r="Q13" s="22">
        <f t="shared" ca="1" si="0"/>
        <v>74828.61</v>
      </c>
      <c r="R13" s="22">
        <f t="shared" ca="1" si="0"/>
        <v>0</v>
      </c>
      <c r="S13" s="22">
        <f t="shared" ca="1" si="0"/>
        <v>0</v>
      </c>
      <c r="T13" s="22">
        <f t="shared" ca="1" si="0"/>
        <v>342723679.59000003</v>
      </c>
      <c r="U13" s="22">
        <f t="shared" ca="1" si="1"/>
        <v>5817680.3638169989</v>
      </c>
      <c r="V13" s="22">
        <f t="shared" ca="1" si="1"/>
        <v>-19453.96</v>
      </c>
      <c r="W13" s="22">
        <f t="shared" ca="1" si="1"/>
        <v>-1663958.43</v>
      </c>
      <c r="X13" s="22">
        <f t="shared" ca="1" si="1"/>
        <v>0</v>
      </c>
      <c r="Y13" s="22">
        <f t="shared" ca="1" si="1"/>
        <v>1238888.3400000001</v>
      </c>
      <c r="Z13" s="22">
        <f t="shared" ca="1" si="1"/>
        <v>99.74</v>
      </c>
      <c r="AA13" s="22">
        <f t="shared" ca="1" si="1"/>
        <v>0</v>
      </c>
      <c r="AB13" s="22">
        <f t="shared" ca="1" si="1"/>
        <v>0</v>
      </c>
      <c r="AC13" s="22">
        <f t="shared" ca="1" si="1"/>
        <v>68050.89</v>
      </c>
      <c r="AD13" s="22">
        <f t="shared" ca="1" si="1"/>
        <v>323015.63</v>
      </c>
      <c r="AE13" s="22">
        <f t="shared" ca="1" si="1"/>
        <v>0</v>
      </c>
      <c r="AF13" s="22">
        <f t="shared" ca="1" si="1"/>
        <v>2943.92</v>
      </c>
      <c r="AG13" s="22">
        <f t="shared" ca="1" si="1"/>
        <v>0</v>
      </c>
      <c r="AH13" s="22">
        <f t="shared" ca="1" si="1"/>
        <v>0</v>
      </c>
      <c r="AI13" s="22">
        <f t="shared" ca="1" si="1"/>
        <v>0</v>
      </c>
      <c r="AJ13" s="22">
        <f t="shared" ca="1" si="1"/>
        <v>716307.66</v>
      </c>
      <c r="AK13" s="22">
        <f t="shared" ca="1" si="2"/>
        <v>0</v>
      </c>
      <c r="AL13" s="22">
        <f t="shared" ca="1" si="2"/>
        <v>0</v>
      </c>
      <c r="AM13" s="22">
        <f t="shared" ca="1" si="2"/>
        <v>0</v>
      </c>
      <c r="AN13" s="22">
        <f t="shared" ca="1" si="2"/>
        <v>0</v>
      </c>
      <c r="AO13" s="22">
        <f t="shared" ca="1" si="2"/>
        <v>0</v>
      </c>
      <c r="AP13" s="22">
        <f t="shared" ca="1" si="2"/>
        <v>3.01</v>
      </c>
      <c r="AQ13" s="22">
        <f t="shared" ca="1" si="2"/>
        <v>0</v>
      </c>
      <c r="AR13" s="22">
        <f t="shared" ca="1" si="2"/>
        <v>0</v>
      </c>
      <c r="AS13" s="22">
        <f t="shared" ca="1" si="2"/>
        <v>0</v>
      </c>
      <c r="AT13" s="22">
        <f t="shared" ca="1" si="2"/>
        <v>0</v>
      </c>
      <c r="AU13" s="22">
        <f t="shared" ca="1" si="2"/>
        <v>177564.49</v>
      </c>
      <c r="AV13" s="22">
        <f t="shared" ca="1" si="2"/>
        <v>262046.74</v>
      </c>
      <c r="AW13" s="22">
        <f t="shared" ca="1" si="2"/>
        <v>0</v>
      </c>
      <c r="AX13" s="22">
        <f t="shared" ca="1" si="2"/>
        <v>261341.89</v>
      </c>
      <c r="AY13" s="22">
        <f t="shared" ca="1" si="2"/>
        <v>0</v>
      </c>
      <c r="AZ13" s="22">
        <f t="shared" ca="1" si="2"/>
        <v>0</v>
      </c>
      <c r="BA13" s="22">
        <f t="shared" ca="1" si="3"/>
        <v>0</v>
      </c>
      <c r="BB13" s="22">
        <f t="shared" ca="1" si="3"/>
        <v>0</v>
      </c>
      <c r="BC13" s="22">
        <f t="shared" ca="1" si="3"/>
        <v>0</v>
      </c>
      <c r="BD13" s="22">
        <f t="shared" ca="1" si="3"/>
        <v>7881.59</v>
      </c>
      <c r="BE13" s="22">
        <f t="shared" ca="1" si="3"/>
        <v>0</v>
      </c>
      <c r="BF13" s="22">
        <f t="shared" ca="1" si="3"/>
        <v>0</v>
      </c>
      <c r="BG13" s="22">
        <f t="shared" ca="1" si="3"/>
        <v>0</v>
      </c>
      <c r="BH13" s="22">
        <f t="shared" ca="1" si="3"/>
        <v>0</v>
      </c>
      <c r="BI13" s="22">
        <f t="shared" ca="1" si="3"/>
        <v>0</v>
      </c>
      <c r="BJ13" s="22">
        <f t="shared" ca="1" si="3"/>
        <v>0</v>
      </c>
      <c r="BK13" s="22">
        <f t="shared" ca="1" si="3"/>
        <v>0</v>
      </c>
      <c r="BL13" s="22">
        <f t="shared" ca="1" si="3"/>
        <v>0</v>
      </c>
      <c r="BM13" s="22">
        <f t="shared" ca="1" si="3"/>
        <v>0</v>
      </c>
      <c r="BN13" s="22">
        <f t="shared" ca="1" si="3"/>
        <v>170434.98</v>
      </c>
      <c r="BO13" s="22">
        <f t="shared" ca="1" si="3"/>
        <v>0</v>
      </c>
      <c r="BP13" s="22">
        <f t="shared" ca="1" si="3"/>
        <v>1763606.28</v>
      </c>
      <c r="BQ13" s="22">
        <f t="shared" ca="1" si="4"/>
        <v>0</v>
      </c>
      <c r="BR13" s="22">
        <f t="shared" ca="1" si="4"/>
        <v>2988909.52</v>
      </c>
      <c r="BS13" s="22">
        <f t="shared" ca="1" si="4"/>
        <v>968300.9</v>
      </c>
      <c r="BT13" s="22">
        <f t="shared" ca="1" si="4"/>
        <v>0</v>
      </c>
      <c r="BU13" s="22">
        <f t="shared" ca="1" si="4"/>
        <v>0</v>
      </c>
      <c r="BV13" s="22">
        <f t="shared" ca="1" si="4"/>
        <v>0</v>
      </c>
      <c r="BW13" s="22">
        <f t="shared" ca="1" si="4"/>
        <v>0</v>
      </c>
      <c r="BX13" s="22">
        <f t="shared" ca="1" si="4"/>
        <v>0</v>
      </c>
      <c r="BY13" s="22">
        <f t="shared" ca="1" si="4"/>
        <v>0</v>
      </c>
      <c r="BZ13" s="22">
        <f t="shared" ca="1" si="4"/>
        <v>0</v>
      </c>
      <c r="CA13" s="22">
        <f t="shared" ca="1" si="4"/>
        <v>0</v>
      </c>
      <c r="CB13" s="22">
        <f t="shared" ca="1" si="4"/>
        <v>0</v>
      </c>
      <c r="CC13" s="22">
        <f t="shared" ca="1" si="4"/>
        <v>0</v>
      </c>
      <c r="CD13" s="22">
        <f t="shared" ca="1" si="4"/>
        <v>0</v>
      </c>
      <c r="CE13" s="22">
        <f t="shared" ca="1" si="4"/>
        <v>0</v>
      </c>
      <c r="CF13" s="22">
        <f t="shared" ca="1" si="4"/>
        <v>0</v>
      </c>
      <c r="CG13" s="22">
        <f t="shared" ca="1" si="5"/>
        <v>0</v>
      </c>
      <c r="CH13" s="22">
        <f t="shared" ca="1" si="5"/>
        <v>0</v>
      </c>
      <c r="CI13" s="23">
        <f t="shared" ca="1" si="11"/>
        <v>479.25</v>
      </c>
      <c r="CJ13" s="22">
        <f t="shared" ca="1" si="6"/>
        <v>0</v>
      </c>
      <c r="CK13" s="22">
        <f t="shared" ca="1" si="6"/>
        <v>0</v>
      </c>
      <c r="CL13" s="23">
        <f t="shared" ca="1" si="12"/>
        <v>0</v>
      </c>
      <c r="CM13" s="22">
        <f t="shared" ca="1" si="7"/>
        <v>0</v>
      </c>
      <c r="CN13" s="22">
        <f t="shared" ca="1" si="7"/>
        <v>0</v>
      </c>
      <c r="CO13" s="23">
        <f t="shared" ca="1" si="13"/>
        <v>479.25</v>
      </c>
      <c r="CP13" s="22">
        <f t="shared" ca="1" si="8"/>
        <v>0</v>
      </c>
      <c r="CQ13" s="22">
        <f t="shared" ca="1" si="8"/>
        <v>479.25</v>
      </c>
      <c r="CR13" s="22">
        <f t="shared" ca="1" si="8"/>
        <v>3815.44</v>
      </c>
      <c r="CS13" s="22">
        <f t="shared" ca="1" si="8"/>
        <v>0</v>
      </c>
      <c r="CT13" s="22">
        <f t="shared" ca="1" si="8"/>
        <v>0</v>
      </c>
      <c r="CU13" s="23">
        <f t="shared" ca="1" si="9"/>
        <v>373676753.98381698</v>
      </c>
    </row>
    <row r="14" spans="1:99" ht="12.75" customHeight="1" x14ac:dyDescent="0.25">
      <c r="A14" s="65" t="s">
        <v>159</v>
      </c>
      <c r="B14" s="21">
        <v>1009</v>
      </c>
      <c r="C14" s="66" t="s">
        <v>146</v>
      </c>
      <c r="D14" s="23">
        <f t="shared" ca="1" si="10"/>
        <v>290342519.20000005</v>
      </c>
      <c r="E14" s="22">
        <f t="shared" ca="1" si="0"/>
        <v>673029.03</v>
      </c>
      <c r="F14" s="22">
        <f t="shared" ca="1" si="0"/>
        <v>70428873.762311995</v>
      </c>
      <c r="G14" s="22">
        <f t="shared" ca="1" si="0"/>
        <v>219240616.40768802</v>
      </c>
      <c r="H14" s="22">
        <f t="shared" ca="1" si="0"/>
        <v>5043567.9999999991</v>
      </c>
      <c r="I14" s="22">
        <f t="shared" ca="1" si="0"/>
        <v>97084.290000000008</v>
      </c>
      <c r="J14" s="22">
        <f t="shared" ca="1" si="0"/>
        <v>0</v>
      </c>
      <c r="K14" s="22">
        <f t="shared" ca="1" si="0"/>
        <v>0</v>
      </c>
      <c r="L14" s="22">
        <f t="shared" ca="1" si="0"/>
        <v>0</v>
      </c>
      <c r="M14" s="22">
        <f t="shared" ca="1" si="0"/>
        <v>0</v>
      </c>
      <c r="N14" s="22">
        <f t="shared" ca="1" si="0"/>
        <v>0</v>
      </c>
      <c r="O14" s="22">
        <f t="shared" ca="1" si="0"/>
        <v>10144627.82</v>
      </c>
      <c r="P14" s="22">
        <f t="shared" ca="1" si="0"/>
        <v>0</v>
      </c>
      <c r="Q14" s="22">
        <f t="shared" ca="1" si="0"/>
        <v>3436918.71</v>
      </c>
      <c r="R14" s="22">
        <f t="shared" ca="1" si="0"/>
        <v>0</v>
      </c>
      <c r="S14" s="22">
        <f t="shared" ca="1" si="0"/>
        <v>0</v>
      </c>
      <c r="T14" s="22">
        <f t="shared" ca="1" si="0"/>
        <v>824249176.01999998</v>
      </c>
      <c r="U14" s="22">
        <f t="shared" ca="1" si="1"/>
        <v>54800628.93</v>
      </c>
      <c r="V14" s="22">
        <f t="shared" ca="1" si="1"/>
        <v>659800.89</v>
      </c>
      <c r="W14" s="22">
        <f t="shared" ca="1" si="1"/>
        <v>12502256.32</v>
      </c>
      <c r="X14" s="22">
        <f t="shared" ca="1" si="1"/>
        <v>0</v>
      </c>
      <c r="Y14" s="22">
        <f t="shared" ca="1" si="1"/>
        <v>2705091.82</v>
      </c>
      <c r="Z14" s="22">
        <f t="shared" ca="1" si="1"/>
        <v>16262030.58</v>
      </c>
      <c r="AA14" s="22">
        <f t="shared" ca="1" si="1"/>
        <v>0</v>
      </c>
      <c r="AB14" s="22">
        <f t="shared" ca="1" si="1"/>
        <v>0</v>
      </c>
      <c r="AC14" s="22">
        <f t="shared" ca="1" si="1"/>
        <v>428797.71</v>
      </c>
      <c r="AD14" s="22">
        <f t="shared" ca="1" si="1"/>
        <v>1320875.32</v>
      </c>
      <c r="AE14" s="22">
        <f t="shared" ca="1" si="1"/>
        <v>19000</v>
      </c>
      <c r="AF14" s="22">
        <f t="shared" ca="1" si="1"/>
        <v>243615.49</v>
      </c>
      <c r="AG14" s="22">
        <f t="shared" ca="1" si="1"/>
        <v>0</v>
      </c>
      <c r="AH14" s="22">
        <f t="shared" ca="1" si="1"/>
        <v>0</v>
      </c>
      <c r="AI14" s="22">
        <f t="shared" ca="1" si="1"/>
        <v>0</v>
      </c>
      <c r="AJ14" s="22">
        <f t="shared" ca="1" si="1"/>
        <v>2853193.9899999998</v>
      </c>
      <c r="AK14" s="22">
        <f t="shared" ca="1" si="2"/>
        <v>0</v>
      </c>
      <c r="AL14" s="22">
        <f t="shared" ca="1" si="2"/>
        <v>0</v>
      </c>
      <c r="AM14" s="22">
        <f t="shared" ca="1" si="2"/>
        <v>649922.52</v>
      </c>
      <c r="AN14" s="22">
        <f t="shared" ca="1" si="2"/>
        <v>0</v>
      </c>
      <c r="AO14" s="22">
        <f t="shared" ca="1" si="2"/>
        <v>0</v>
      </c>
      <c r="AP14" s="22">
        <f t="shared" ca="1" si="2"/>
        <v>195860.06000000003</v>
      </c>
      <c r="AQ14" s="22">
        <f t="shared" ca="1" si="2"/>
        <v>0</v>
      </c>
      <c r="AR14" s="22">
        <f t="shared" ca="1" si="2"/>
        <v>0</v>
      </c>
      <c r="AS14" s="22">
        <f t="shared" ca="1" si="2"/>
        <v>0</v>
      </c>
      <c r="AT14" s="22">
        <f t="shared" ca="1" si="2"/>
        <v>0</v>
      </c>
      <c r="AU14" s="22">
        <f t="shared" ca="1" si="2"/>
        <v>0</v>
      </c>
      <c r="AV14" s="22">
        <f t="shared" ca="1" si="2"/>
        <v>0</v>
      </c>
      <c r="AW14" s="22">
        <f t="shared" ca="1" si="2"/>
        <v>0</v>
      </c>
      <c r="AX14" s="22">
        <f t="shared" ca="1" si="2"/>
        <v>0</v>
      </c>
      <c r="AY14" s="22">
        <f t="shared" ca="1" si="2"/>
        <v>0</v>
      </c>
      <c r="AZ14" s="22">
        <f t="shared" ca="1" si="2"/>
        <v>0</v>
      </c>
      <c r="BA14" s="22">
        <f t="shared" ca="1" si="3"/>
        <v>0</v>
      </c>
      <c r="BB14" s="22">
        <f t="shared" ca="1" si="3"/>
        <v>0</v>
      </c>
      <c r="BC14" s="22">
        <f t="shared" ca="1" si="3"/>
        <v>0</v>
      </c>
      <c r="BD14" s="22">
        <f t="shared" ca="1" si="3"/>
        <v>249513.15999999997</v>
      </c>
      <c r="BE14" s="22">
        <f t="shared" ca="1" si="3"/>
        <v>0</v>
      </c>
      <c r="BF14" s="22">
        <f t="shared" ca="1" si="3"/>
        <v>0</v>
      </c>
      <c r="BG14" s="22">
        <f t="shared" ca="1" si="3"/>
        <v>0</v>
      </c>
      <c r="BH14" s="22">
        <f t="shared" ca="1" si="3"/>
        <v>0</v>
      </c>
      <c r="BI14" s="22">
        <f t="shared" ca="1" si="3"/>
        <v>0</v>
      </c>
      <c r="BJ14" s="22">
        <f t="shared" ca="1" si="3"/>
        <v>0</v>
      </c>
      <c r="BK14" s="22">
        <f t="shared" ca="1" si="3"/>
        <v>0</v>
      </c>
      <c r="BL14" s="22">
        <f t="shared" ca="1" si="3"/>
        <v>8362.19</v>
      </c>
      <c r="BM14" s="22">
        <f t="shared" ca="1" si="3"/>
        <v>0</v>
      </c>
      <c r="BN14" s="22">
        <f t="shared" ca="1" si="3"/>
        <v>10861.220000000001</v>
      </c>
      <c r="BO14" s="22">
        <f t="shared" ca="1" si="3"/>
        <v>0</v>
      </c>
      <c r="BP14" s="22">
        <f t="shared" ca="1" si="3"/>
        <v>4714552.9000000004</v>
      </c>
      <c r="BQ14" s="22">
        <f t="shared" ca="1" si="4"/>
        <v>562456.97</v>
      </c>
      <c r="BR14" s="22">
        <f t="shared" ca="1" si="4"/>
        <v>7707169.5299999984</v>
      </c>
      <c r="BS14" s="22">
        <f t="shared" ca="1" si="4"/>
        <v>9031718.1899999976</v>
      </c>
      <c r="BT14" s="22">
        <f t="shared" ca="1" si="4"/>
        <v>0</v>
      </c>
      <c r="BU14" s="22">
        <f t="shared" ca="1" si="4"/>
        <v>0</v>
      </c>
      <c r="BV14" s="22">
        <f t="shared" ca="1" si="4"/>
        <v>67575</v>
      </c>
      <c r="BW14" s="22">
        <f t="shared" ca="1" si="4"/>
        <v>58479.839999999967</v>
      </c>
      <c r="BX14" s="22">
        <f t="shared" ca="1" si="4"/>
        <v>0</v>
      </c>
      <c r="BY14" s="22">
        <f t="shared" ca="1" si="4"/>
        <v>0</v>
      </c>
      <c r="BZ14" s="22">
        <f t="shared" ca="1" si="4"/>
        <v>1306549.8700000001</v>
      </c>
      <c r="CA14" s="22">
        <f t="shared" ca="1" si="4"/>
        <v>21421382.509999998</v>
      </c>
      <c r="CB14" s="22">
        <f t="shared" ca="1" si="4"/>
        <v>208060.79000000004</v>
      </c>
      <c r="CC14" s="22">
        <f t="shared" ca="1" si="4"/>
        <v>11791956.75</v>
      </c>
      <c r="CD14" s="22">
        <f t="shared" ca="1" si="4"/>
        <v>0</v>
      </c>
      <c r="CE14" s="22">
        <f t="shared" ca="1" si="4"/>
        <v>0</v>
      </c>
      <c r="CF14" s="22">
        <f t="shared" ca="1" si="4"/>
        <v>182026.73000000004</v>
      </c>
      <c r="CG14" s="22">
        <f t="shared" ca="1" si="5"/>
        <v>990893.61999999918</v>
      </c>
      <c r="CH14" s="22">
        <f t="shared" ca="1" si="5"/>
        <v>0</v>
      </c>
      <c r="CI14" s="23">
        <f t="shared" ca="1" si="11"/>
        <v>50874366.640000001</v>
      </c>
      <c r="CJ14" s="22">
        <f t="shared" ca="1" si="6"/>
        <v>180.63</v>
      </c>
      <c r="CK14" s="22">
        <f t="shared" ca="1" si="6"/>
        <v>0</v>
      </c>
      <c r="CL14" s="23">
        <f t="shared" ca="1" si="12"/>
        <v>14541758.65</v>
      </c>
      <c r="CM14" s="22">
        <f t="shared" ca="1" si="7"/>
        <v>115466.73000000001</v>
      </c>
      <c r="CN14" s="22">
        <f t="shared" ca="1" si="7"/>
        <v>14426291.92</v>
      </c>
      <c r="CO14" s="23">
        <f t="shared" ca="1" si="13"/>
        <v>36332427.359999999</v>
      </c>
      <c r="CP14" s="22">
        <f t="shared" ca="1" si="8"/>
        <v>2172164.3200000003</v>
      </c>
      <c r="CQ14" s="22">
        <f t="shared" ca="1" si="8"/>
        <v>34160263.039999999</v>
      </c>
      <c r="CR14" s="22">
        <f t="shared" ca="1" si="8"/>
        <v>5170983.0700000711</v>
      </c>
      <c r="CS14" s="22">
        <f t="shared" ca="1" si="8"/>
        <v>0</v>
      </c>
      <c r="CT14" s="22">
        <f t="shared" ca="1" si="8"/>
        <v>0</v>
      </c>
      <c r="CU14" s="23">
        <f t="shared" ca="1" si="9"/>
        <v>1340311876.6500003</v>
      </c>
    </row>
    <row r="15" spans="1:99" ht="12.75" customHeight="1" x14ac:dyDescent="0.25">
      <c r="A15" s="65" t="s">
        <v>161</v>
      </c>
      <c r="B15" s="21">
        <v>1010</v>
      </c>
      <c r="C15" s="66" t="s">
        <v>146</v>
      </c>
      <c r="D15" s="23">
        <f t="shared" ca="1" si="1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2">
        <f t="shared" ca="1" si="0"/>
        <v>0</v>
      </c>
      <c r="L15" s="22">
        <f t="shared" ca="1" si="0"/>
        <v>0</v>
      </c>
      <c r="M15" s="22">
        <f t="shared" ca="1" si="0"/>
        <v>0</v>
      </c>
      <c r="N15" s="22">
        <f t="shared" ca="1" si="0"/>
        <v>0</v>
      </c>
      <c r="O15" s="22">
        <f t="shared" ca="1" si="0"/>
        <v>0</v>
      </c>
      <c r="P15" s="22">
        <f t="shared" ca="1" si="0"/>
        <v>0</v>
      </c>
      <c r="Q15" s="22">
        <f t="shared" ca="1" si="0"/>
        <v>0</v>
      </c>
      <c r="R15" s="22">
        <f t="shared" ca="1" si="0"/>
        <v>0</v>
      </c>
      <c r="S15" s="22">
        <f t="shared" ca="1" si="0"/>
        <v>0</v>
      </c>
      <c r="T15" s="22">
        <f t="shared" ca="1" si="0"/>
        <v>0</v>
      </c>
      <c r="U15" s="22">
        <f t="shared" ca="1" si="1"/>
        <v>0</v>
      </c>
      <c r="V15" s="22">
        <f t="shared" ca="1" si="1"/>
        <v>0</v>
      </c>
      <c r="W15" s="22">
        <f t="shared" ca="1" si="1"/>
        <v>0</v>
      </c>
      <c r="X15" s="22">
        <f t="shared" ca="1" si="1"/>
        <v>0</v>
      </c>
      <c r="Y15" s="22">
        <f t="shared" ca="1" si="1"/>
        <v>0</v>
      </c>
      <c r="Z15" s="22">
        <f t="shared" ca="1" si="1"/>
        <v>0</v>
      </c>
      <c r="AA15" s="22">
        <f t="shared" ca="1" si="1"/>
        <v>0</v>
      </c>
      <c r="AB15" s="22">
        <f t="shared" ca="1" si="1"/>
        <v>0</v>
      </c>
      <c r="AC15" s="22">
        <f t="shared" ca="1" si="1"/>
        <v>0</v>
      </c>
      <c r="AD15" s="22">
        <f t="shared" ca="1" si="1"/>
        <v>0</v>
      </c>
      <c r="AE15" s="22">
        <f t="shared" ca="1" si="1"/>
        <v>0</v>
      </c>
      <c r="AF15" s="22">
        <f t="shared" ca="1" si="1"/>
        <v>0</v>
      </c>
      <c r="AG15" s="22">
        <f t="shared" ca="1" si="1"/>
        <v>0</v>
      </c>
      <c r="AH15" s="22">
        <f t="shared" ca="1" si="1"/>
        <v>0</v>
      </c>
      <c r="AI15" s="22">
        <f t="shared" ca="1" si="1"/>
        <v>0</v>
      </c>
      <c r="AJ15" s="22">
        <f t="shared" ca="1" si="1"/>
        <v>0</v>
      </c>
      <c r="AK15" s="22">
        <f t="shared" ca="1" si="2"/>
        <v>0</v>
      </c>
      <c r="AL15" s="22">
        <f t="shared" ca="1" si="2"/>
        <v>0</v>
      </c>
      <c r="AM15" s="22">
        <f t="shared" ca="1" si="2"/>
        <v>0</v>
      </c>
      <c r="AN15" s="22">
        <f t="shared" ca="1" si="2"/>
        <v>0</v>
      </c>
      <c r="AO15" s="22">
        <f t="shared" ca="1" si="2"/>
        <v>0</v>
      </c>
      <c r="AP15" s="22">
        <f t="shared" ca="1" si="2"/>
        <v>0</v>
      </c>
      <c r="AQ15" s="22">
        <f t="shared" ca="1" si="2"/>
        <v>0</v>
      </c>
      <c r="AR15" s="22">
        <f t="shared" ca="1" si="2"/>
        <v>0</v>
      </c>
      <c r="AS15" s="22">
        <f t="shared" ca="1" si="2"/>
        <v>0</v>
      </c>
      <c r="AT15" s="22">
        <f t="shared" ca="1" si="2"/>
        <v>0</v>
      </c>
      <c r="AU15" s="22">
        <f t="shared" ca="1" si="2"/>
        <v>0</v>
      </c>
      <c r="AV15" s="22">
        <f t="shared" ca="1" si="2"/>
        <v>0</v>
      </c>
      <c r="AW15" s="22">
        <f t="shared" ca="1" si="2"/>
        <v>0</v>
      </c>
      <c r="AX15" s="22">
        <f t="shared" ca="1" si="2"/>
        <v>0</v>
      </c>
      <c r="AY15" s="22">
        <f t="shared" ca="1" si="2"/>
        <v>0</v>
      </c>
      <c r="AZ15" s="22">
        <f t="shared" ca="1" si="2"/>
        <v>0</v>
      </c>
      <c r="BA15" s="22">
        <f t="shared" ca="1" si="3"/>
        <v>0</v>
      </c>
      <c r="BB15" s="22">
        <f t="shared" ca="1" si="3"/>
        <v>0</v>
      </c>
      <c r="BC15" s="22">
        <f t="shared" ca="1" si="3"/>
        <v>0</v>
      </c>
      <c r="BD15" s="22">
        <f t="shared" ca="1" si="3"/>
        <v>0</v>
      </c>
      <c r="BE15" s="22">
        <f t="shared" ca="1" si="3"/>
        <v>0</v>
      </c>
      <c r="BF15" s="22">
        <f t="shared" ca="1" si="3"/>
        <v>0</v>
      </c>
      <c r="BG15" s="22">
        <f t="shared" ca="1" si="3"/>
        <v>0</v>
      </c>
      <c r="BH15" s="22">
        <f t="shared" ca="1" si="3"/>
        <v>0</v>
      </c>
      <c r="BI15" s="22">
        <f t="shared" ca="1" si="3"/>
        <v>0</v>
      </c>
      <c r="BJ15" s="22">
        <f t="shared" ca="1" si="3"/>
        <v>0</v>
      </c>
      <c r="BK15" s="22">
        <f t="shared" ca="1" si="3"/>
        <v>0</v>
      </c>
      <c r="BL15" s="22">
        <f t="shared" ca="1" si="3"/>
        <v>0</v>
      </c>
      <c r="BM15" s="22">
        <f t="shared" ca="1" si="3"/>
        <v>0</v>
      </c>
      <c r="BN15" s="22">
        <f t="shared" ca="1" si="3"/>
        <v>0</v>
      </c>
      <c r="BO15" s="22">
        <f t="shared" ca="1" si="3"/>
        <v>0</v>
      </c>
      <c r="BP15" s="22">
        <f t="shared" ca="1" si="3"/>
        <v>80426410.205238566</v>
      </c>
      <c r="BQ15" s="22">
        <f t="shared" ca="1" si="4"/>
        <v>0</v>
      </c>
      <c r="BR15" s="22">
        <f t="shared" ca="1" si="4"/>
        <v>0</v>
      </c>
      <c r="BS15" s="22">
        <f t="shared" ca="1" si="4"/>
        <v>0</v>
      </c>
      <c r="BT15" s="22">
        <f t="shared" ca="1" si="4"/>
        <v>0</v>
      </c>
      <c r="BU15" s="22">
        <f t="shared" ca="1" si="4"/>
        <v>0</v>
      </c>
      <c r="BV15" s="22">
        <f t="shared" ca="1" si="4"/>
        <v>0</v>
      </c>
      <c r="BW15" s="22">
        <f t="shared" ca="1" si="4"/>
        <v>0</v>
      </c>
      <c r="BX15" s="22">
        <f t="shared" ca="1" si="4"/>
        <v>0</v>
      </c>
      <c r="BY15" s="22">
        <f t="shared" ca="1" si="4"/>
        <v>0</v>
      </c>
      <c r="BZ15" s="22">
        <f t="shared" ca="1" si="4"/>
        <v>0</v>
      </c>
      <c r="CA15" s="22">
        <f t="shared" ca="1" si="4"/>
        <v>0</v>
      </c>
      <c r="CB15" s="22">
        <f t="shared" ca="1" si="4"/>
        <v>0</v>
      </c>
      <c r="CC15" s="22">
        <f t="shared" ca="1" si="4"/>
        <v>0</v>
      </c>
      <c r="CD15" s="22">
        <f t="shared" ca="1" si="4"/>
        <v>0</v>
      </c>
      <c r="CE15" s="22">
        <f t="shared" ca="1" si="4"/>
        <v>0</v>
      </c>
      <c r="CF15" s="22">
        <f t="shared" ca="1" si="4"/>
        <v>0</v>
      </c>
      <c r="CG15" s="22">
        <f t="shared" ca="1" si="5"/>
        <v>0</v>
      </c>
      <c r="CH15" s="22">
        <f t="shared" ca="1" si="5"/>
        <v>128.59047619047618</v>
      </c>
      <c r="CI15" s="23">
        <f t="shared" ca="1" si="11"/>
        <v>0</v>
      </c>
      <c r="CJ15" s="22">
        <f t="shared" ca="1" si="6"/>
        <v>0</v>
      </c>
      <c r="CK15" s="22">
        <f t="shared" ca="1" si="6"/>
        <v>0</v>
      </c>
      <c r="CL15" s="23">
        <f t="shared" ca="1" si="12"/>
        <v>0</v>
      </c>
      <c r="CM15" s="22">
        <f t="shared" ca="1" si="7"/>
        <v>0</v>
      </c>
      <c r="CN15" s="22">
        <f t="shared" ca="1" si="7"/>
        <v>0</v>
      </c>
      <c r="CO15" s="23">
        <f t="shared" ca="1" si="13"/>
        <v>0</v>
      </c>
      <c r="CP15" s="22">
        <f t="shared" ca="1" si="8"/>
        <v>0</v>
      </c>
      <c r="CQ15" s="22">
        <f t="shared" ca="1" si="8"/>
        <v>0</v>
      </c>
      <c r="CR15" s="22">
        <f t="shared" ca="1" si="8"/>
        <v>0</v>
      </c>
      <c r="CS15" s="22">
        <f t="shared" ca="1" si="8"/>
        <v>0</v>
      </c>
      <c r="CT15" s="22">
        <f t="shared" ca="1" si="8"/>
        <v>0</v>
      </c>
      <c r="CU15" s="23">
        <f t="shared" ca="1" si="9"/>
        <v>80426538.795714751</v>
      </c>
    </row>
    <row r="16" spans="1:99" ht="12.75" customHeight="1" x14ac:dyDescent="0.25">
      <c r="A16" s="65" t="s">
        <v>163</v>
      </c>
      <c r="B16" s="21">
        <v>1011</v>
      </c>
      <c r="C16" s="66" t="s">
        <v>146</v>
      </c>
      <c r="D16" s="23">
        <f t="shared" ca="1" si="1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2">
        <f t="shared" ca="1" si="0"/>
        <v>0</v>
      </c>
      <c r="L16" s="22">
        <f t="shared" ca="1" si="0"/>
        <v>0</v>
      </c>
      <c r="M16" s="22">
        <f t="shared" ca="1" si="0"/>
        <v>0</v>
      </c>
      <c r="N16" s="22">
        <f t="shared" ca="1" si="0"/>
        <v>0</v>
      </c>
      <c r="O16" s="22">
        <f t="shared" ca="1" si="0"/>
        <v>0</v>
      </c>
      <c r="P16" s="22">
        <f t="shared" ca="1" si="0"/>
        <v>0</v>
      </c>
      <c r="Q16" s="22">
        <f t="shared" ca="1" si="0"/>
        <v>0</v>
      </c>
      <c r="R16" s="22">
        <f t="shared" ca="1" si="0"/>
        <v>0</v>
      </c>
      <c r="S16" s="22">
        <f t="shared" ca="1" si="0"/>
        <v>0</v>
      </c>
      <c r="T16" s="22">
        <f t="shared" ca="1" si="0"/>
        <v>0</v>
      </c>
      <c r="U16" s="22">
        <f t="shared" ca="1" si="1"/>
        <v>0</v>
      </c>
      <c r="V16" s="22">
        <f t="shared" ca="1" si="1"/>
        <v>0</v>
      </c>
      <c r="W16" s="22">
        <f t="shared" ca="1" si="1"/>
        <v>0</v>
      </c>
      <c r="X16" s="22">
        <f t="shared" ca="1" si="1"/>
        <v>0</v>
      </c>
      <c r="Y16" s="22">
        <f t="shared" ca="1" si="1"/>
        <v>0</v>
      </c>
      <c r="Z16" s="22">
        <f t="shared" ca="1" si="1"/>
        <v>0</v>
      </c>
      <c r="AA16" s="22">
        <f t="shared" ca="1" si="1"/>
        <v>0</v>
      </c>
      <c r="AB16" s="22">
        <f t="shared" ca="1" si="1"/>
        <v>0</v>
      </c>
      <c r="AC16" s="22">
        <f t="shared" ca="1" si="1"/>
        <v>0</v>
      </c>
      <c r="AD16" s="22">
        <f t="shared" ca="1" si="1"/>
        <v>0</v>
      </c>
      <c r="AE16" s="22">
        <f t="shared" ca="1" si="1"/>
        <v>0</v>
      </c>
      <c r="AF16" s="22">
        <f t="shared" ca="1" si="1"/>
        <v>0</v>
      </c>
      <c r="AG16" s="22">
        <f t="shared" ca="1" si="1"/>
        <v>0</v>
      </c>
      <c r="AH16" s="22">
        <f t="shared" ca="1" si="1"/>
        <v>0</v>
      </c>
      <c r="AI16" s="22">
        <f t="shared" ca="1" si="1"/>
        <v>0</v>
      </c>
      <c r="AJ16" s="22">
        <f t="shared" ca="1" si="1"/>
        <v>0</v>
      </c>
      <c r="AK16" s="22">
        <f t="shared" ca="1" si="2"/>
        <v>0</v>
      </c>
      <c r="AL16" s="22">
        <f t="shared" ca="1" si="2"/>
        <v>0</v>
      </c>
      <c r="AM16" s="22">
        <f t="shared" ca="1" si="2"/>
        <v>0</v>
      </c>
      <c r="AN16" s="22">
        <f t="shared" ca="1" si="2"/>
        <v>0</v>
      </c>
      <c r="AO16" s="22">
        <f t="shared" ca="1" si="2"/>
        <v>0</v>
      </c>
      <c r="AP16" s="22">
        <f t="shared" ca="1" si="2"/>
        <v>0</v>
      </c>
      <c r="AQ16" s="22">
        <f t="shared" ca="1" si="2"/>
        <v>0</v>
      </c>
      <c r="AR16" s="22">
        <f t="shared" ca="1" si="2"/>
        <v>0</v>
      </c>
      <c r="AS16" s="22">
        <f t="shared" ca="1" si="2"/>
        <v>0</v>
      </c>
      <c r="AT16" s="22">
        <f t="shared" ca="1" si="2"/>
        <v>0</v>
      </c>
      <c r="AU16" s="22">
        <f t="shared" ca="1" si="2"/>
        <v>0</v>
      </c>
      <c r="AV16" s="22">
        <f t="shared" ca="1" si="2"/>
        <v>0</v>
      </c>
      <c r="AW16" s="22">
        <f t="shared" ca="1" si="2"/>
        <v>0</v>
      </c>
      <c r="AX16" s="22">
        <f t="shared" ca="1" si="2"/>
        <v>0</v>
      </c>
      <c r="AY16" s="22">
        <f t="shared" ca="1" si="2"/>
        <v>0</v>
      </c>
      <c r="AZ16" s="22">
        <f t="shared" ca="1" si="2"/>
        <v>0</v>
      </c>
      <c r="BA16" s="22">
        <f t="shared" ca="1" si="3"/>
        <v>0</v>
      </c>
      <c r="BB16" s="22">
        <f t="shared" ca="1" si="3"/>
        <v>0</v>
      </c>
      <c r="BC16" s="22">
        <f t="shared" ca="1" si="3"/>
        <v>0</v>
      </c>
      <c r="BD16" s="22">
        <f t="shared" ca="1" si="3"/>
        <v>0</v>
      </c>
      <c r="BE16" s="22">
        <f t="shared" ca="1" si="3"/>
        <v>0</v>
      </c>
      <c r="BF16" s="22">
        <f t="shared" ca="1" si="3"/>
        <v>0</v>
      </c>
      <c r="BG16" s="22">
        <f t="shared" ca="1" si="3"/>
        <v>0</v>
      </c>
      <c r="BH16" s="22">
        <f t="shared" ca="1" si="3"/>
        <v>0</v>
      </c>
      <c r="BI16" s="22">
        <f t="shared" ca="1" si="3"/>
        <v>15555864.395027008</v>
      </c>
      <c r="BJ16" s="22">
        <f t="shared" ca="1" si="3"/>
        <v>18715465.561137997</v>
      </c>
      <c r="BK16" s="22">
        <f t="shared" ca="1" si="3"/>
        <v>0</v>
      </c>
      <c r="BL16" s="22">
        <f t="shared" ca="1" si="3"/>
        <v>0</v>
      </c>
      <c r="BM16" s="22">
        <f t="shared" ca="1" si="3"/>
        <v>0</v>
      </c>
      <c r="BN16" s="22">
        <f t="shared" ca="1" si="3"/>
        <v>0</v>
      </c>
      <c r="BO16" s="22">
        <f t="shared" ca="1" si="3"/>
        <v>0</v>
      </c>
      <c r="BP16" s="22">
        <f t="shared" ca="1" si="3"/>
        <v>0</v>
      </c>
      <c r="BQ16" s="22">
        <f t="shared" ca="1" si="4"/>
        <v>0</v>
      </c>
      <c r="BR16" s="22">
        <f t="shared" ca="1" si="4"/>
        <v>0</v>
      </c>
      <c r="BS16" s="22">
        <f t="shared" ca="1" si="4"/>
        <v>0</v>
      </c>
      <c r="BT16" s="22">
        <f t="shared" ca="1" si="4"/>
        <v>0</v>
      </c>
      <c r="BU16" s="22">
        <f t="shared" ca="1" si="4"/>
        <v>0</v>
      </c>
      <c r="BV16" s="22">
        <f t="shared" ca="1" si="4"/>
        <v>0</v>
      </c>
      <c r="BW16" s="22">
        <f t="shared" ca="1" si="4"/>
        <v>0</v>
      </c>
      <c r="BX16" s="22">
        <f t="shared" ca="1" si="4"/>
        <v>0</v>
      </c>
      <c r="BY16" s="22">
        <f t="shared" ca="1" si="4"/>
        <v>0</v>
      </c>
      <c r="BZ16" s="22">
        <f t="shared" ca="1" si="4"/>
        <v>0</v>
      </c>
      <c r="CA16" s="22">
        <f t="shared" ca="1" si="4"/>
        <v>0</v>
      </c>
      <c r="CB16" s="22">
        <f t="shared" ca="1" si="4"/>
        <v>0</v>
      </c>
      <c r="CC16" s="22">
        <f t="shared" ca="1" si="4"/>
        <v>0</v>
      </c>
      <c r="CD16" s="22">
        <f t="shared" ca="1" si="4"/>
        <v>0</v>
      </c>
      <c r="CE16" s="22">
        <f t="shared" ca="1" si="4"/>
        <v>0</v>
      </c>
      <c r="CF16" s="22">
        <f t="shared" ca="1" si="4"/>
        <v>0</v>
      </c>
      <c r="CG16" s="22">
        <f t="shared" ca="1" si="5"/>
        <v>0</v>
      </c>
      <c r="CH16" s="22">
        <f t="shared" ca="1" si="5"/>
        <v>0</v>
      </c>
      <c r="CI16" s="23">
        <f t="shared" ca="1" si="11"/>
        <v>0</v>
      </c>
      <c r="CJ16" s="22">
        <f t="shared" ca="1" si="6"/>
        <v>0</v>
      </c>
      <c r="CK16" s="22">
        <f t="shared" ca="1" si="6"/>
        <v>0</v>
      </c>
      <c r="CL16" s="23">
        <f t="shared" ca="1" si="12"/>
        <v>0</v>
      </c>
      <c r="CM16" s="22">
        <f t="shared" ca="1" si="7"/>
        <v>0</v>
      </c>
      <c r="CN16" s="22">
        <f t="shared" ca="1" si="7"/>
        <v>0</v>
      </c>
      <c r="CO16" s="23">
        <f t="shared" ca="1" si="13"/>
        <v>0</v>
      </c>
      <c r="CP16" s="22">
        <f t="shared" ca="1" si="8"/>
        <v>0</v>
      </c>
      <c r="CQ16" s="22">
        <f t="shared" ca="1" si="8"/>
        <v>0</v>
      </c>
      <c r="CR16" s="22">
        <f t="shared" ca="1" si="8"/>
        <v>0</v>
      </c>
      <c r="CS16" s="22">
        <f t="shared" ca="1" si="8"/>
        <v>0</v>
      </c>
      <c r="CT16" s="22">
        <f t="shared" ca="1" si="8"/>
        <v>0</v>
      </c>
      <c r="CU16" s="23">
        <f t="shared" ca="1" si="9"/>
        <v>34271329.956165001</v>
      </c>
    </row>
    <row r="17" spans="1:99" ht="12.75" customHeight="1" x14ac:dyDescent="0.25">
      <c r="A17" s="65" t="s">
        <v>165</v>
      </c>
      <c r="B17" s="21">
        <v>1012</v>
      </c>
      <c r="C17" s="66" t="s">
        <v>146</v>
      </c>
      <c r="D17" s="23">
        <f t="shared" ca="1" si="10"/>
        <v>34184721</v>
      </c>
      <c r="E17" s="22">
        <f t="shared" ca="1" si="0"/>
        <v>69857</v>
      </c>
      <c r="F17" s="22">
        <f t="shared" ca="1" si="0"/>
        <v>2433961</v>
      </c>
      <c r="G17" s="22">
        <f t="shared" ca="1" si="0"/>
        <v>31680903</v>
      </c>
      <c r="H17" s="22">
        <f t="shared" ca="1" si="0"/>
        <v>1471938</v>
      </c>
      <c r="I17" s="22">
        <f t="shared" ca="1" si="0"/>
        <v>34968</v>
      </c>
      <c r="J17" s="22">
        <f t="shared" ca="1" si="0"/>
        <v>0</v>
      </c>
      <c r="K17" s="22">
        <f t="shared" ca="1" si="0"/>
        <v>0</v>
      </c>
      <c r="L17" s="22">
        <f t="shared" ca="1" si="0"/>
        <v>0</v>
      </c>
      <c r="M17" s="22">
        <f t="shared" ca="1" si="0"/>
        <v>0</v>
      </c>
      <c r="N17" s="22">
        <f t="shared" ca="1" si="0"/>
        <v>0</v>
      </c>
      <c r="O17" s="22">
        <f t="shared" ca="1" si="0"/>
        <v>17836306</v>
      </c>
      <c r="P17" s="22">
        <f t="shared" ca="1" si="0"/>
        <v>0</v>
      </c>
      <c r="Q17" s="22">
        <f t="shared" ca="1" si="0"/>
        <v>3729948</v>
      </c>
      <c r="R17" s="22">
        <f t="shared" ca="1" si="0"/>
        <v>0</v>
      </c>
      <c r="S17" s="22">
        <f t="shared" ca="1" si="0"/>
        <v>0</v>
      </c>
      <c r="T17" s="22">
        <f t="shared" ca="1" si="0"/>
        <v>627504.54</v>
      </c>
      <c r="U17" s="22">
        <f t="shared" ca="1" si="1"/>
        <v>0</v>
      </c>
      <c r="V17" s="22">
        <f t="shared" ca="1" si="1"/>
        <v>66390.75</v>
      </c>
      <c r="W17" s="22">
        <f t="shared" ca="1" si="1"/>
        <v>1973861.83</v>
      </c>
      <c r="X17" s="22">
        <f t="shared" ca="1" si="1"/>
        <v>0</v>
      </c>
      <c r="Y17" s="22">
        <f t="shared" ca="1" si="1"/>
        <v>14833867</v>
      </c>
      <c r="Z17" s="22">
        <f t="shared" ca="1" si="1"/>
        <v>27648400</v>
      </c>
      <c r="AA17" s="22">
        <f t="shared" ca="1" si="1"/>
        <v>0</v>
      </c>
      <c r="AB17" s="22">
        <f t="shared" ca="1" si="1"/>
        <v>0</v>
      </c>
      <c r="AC17" s="22">
        <f t="shared" ca="1" si="1"/>
        <v>74676</v>
      </c>
      <c r="AD17" s="22">
        <f t="shared" ca="1" si="1"/>
        <v>3097249</v>
      </c>
      <c r="AE17" s="22">
        <f t="shared" ca="1" si="1"/>
        <v>0</v>
      </c>
      <c r="AF17" s="22">
        <f t="shared" ca="1" si="1"/>
        <v>17861</v>
      </c>
      <c r="AG17" s="22">
        <f t="shared" ca="1" si="1"/>
        <v>0</v>
      </c>
      <c r="AH17" s="22">
        <f t="shared" ca="1" si="1"/>
        <v>0</v>
      </c>
      <c r="AI17" s="22">
        <f t="shared" ca="1" si="1"/>
        <v>0</v>
      </c>
      <c r="AJ17" s="22">
        <f t="shared" ca="1" si="1"/>
        <v>0</v>
      </c>
      <c r="AK17" s="22">
        <f t="shared" ca="1" si="2"/>
        <v>0</v>
      </c>
      <c r="AL17" s="22">
        <f t="shared" ca="1" si="2"/>
        <v>0</v>
      </c>
      <c r="AM17" s="22">
        <f t="shared" ca="1" si="2"/>
        <v>562678</v>
      </c>
      <c r="AN17" s="22">
        <f t="shared" ca="1" si="2"/>
        <v>35000</v>
      </c>
      <c r="AO17" s="22">
        <f t="shared" ca="1" si="2"/>
        <v>0</v>
      </c>
      <c r="AP17" s="22">
        <f t="shared" ca="1" si="2"/>
        <v>25513</v>
      </c>
      <c r="AQ17" s="22">
        <f t="shared" ca="1" si="2"/>
        <v>0</v>
      </c>
      <c r="AR17" s="22">
        <f t="shared" ca="1" si="2"/>
        <v>0</v>
      </c>
      <c r="AS17" s="22">
        <f t="shared" ca="1" si="2"/>
        <v>0</v>
      </c>
      <c r="AT17" s="22">
        <f t="shared" ca="1" si="2"/>
        <v>73205922</v>
      </c>
      <c r="AU17" s="22">
        <f t="shared" ca="1" si="2"/>
        <v>7558494</v>
      </c>
      <c r="AV17" s="22">
        <f t="shared" ca="1" si="2"/>
        <v>10098802</v>
      </c>
      <c r="AW17" s="22">
        <f t="shared" ca="1" si="2"/>
        <v>0</v>
      </c>
      <c r="AX17" s="22">
        <f t="shared" ca="1" si="2"/>
        <v>7074185</v>
      </c>
      <c r="AY17" s="22">
        <f t="shared" ca="1" si="2"/>
        <v>0</v>
      </c>
      <c r="AZ17" s="22">
        <f t="shared" ca="1" si="2"/>
        <v>0</v>
      </c>
      <c r="BA17" s="22">
        <f t="shared" ca="1" si="3"/>
        <v>0</v>
      </c>
      <c r="BB17" s="22">
        <f t="shared" ca="1" si="3"/>
        <v>0</v>
      </c>
      <c r="BC17" s="22">
        <f t="shared" ca="1" si="3"/>
        <v>0</v>
      </c>
      <c r="BD17" s="22">
        <f t="shared" ca="1" si="3"/>
        <v>1523061</v>
      </c>
      <c r="BE17" s="22">
        <f t="shared" ca="1" si="3"/>
        <v>0</v>
      </c>
      <c r="BF17" s="22">
        <f t="shared" ca="1" si="3"/>
        <v>0</v>
      </c>
      <c r="BG17" s="22">
        <f t="shared" ca="1" si="3"/>
        <v>0</v>
      </c>
      <c r="BH17" s="22">
        <f t="shared" ca="1" si="3"/>
        <v>0</v>
      </c>
      <c r="BI17" s="22">
        <f t="shared" ca="1" si="3"/>
        <v>0</v>
      </c>
      <c r="BJ17" s="22">
        <f t="shared" ca="1" si="3"/>
        <v>0</v>
      </c>
      <c r="BK17" s="22">
        <f t="shared" ca="1" si="3"/>
        <v>0</v>
      </c>
      <c r="BL17" s="22">
        <f t="shared" ca="1" si="3"/>
        <v>0</v>
      </c>
      <c r="BM17" s="22">
        <f t="shared" ca="1" si="3"/>
        <v>0</v>
      </c>
      <c r="BN17" s="22">
        <f t="shared" ca="1" si="3"/>
        <v>0</v>
      </c>
      <c r="BO17" s="22">
        <f t="shared" ca="1" si="3"/>
        <v>0</v>
      </c>
      <c r="BP17" s="22">
        <f t="shared" ca="1" si="3"/>
        <v>3872774</v>
      </c>
      <c r="BQ17" s="22">
        <f t="shared" ca="1" si="4"/>
        <v>400895</v>
      </c>
      <c r="BR17" s="22">
        <f t="shared" ca="1" si="4"/>
        <v>29390055</v>
      </c>
      <c r="BS17" s="22">
        <f t="shared" ca="1" si="4"/>
        <v>1467061</v>
      </c>
      <c r="BT17" s="22">
        <f t="shared" ca="1" si="4"/>
        <v>0</v>
      </c>
      <c r="BU17" s="22">
        <f t="shared" ca="1" si="4"/>
        <v>0</v>
      </c>
      <c r="BV17" s="22">
        <f t="shared" ca="1" si="4"/>
        <v>0</v>
      </c>
      <c r="BW17" s="22">
        <f t="shared" ca="1" si="4"/>
        <v>0</v>
      </c>
      <c r="BX17" s="22">
        <f t="shared" ca="1" si="4"/>
        <v>0</v>
      </c>
      <c r="BY17" s="22">
        <f t="shared" ca="1" si="4"/>
        <v>0</v>
      </c>
      <c r="BZ17" s="22">
        <f t="shared" ca="1" si="4"/>
        <v>0</v>
      </c>
      <c r="CA17" s="22">
        <f t="shared" ca="1" si="4"/>
        <v>0</v>
      </c>
      <c r="CB17" s="22">
        <f t="shared" ca="1" si="4"/>
        <v>0</v>
      </c>
      <c r="CC17" s="22">
        <f t="shared" ca="1" si="4"/>
        <v>0</v>
      </c>
      <c r="CD17" s="22">
        <f t="shared" ca="1" si="4"/>
        <v>0</v>
      </c>
      <c r="CE17" s="22">
        <f t="shared" ca="1" si="4"/>
        <v>0</v>
      </c>
      <c r="CF17" s="22">
        <f t="shared" ca="1" si="4"/>
        <v>0</v>
      </c>
      <c r="CG17" s="22">
        <f t="shared" ca="1" si="5"/>
        <v>0</v>
      </c>
      <c r="CH17" s="22">
        <f t="shared" ca="1" si="5"/>
        <v>0</v>
      </c>
      <c r="CI17" s="23">
        <f t="shared" ca="1" si="11"/>
        <v>0</v>
      </c>
      <c r="CJ17" s="22">
        <f t="shared" ca="1" si="6"/>
        <v>0</v>
      </c>
      <c r="CK17" s="22">
        <f t="shared" ca="1" si="6"/>
        <v>0</v>
      </c>
      <c r="CL17" s="23">
        <f t="shared" ca="1" si="12"/>
        <v>0</v>
      </c>
      <c r="CM17" s="22">
        <f t="shared" ca="1" si="7"/>
        <v>0</v>
      </c>
      <c r="CN17" s="22">
        <f t="shared" ca="1" si="7"/>
        <v>0</v>
      </c>
      <c r="CO17" s="23">
        <f t="shared" ca="1" si="13"/>
        <v>0</v>
      </c>
      <c r="CP17" s="22">
        <f t="shared" ca="1" si="8"/>
        <v>0</v>
      </c>
      <c r="CQ17" s="22">
        <f t="shared" ca="1" si="8"/>
        <v>0</v>
      </c>
      <c r="CR17" s="22">
        <f t="shared" ca="1" si="8"/>
        <v>8889</v>
      </c>
      <c r="CS17" s="22">
        <f t="shared" ca="1" si="8"/>
        <v>0</v>
      </c>
      <c r="CT17" s="22">
        <f t="shared" ca="1" si="8"/>
        <v>0</v>
      </c>
      <c r="CU17" s="23">
        <f t="shared" ca="1" si="9"/>
        <v>240821020.12</v>
      </c>
    </row>
    <row r="18" spans="1:99" ht="12.75" customHeight="1" x14ac:dyDescent="0.25">
      <c r="A18" s="65" t="s">
        <v>167</v>
      </c>
      <c r="B18" s="21">
        <v>1013</v>
      </c>
      <c r="C18" s="66" t="s">
        <v>146</v>
      </c>
      <c r="D18" s="23">
        <f t="shared" ca="1" si="10"/>
        <v>157912.49999999997</v>
      </c>
      <c r="E18" s="22">
        <f t="shared" ca="1" si="0"/>
        <v>2164.4892646483104</v>
      </c>
      <c r="F18" s="22">
        <f t="shared" ca="1" si="0"/>
        <v>91626.432798877126</v>
      </c>
      <c r="G18" s="22">
        <f t="shared" ca="1" si="0"/>
        <v>64121.577936474547</v>
      </c>
      <c r="H18" s="22">
        <f t="shared" ca="1" si="0"/>
        <v>0</v>
      </c>
      <c r="I18" s="22">
        <f t="shared" ca="1" si="0"/>
        <v>13462.39</v>
      </c>
      <c r="J18" s="22">
        <f t="shared" ca="1" si="0"/>
        <v>0</v>
      </c>
      <c r="K18" s="22">
        <f t="shared" ca="1" si="0"/>
        <v>0</v>
      </c>
      <c r="L18" s="22">
        <f t="shared" ca="1" si="0"/>
        <v>0</v>
      </c>
      <c r="M18" s="22">
        <f t="shared" ca="1" si="0"/>
        <v>0</v>
      </c>
      <c r="N18" s="22">
        <f t="shared" ca="1" si="0"/>
        <v>0</v>
      </c>
      <c r="O18" s="22">
        <f t="shared" ca="1" si="0"/>
        <v>0</v>
      </c>
      <c r="P18" s="22">
        <f t="shared" ca="1" si="0"/>
        <v>0</v>
      </c>
      <c r="Q18" s="22">
        <f t="shared" ca="1" si="0"/>
        <v>0</v>
      </c>
      <c r="R18" s="22">
        <f t="shared" ca="1" si="0"/>
        <v>0</v>
      </c>
      <c r="S18" s="22">
        <f t="shared" ca="1" si="0"/>
        <v>0</v>
      </c>
      <c r="T18" s="22">
        <f t="shared" ca="1" si="0"/>
        <v>0</v>
      </c>
      <c r="U18" s="22">
        <f t="shared" ca="1" si="1"/>
        <v>0</v>
      </c>
      <c r="V18" s="22">
        <f t="shared" ca="1" si="1"/>
        <v>0</v>
      </c>
      <c r="W18" s="22">
        <f t="shared" ca="1" si="1"/>
        <v>2068.8999999999996</v>
      </c>
      <c r="X18" s="22">
        <f t="shared" ca="1" si="1"/>
        <v>0</v>
      </c>
      <c r="Y18" s="22">
        <f t="shared" ca="1" si="1"/>
        <v>33685.56</v>
      </c>
      <c r="Z18" s="22">
        <f t="shared" ca="1" si="1"/>
        <v>181.54</v>
      </c>
      <c r="AA18" s="22">
        <f t="shared" ca="1" si="1"/>
        <v>0</v>
      </c>
      <c r="AB18" s="22">
        <f t="shared" ca="1" si="1"/>
        <v>0</v>
      </c>
      <c r="AC18" s="22">
        <f t="shared" ca="1" si="1"/>
        <v>856.32</v>
      </c>
      <c r="AD18" s="22">
        <f t="shared" ca="1" si="1"/>
        <v>1061.21</v>
      </c>
      <c r="AE18" s="22">
        <f t="shared" ca="1" si="1"/>
        <v>0</v>
      </c>
      <c r="AF18" s="22">
        <f t="shared" ca="1" si="1"/>
        <v>0</v>
      </c>
      <c r="AG18" s="22">
        <f t="shared" ca="1" si="1"/>
        <v>0</v>
      </c>
      <c r="AH18" s="22">
        <f t="shared" ca="1" si="1"/>
        <v>0</v>
      </c>
      <c r="AI18" s="22">
        <f t="shared" ca="1" si="1"/>
        <v>0</v>
      </c>
      <c r="AJ18" s="22">
        <f t="shared" ca="1" si="1"/>
        <v>721089.91</v>
      </c>
      <c r="AK18" s="22">
        <f t="shared" ca="1" si="2"/>
        <v>0</v>
      </c>
      <c r="AL18" s="22">
        <f t="shared" ca="1" si="2"/>
        <v>0</v>
      </c>
      <c r="AM18" s="22">
        <f t="shared" ca="1" si="2"/>
        <v>11428.57</v>
      </c>
      <c r="AN18" s="22">
        <f t="shared" ca="1" si="2"/>
        <v>0</v>
      </c>
      <c r="AO18" s="22">
        <f t="shared" ca="1" si="2"/>
        <v>0</v>
      </c>
      <c r="AP18" s="22">
        <f t="shared" ca="1" si="2"/>
        <v>0</v>
      </c>
      <c r="AQ18" s="22">
        <f t="shared" ca="1" si="2"/>
        <v>0</v>
      </c>
      <c r="AR18" s="22">
        <f t="shared" ca="1" si="2"/>
        <v>0</v>
      </c>
      <c r="AS18" s="22">
        <f t="shared" ca="1" si="2"/>
        <v>0</v>
      </c>
      <c r="AT18" s="22">
        <f t="shared" ca="1" si="2"/>
        <v>610352.05000000005</v>
      </c>
      <c r="AU18" s="22">
        <f t="shared" ca="1" si="2"/>
        <v>494.78</v>
      </c>
      <c r="AV18" s="22">
        <f t="shared" ca="1" si="2"/>
        <v>0</v>
      </c>
      <c r="AW18" s="22">
        <f t="shared" ca="1" si="2"/>
        <v>0</v>
      </c>
      <c r="AX18" s="22">
        <f t="shared" ca="1" si="2"/>
        <v>385.51</v>
      </c>
      <c r="AY18" s="22">
        <f t="shared" ca="1" si="2"/>
        <v>0</v>
      </c>
      <c r="AZ18" s="22">
        <f t="shared" ca="1" si="2"/>
        <v>0</v>
      </c>
      <c r="BA18" s="22">
        <f t="shared" ca="1" si="3"/>
        <v>0</v>
      </c>
      <c r="BB18" s="22">
        <f t="shared" ca="1" si="3"/>
        <v>0</v>
      </c>
      <c r="BC18" s="22">
        <f t="shared" ca="1" si="3"/>
        <v>0</v>
      </c>
      <c r="BD18" s="22">
        <f t="shared" ca="1" si="3"/>
        <v>525.20000000000005</v>
      </c>
      <c r="BE18" s="22">
        <f t="shared" ca="1" si="3"/>
        <v>0</v>
      </c>
      <c r="BF18" s="22">
        <f t="shared" ca="1" si="3"/>
        <v>0</v>
      </c>
      <c r="BG18" s="22">
        <f t="shared" ca="1" si="3"/>
        <v>0</v>
      </c>
      <c r="BH18" s="22">
        <f t="shared" ca="1" si="3"/>
        <v>0</v>
      </c>
      <c r="BI18" s="22">
        <f t="shared" ca="1" si="3"/>
        <v>0</v>
      </c>
      <c r="BJ18" s="22">
        <f t="shared" ca="1" si="3"/>
        <v>0</v>
      </c>
      <c r="BK18" s="22">
        <f t="shared" ca="1" si="3"/>
        <v>0</v>
      </c>
      <c r="BL18" s="22">
        <f t="shared" ca="1" si="3"/>
        <v>0</v>
      </c>
      <c r="BM18" s="22">
        <f t="shared" ca="1" si="3"/>
        <v>0</v>
      </c>
      <c r="BN18" s="22">
        <f t="shared" ca="1" si="3"/>
        <v>1</v>
      </c>
      <c r="BO18" s="22">
        <f t="shared" ca="1" si="3"/>
        <v>0</v>
      </c>
      <c r="BP18" s="22">
        <f t="shared" ca="1" si="3"/>
        <v>687.69</v>
      </c>
      <c r="BQ18" s="22">
        <f t="shared" ca="1" si="4"/>
        <v>62091.76</v>
      </c>
      <c r="BR18" s="22">
        <f t="shared" ca="1" si="4"/>
        <v>0</v>
      </c>
      <c r="BS18" s="22">
        <f t="shared" ca="1" si="4"/>
        <v>1892.37</v>
      </c>
      <c r="BT18" s="22">
        <f t="shared" ca="1" si="4"/>
        <v>0</v>
      </c>
      <c r="BU18" s="22">
        <f t="shared" ca="1" si="4"/>
        <v>0</v>
      </c>
      <c r="BV18" s="22">
        <f t="shared" ca="1" si="4"/>
        <v>0</v>
      </c>
      <c r="BW18" s="22">
        <f t="shared" ca="1" si="4"/>
        <v>0</v>
      </c>
      <c r="BX18" s="22">
        <f t="shared" ca="1" si="4"/>
        <v>0</v>
      </c>
      <c r="BY18" s="22">
        <f t="shared" ca="1" si="4"/>
        <v>0</v>
      </c>
      <c r="BZ18" s="22">
        <f t="shared" ca="1" si="4"/>
        <v>0</v>
      </c>
      <c r="CA18" s="22">
        <f t="shared" ca="1" si="4"/>
        <v>0</v>
      </c>
      <c r="CB18" s="22">
        <f t="shared" ca="1" si="4"/>
        <v>0</v>
      </c>
      <c r="CC18" s="22">
        <f t="shared" ca="1" si="4"/>
        <v>0</v>
      </c>
      <c r="CD18" s="22">
        <f t="shared" ca="1" si="4"/>
        <v>0</v>
      </c>
      <c r="CE18" s="22">
        <f t="shared" ca="1" si="4"/>
        <v>0</v>
      </c>
      <c r="CF18" s="22">
        <f t="shared" ca="1" si="4"/>
        <v>0</v>
      </c>
      <c r="CG18" s="22">
        <f t="shared" ca="1" si="5"/>
        <v>0</v>
      </c>
      <c r="CH18" s="22">
        <f t="shared" ca="1" si="5"/>
        <v>0</v>
      </c>
      <c r="CI18" s="23">
        <f t="shared" ca="1" si="11"/>
        <v>0</v>
      </c>
      <c r="CJ18" s="22">
        <f t="shared" ca="1" si="6"/>
        <v>0</v>
      </c>
      <c r="CK18" s="22">
        <f t="shared" ca="1" si="6"/>
        <v>0</v>
      </c>
      <c r="CL18" s="23">
        <f t="shared" ca="1" si="12"/>
        <v>0</v>
      </c>
      <c r="CM18" s="22">
        <f t="shared" ca="1" si="7"/>
        <v>0</v>
      </c>
      <c r="CN18" s="22">
        <f t="shared" ca="1" si="7"/>
        <v>0</v>
      </c>
      <c r="CO18" s="23">
        <f t="shared" ca="1" si="13"/>
        <v>0</v>
      </c>
      <c r="CP18" s="22">
        <f t="shared" ca="1" si="8"/>
        <v>0</v>
      </c>
      <c r="CQ18" s="22">
        <f t="shared" ca="1" si="8"/>
        <v>0</v>
      </c>
      <c r="CR18" s="22">
        <f t="shared" ca="1" si="8"/>
        <v>31309.819000000003</v>
      </c>
      <c r="CS18" s="22">
        <f t="shared" ca="1" si="8"/>
        <v>0</v>
      </c>
      <c r="CT18" s="22">
        <f t="shared" ca="1" si="8"/>
        <v>0</v>
      </c>
      <c r="CU18" s="23">
        <f t="shared" ca="1" si="9"/>
        <v>1649487.0790000001</v>
      </c>
    </row>
    <row r="19" spans="1:99" ht="12.75" customHeight="1" x14ac:dyDescent="0.25">
      <c r="A19" s="65" t="s">
        <v>169</v>
      </c>
      <c r="B19" s="21">
        <v>1016</v>
      </c>
      <c r="C19" s="66" t="s">
        <v>146</v>
      </c>
      <c r="D19" s="23">
        <f t="shared" ca="1" si="10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2">
        <f t="shared" ca="1" si="0"/>
        <v>0</v>
      </c>
      <c r="I19" s="22">
        <f t="shared" ca="1" si="0"/>
        <v>0</v>
      </c>
      <c r="J19" s="22">
        <f t="shared" ca="1" si="0"/>
        <v>0</v>
      </c>
      <c r="K19" s="22">
        <f t="shared" ca="1" si="0"/>
        <v>0</v>
      </c>
      <c r="L19" s="22">
        <f t="shared" ca="1" si="0"/>
        <v>14134332.103666719</v>
      </c>
      <c r="M19" s="22">
        <f t="shared" ca="1" si="0"/>
        <v>0</v>
      </c>
      <c r="N19" s="22">
        <f t="shared" ca="1" si="0"/>
        <v>0</v>
      </c>
      <c r="O19" s="22">
        <f t="shared" ca="1" si="0"/>
        <v>0</v>
      </c>
      <c r="P19" s="22">
        <f t="shared" ca="1" si="0"/>
        <v>0</v>
      </c>
      <c r="Q19" s="22">
        <f t="shared" ca="1" si="0"/>
        <v>0</v>
      </c>
      <c r="R19" s="22">
        <f t="shared" ca="1" si="0"/>
        <v>0</v>
      </c>
      <c r="S19" s="22">
        <f t="shared" ca="1" si="0"/>
        <v>0</v>
      </c>
      <c r="T19" s="22">
        <f t="shared" ca="1" si="0"/>
        <v>0</v>
      </c>
      <c r="U19" s="22">
        <f t="shared" ca="1" si="1"/>
        <v>0</v>
      </c>
      <c r="V19" s="22">
        <f t="shared" ca="1" si="1"/>
        <v>0</v>
      </c>
      <c r="W19" s="22">
        <f t="shared" ca="1" si="1"/>
        <v>0</v>
      </c>
      <c r="X19" s="22">
        <f t="shared" ca="1" si="1"/>
        <v>0</v>
      </c>
      <c r="Y19" s="22">
        <f t="shared" ca="1" si="1"/>
        <v>0</v>
      </c>
      <c r="Z19" s="22">
        <f t="shared" ca="1" si="1"/>
        <v>0</v>
      </c>
      <c r="AA19" s="22">
        <f t="shared" ca="1" si="1"/>
        <v>0</v>
      </c>
      <c r="AB19" s="22">
        <f t="shared" ca="1" si="1"/>
        <v>0</v>
      </c>
      <c r="AC19" s="22">
        <f t="shared" ca="1" si="1"/>
        <v>0</v>
      </c>
      <c r="AD19" s="22">
        <f t="shared" ca="1" si="1"/>
        <v>0</v>
      </c>
      <c r="AE19" s="22">
        <f t="shared" ca="1" si="1"/>
        <v>0</v>
      </c>
      <c r="AF19" s="22">
        <f t="shared" ca="1" si="1"/>
        <v>0</v>
      </c>
      <c r="AG19" s="22">
        <f t="shared" ca="1" si="1"/>
        <v>0</v>
      </c>
      <c r="AH19" s="22">
        <f t="shared" ca="1" si="1"/>
        <v>0</v>
      </c>
      <c r="AI19" s="22">
        <f t="shared" ca="1" si="1"/>
        <v>0</v>
      </c>
      <c r="AJ19" s="22">
        <f t="shared" ca="1" si="1"/>
        <v>0</v>
      </c>
      <c r="AK19" s="22">
        <f t="shared" ca="1" si="2"/>
        <v>0</v>
      </c>
      <c r="AL19" s="22">
        <f t="shared" ca="1" si="2"/>
        <v>0</v>
      </c>
      <c r="AM19" s="22">
        <f t="shared" ca="1" si="2"/>
        <v>0</v>
      </c>
      <c r="AN19" s="22">
        <f t="shared" ca="1" si="2"/>
        <v>0</v>
      </c>
      <c r="AO19" s="22">
        <f t="shared" ca="1" si="2"/>
        <v>0</v>
      </c>
      <c r="AP19" s="22">
        <f t="shared" ca="1" si="2"/>
        <v>0</v>
      </c>
      <c r="AQ19" s="22">
        <f t="shared" ca="1" si="2"/>
        <v>0</v>
      </c>
      <c r="AR19" s="22">
        <f t="shared" ca="1" si="2"/>
        <v>0</v>
      </c>
      <c r="AS19" s="22">
        <f t="shared" ca="1" si="2"/>
        <v>0</v>
      </c>
      <c r="AT19" s="22">
        <f t="shared" ca="1" si="2"/>
        <v>0</v>
      </c>
      <c r="AU19" s="22">
        <f t="shared" ca="1" si="2"/>
        <v>0</v>
      </c>
      <c r="AV19" s="22">
        <f t="shared" ca="1" si="2"/>
        <v>0</v>
      </c>
      <c r="AW19" s="22">
        <f t="shared" ca="1" si="2"/>
        <v>0</v>
      </c>
      <c r="AX19" s="22">
        <f t="shared" ca="1" si="2"/>
        <v>0</v>
      </c>
      <c r="AY19" s="22">
        <f t="shared" ca="1" si="2"/>
        <v>0</v>
      </c>
      <c r="AZ19" s="22">
        <f t="shared" ca="1" si="2"/>
        <v>0</v>
      </c>
      <c r="BA19" s="22">
        <f t="shared" ca="1" si="3"/>
        <v>0</v>
      </c>
      <c r="BB19" s="22">
        <f t="shared" ca="1" si="3"/>
        <v>0</v>
      </c>
      <c r="BC19" s="22">
        <f t="shared" ca="1" si="3"/>
        <v>0</v>
      </c>
      <c r="BD19" s="22">
        <f t="shared" ca="1" si="3"/>
        <v>0</v>
      </c>
      <c r="BE19" s="22">
        <f t="shared" ca="1" si="3"/>
        <v>0</v>
      </c>
      <c r="BF19" s="22">
        <f t="shared" ca="1" si="3"/>
        <v>0</v>
      </c>
      <c r="BG19" s="22">
        <f t="shared" ca="1" si="3"/>
        <v>0</v>
      </c>
      <c r="BH19" s="22">
        <f t="shared" ca="1" si="3"/>
        <v>0</v>
      </c>
      <c r="BI19" s="22">
        <f t="shared" ca="1" si="3"/>
        <v>36979146.024775617</v>
      </c>
      <c r="BJ19" s="22">
        <f t="shared" ca="1" si="3"/>
        <v>15040150.542398898</v>
      </c>
      <c r="BK19" s="22">
        <f t="shared" ca="1" si="3"/>
        <v>0</v>
      </c>
      <c r="BL19" s="22">
        <f t="shared" ca="1" si="3"/>
        <v>0</v>
      </c>
      <c r="BM19" s="22">
        <f t="shared" ca="1" si="3"/>
        <v>0</v>
      </c>
      <c r="BN19" s="22">
        <f t="shared" ca="1" si="3"/>
        <v>0</v>
      </c>
      <c r="BO19" s="22">
        <f t="shared" ca="1" si="3"/>
        <v>0</v>
      </c>
      <c r="BP19" s="22">
        <f t="shared" ca="1" si="3"/>
        <v>0</v>
      </c>
      <c r="BQ19" s="22">
        <f t="shared" ca="1" si="4"/>
        <v>0</v>
      </c>
      <c r="BR19" s="22">
        <f t="shared" ca="1" si="4"/>
        <v>0</v>
      </c>
      <c r="BS19" s="22">
        <f t="shared" ca="1" si="4"/>
        <v>0</v>
      </c>
      <c r="BT19" s="22">
        <f t="shared" ca="1" si="4"/>
        <v>0</v>
      </c>
      <c r="BU19" s="22">
        <f t="shared" ca="1" si="4"/>
        <v>0</v>
      </c>
      <c r="BV19" s="22">
        <f t="shared" ca="1" si="4"/>
        <v>0</v>
      </c>
      <c r="BW19" s="22">
        <f t="shared" ca="1" si="4"/>
        <v>0</v>
      </c>
      <c r="BX19" s="22">
        <f t="shared" ca="1" si="4"/>
        <v>0</v>
      </c>
      <c r="BY19" s="22">
        <f t="shared" ca="1" si="4"/>
        <v>0</v>
      </c>
      <c r="BZ19" s="22">
        <f t="shared" ca="1" si="4"/>
        <v>0</v>
      </c>
      <c r="CA19" s="22">
        <f t="shared" ca="1" si="4"/>
        <v>0</v>
      </c>
      <c r="CB19" s="22">
        <f t="shared" ca="1" si="4"/>
        <v>0</v>
      </c>
      <c r="CC19" s="22">
        <f t="shared" ca="1" si="4"/>
        <v>0</v>
      </c>
      <c r="CD19" s="22">
        <f t="shared" ca="1" si="4"/>
        <v>0</v>
      </c>
      <c r="CE19" s="22">
        <f t="shared" ca="1" si="4"/>
        <v>0</v>
      </c>
      <c r="CF19" s="22">
        <f t="shared" ca="1" si="4"/>
        <v>0</v>
      </c>
      <c r="CG19" s="22">
        <f t="shared" ca="1" si="5"/>
        <v>0</v>
      </c>
      <c r="CH19" s="22">
        <f t="shared" ca="1" si="5"/>
        <v>0</v>
      </c>
      <c r="CI19" s="23">
        <f t="shared" ca="1" si="11"/>
        <v>0</v>
      </c>
      <c r="CJ19" s="22">
        <f t="shared" ca="1" si="6"/>
        <v>0</v>
      </c>
      <c r="CK19" s="22">
        <f t="shared" ca="1" si="6"/>
        <v>0</v>
      </c>
      <c r="CL19" s="23">
        <f t="shared" ca="1" si="12"/>
        <v>0</v>
      </c>
      <c r="CM19" s="22">
        <f t="shared" ca="1" si="7"/>
        <v>0</v>
      </c>
      <c r="CN19" s="22">
        <f t="shared" ca="1" si="7"/>
        <v>0</v>
      </c>
      <c r="CO19" s="23">
        <f t="shared" ca="1" si="13"/>
        <v>0</v>
      </c>
      <c r="CP19" s="22">
        <f t="shared" ca="1" si="8"/>
        <v>0</v>
      </c>
      <c r="CQ19" s="22">
        <f t="shared" ca="1" si="8"/>
        <v>0</v>
      </c>
      <c r="CR19" s="22">
        <f t="shared" ca="1" si="8"/>
        <v>0</v>
      </c>
      <c r="CS19" s="22">
        <f t="shared" ca="1" si="8"/>
        <v>0</v>
      </c>
      <c r="CT19" s="22">
        <f t="shared" ca="1" si="8"/>
        <v>0</v>
      </c>
      <c r="CU19" s="23">
        <f t="shared" ca="1" si="9"/>
        <v>66153628.670841232</v>
      </c>
    </row>
    <row r="20" spans="1:99" ht="12.75" customHeight="1" x14ac:dyDescent="0.25">
      <c r="A20" s="65" t="s">
        <v>171</v>
      </c>
      <c r="B20" s="21">
        <v>1017</v>
      </c>
      <c r="C20" s="66" t="s">
        <v>146</v>
      </c>
      <c r="D20" s="23">
        <f t="shared" ca="1" si="10"/>
        <v>87534462.890000015</v>
      </c>
      <c r="E20" s="22">
        <f t="shared" ca="1" si="0"/>
        <v>3368845.86</v>
      </c>
      <c r="F20" s="22">
        <f t="shared" ca="1" si="0"/>
        <v>33412770.07</v>
      </c>
      <c r="G20" s="22">
        <f t="shared" ca="1" si="0"/>
        <v>50752846.960000008</v>
      </c>
      <c r="H20" s="22">
        <f t="shared" ca="1" si="0"/>
        <v>6137183.2299999995</v>
      </c>
      <c r="I20" s="22">
        <f t="shared" ca="1" si="0"/>
        <v>548581.21000000008</v>
      </c>
      <c r="J20" s="22">
        <f t="shared" ca="1" si="0"/>
        <v>0</v>
      </c>
      <c r="K20" s="22">
        <f t="shared" ca="1" si="0"/>
        <v>0</v>
      </c>
      <c r="L20" s="22">
        <f t="shared" ca="1" si="0"/>
        <v>0</v>
      </c>
      <c r="M20" s="22">
        <f t="shared" ca="1" si="0"/>
        <v>0</v>
      </c>
      <c r="N20" s="22">
        <f t="shared" ca="1" si="0"/>
        <v>0</v>
      </c>
      <c r="O20" s="22">
        <f t="shared" ca="1" si="0"/>
        <v>11308367.32</v>
      </c>
      <c r="P20" s="22">
        <f t="shared" ca="1" si="0"/>
        <v>0</v>
      </c>
      <c r="Q20" s="22">
        <f t="shared" ca="1" si="0"/>
        <v>2039011.7599999998</v>
      </c>
      <c r="R20" s="22">
        <f t="shared" ca="1" si="0"/>
        <v>0</v>
      </c>
      <c r="S20" s="22">
        <f t="shared" ca="1" si="0"/>
        <v>0</v>
      </c>
      <c r="T20" s="22">
        <f t="shared" ca="1" si="0"/>
        <v>273139362.90999997</v>
      </c>
      <c r="U20" s="22">
        <f t="shared" ca="1" si="1"/>
        <v>6097730.4300000006</v>
      </c>
      <c r="V20" s="22">
        <f t="shared" ca="1" si="1"/>
        <v>1088994.1300000001</v>
      </c>
      <c r="W20" s="22">
        <f t="shared" ca="1" si="1"/>
        <v>12070296.1</v>
      </c>
      <c r="X20" s="22">
        <f t="shared" ca="1" si="1"/>
        <v>0</v>
      </c>
      <c r="Y20" s="22">
        <f t="shared" ca="1" si="1"/>
        <v>294661.59999999998</v>
      </c>
      <c r="Z20" s="22">
        <f t="shared" ca="1" si="1"/>
        <v>1688792.85</v>
      </c>
      <c r="AA20" s="22">
        <f t="shared" ca="1" si="1"/>
        <v>0</v>
      </c>
      <c r="AB20" s="22">
        <f t="shared" ca="1" si="1"/>
        <v>0</v>
      </c>
      <c r="AC20" s="22">
        <f t="shared" ca="1" si="1"/>
        <v>113938.05000000003</v>
      </c>
      <c r="AD20" s="22">
        <f t="shared" ca="1" si="1"/>
        <v>2499185.91</v>
      </c>
      <c r="AE20" s="22">
        <f t="shared" ca="1" si="1"/>
        <v>0</v>
      </c>
      <c r="AF20" s="22">
        <f t="shared" ca="1" si="1"/>
        <v>3270</v>
      </c>
      <c r="AG20" s="22">
        <f t="shared" ca="1" si="1"/>
        <v>0</v>
      </c>
      <c r="AH20" s="22">
        <f t="shared" ca="1" si="1"/>
        <v>0</v>
      </c>
      <c r="AI20" s="22">
        <f t="shared" ca="1" si="1"/>
        <v>0</v>
      </c>
      <c r="AJ20" s="22">
        <f t="shared" ca="1" si="1"/>
        <v>807729.25</v>
      </c>
      <c r="AK20" s="22">
        <f t="shared" ca="1" si="2"/>
        <v>0</v>
      </c>
      <c r="AL20" s="22">
        <f t="shared" ca="1" si="2"/>
        <v>0</v>
      </c>
      <c r="AM20" s="22">
        <f t="shared" ca="1" si="2"/>
        <v>590339.66</v>
      </c>
      <c r="AN20" s="22">
        <f t="shared" ca="1" si="2"/>
        <v>0</v>
      </c>
      <c r="AO20" s="22">
        <f t="shared" ca="1" si="2"/>
        <v>0</v>
      </c>
      <c r="AP20" s="22">
        <f t="shared" ca="1" si="2"/>
        <v>0</v>
      </c>
      <c r="AQ20" s="22">
        <f t="shared" ca="1" si="2"/>
        <v>0</v>
      </c>
      <c r="AR20" s="22">
        <f t="shared" ca="1" si="2"/>
        <v>0</v>
      </c>
      <c r="AS20" s="22">
        <f t="shared" ca="1" si="2"/>
        <v>0</v>
      </c>
      <c r="AT20" s="22">
        <f t="shared" ca="1" si="2"/>
        <v>0</v>
      </c>
      <c r="AU20" s="22">
        <f t="shared" ca="1" si="2"/>
        <v>0</v>
      </c>
      <c r="AV20" s="22">
        <f t="shared" ca="1" si="2"/>
        <v>0</v>
      </c>
      <c r="AW20" s="22">
        <f t="shared" ca="1" si="2"/>
        <v>0</v>
      </c>
      <c r="AX20" s="22">
        <f t="shared" ca="1" si="2"/>
        <v>0</v>
      </c>
      <c r="AY20" s="22">
        <f t="shared" ca="1" si="2"/>
        <v>0</v>
      </c>
      <c r="AZ20" s="22">
        <f t="shared" ca="1" si="2"/>
        <v>0</v>
      </c>
      <c r="BA20" s="22">
        <f t="shared" ca="1" si="3"/>
        <v>0</v>
      </c>
      <c r="BB20" s="22">
        <f t="shared" ca="1" si="3"/>
        <v>0</v>
      </c>
      <c r="BC20" s="22">
        <f t="shared" ca="1" si="3"/>
        <v>0</v>
      </c>
      <c r="BD20" s="22">
        <f t="shared" ca="1" si="3"/>
        <v>296907.66000000003</v>
      </c>
      <c r="BE20" s="22">
        <f t="shared" ca="1" si="3"/>
        <v>0</v>
      </c>
      <c r="BF20" s="22">
        <f t="shared" ca="1" si="3"/>
        <v>0</v>
      </c>
      <c r="BG20" s="22">
        <f t="shared" ca="1" si="3"/>
        <v>0</v>
      </c>
      <c r="BH20" s="22">
        <f t="shared" ca="1" si="3"/>
        <v>0</v>
      </c>
      <c r="BI20" s="22">
        <f t="shared" ca="1" si="3"/>
        <v>0</v>
      </c>
      <c r="BJ20" s="22">
        <f t="shared" ca="1" si="3"/>
        <v>0</v>
      </c>
      <c r="BK20" s="22">
        <f t="shared" ca="1" si="3"/>
        <v>0</v>
      </c>
      <c r="BL20" s="22">
        <f t="shared" ca="1" si="3"/>
        <v>0</v>
      </c>
      <c r="BM20" s="22">
        <f t="shared" ca="1" si="3"/>
        <v>0</v>
      </c>
      <c r="BN20" s="22">
        <f t="shared" ca="1" si="3"/>
        <v>24542.670000000002</v>
      </c>
      <c r="BO20" s="22">
        <f t="shared" ca="1" si="3"/>
        <v>0</v>
      </c>
      <c r="BP20" s="22">
        <f t="shared" ca="1" si="3"/>
        <v>6989294.1600000001</v>
      </c>
      <c r="BQ20" s="22">
        <f t="shared" ca="1" si="4"/>
        <v>940657.39999999991</v>
      </c>
      <c r="BR20" s="22">
        <f t="shared" ca="1" si="4"/>
        <v>2443398.0499999998</v>
      </c>
      <c r="BS20" s="22">
        <f t="shared" ca="1" si="4"/>
        <v>1381517.8599999999</v>
      </c>
      <c r="BT20" s="22">
        <f t="shared" ca="1" si="4"/>
        <v>0</v>
      </c>
      <c r="BU20" s="22">
        <f t="shared" ca="1" si="4"/>
        <v>0</v>
      </c>
      <c r="BV20" s="22">
        <f t="shared" ca="1" si="4"/>
        <v>0</v>
      </c>
      <c r="BW20" s="22">
        <f t="shared" ca="1" si="4"/>
        <v>0</v>
      </c>
      <c r="BX20" s="22">
        <f t="shared" ca="1" si="4"/>
        <v>0</v>
      </c>
      <c r="BY20" s="22">
        <f t="shared" ca="1" si="4"/>
        <v>158624226.79000002</v>
      </c>
      <c r="BZ20" s="22">
        <f t="shared" ca="1" si="4"/>
        <v>0</v>
      </c>
      <c r="CA20" s="22">
        <f t="shared" ca="1" si="4"/>
        <v>0</v>
      </c>
      <c r="CB20" s="22">
        <f t="shared" ca="1" si="4"/>
        <v>0</v>
      </c>
      <c r="CC20" s="22">
        <f t="shared" ca="1" si="4"/>
        <v>0</v>
      </c>
      <c r="CD20" s="22">
        <f t="shared" ca="1" si="4"/>
        <v>0</v>
      </c>
      <c r="CE20" s="22">
        <f t="shared" ca="1" si="4"/>
        <v>0</v>
      </c>
      <c r="CF20" s="22">
        <f t="shared" ca="1" si="4"/>
        <v>0</v>
      </c>
      <c r="CG20" s="22">
        <f t="shared" ca="1" si="5"/>
        <v>0</v>
      </c>
      <c r="CH20" s="22">
        <f t="shared" ca="1" si="5"/>
        <v>1717.6599999999999</v>
      </c>
      <c r="CI20" s="23">
        <f t="shared" ca="1" si="11"/>
        <v>6109075.7799999993</v>
      </c>
      <c r="CJ20" s="22">
        <f t="shared" ca="1" si="6"/>
        <v>0</v>
      </c>
      <c r="CK20" s="22">
        <f t="shared" ca="1" si="6"/>
        <v>0</v>
      </c>
      <c r="CL20" s="23">
        <f t="shared" ca="1" si="12"/>
        <v>1510375.06</v>
      </c>
      <c r="CM20" s="22">
        <f t="shared" ca="1" si="7"/>
        <v>141356.11000000002</v>
      </c>
      <c r="CN20" s="22">
        <f t="shared" ca="1" si="7"/>
        <v>1369018.95</v>
      </c>
      <c r="CO20" s="23">
        <f t="shared" ca="1" si="13"/>
        <v>4598700.72</v>
      </c>
      <c r="CP20" s="22">
        <f t="shared" ca="1" si="8"/>
        <v>473765.18</v>
      </c>
      <c r="CQ20" s="22">
        <f t="shared" ca="1" si="8"/>
        <v>4124935.54</v>
      </c>
      <c r="CR20" s="22">
        <f t="shared" ca="1" si="8"/>
        <v>169281.24000000002</v>
      </c>
      <c r="CS20" s="22">
        <f t="shared" ca="1" si="8"/>
        <v>0</v>
      </c>
      <c r="CT20" s="22">
        <f t="shared" ca="1" si="8"/>
        <v>0</v>
      </c>
      <c r="CU20" s="23">
        <f t="shared" ca="1" si="9"/>
        <v>582942526.57000017</v>
      </c>
    </row>
    <row r="21" spans="1:99" ht="12.75" customHeight="1" x14ac:dyDescent="0.25">
      <c r="A21" s="65" t="s">
        <v>173</v>
      </c>
      <c r="B21" s="21">
        <v>1018</v>
      </c>
      <c r="C21" s="66" t="s">
        <v>146</v>
      </c>
      <c r="D21" s="23">
        <f t="shared" ca="1" si="10"/>
        <v>66538222.710000008</v>
      </c>
      <c r="E21" s="22">
        <f t="shared" ca="1" si="0"/>
        <v>1650040.01</v>
      </c>
      <c r="F21" s="22">
        <f t="shared" ca="1" si="0"/>
        <v>27946173.300000001</v>
      </c>
      <c r="G21" s="22">
        <f t="shared" ca="1" si="0"/>
        <v>36942009.400000006</v>
      </c>
      <c r="H21" s="22">
        <f t="shared" ca="1" si="0"/>
        <v>0</v>
      </c>
      <c r="I21" s="22">
        <f t="shared" ca="1" si="0"/>
        <v>776140.22</v>
      </c>
      <c r="J21" s="22">
        <f t="shared" ca="1" si="0"/>
        <v>0</v>
      </c>
      <c r="K21" s="22">
        <f t="shared" ca="1" si="0"/>
        <v>0</v>
      </c>
      <c r="L21" s="22">
        <f t="shared" ca="1" si="0"/>
        <v>0</v>
      </c>
      <c r="M21" s="22">
        <f t="shared" ca="1" si="0"/>
        <v>0</v>
      </c>
      <c r="N21" s="22">
        <f t="shared" ca="1" si="0"/>
        <v>0</v>
      </c>
      <c r="O21" s="22">
        <f t="shared" ca="1" si="0"/>
        <v>3291.66</v>
      </c>
      <c r="P21" s="22">
        <f t="shared" ca="1" si="0"/>
        <v>0</v>
      </c>
      <c r="Q21" s="22">
        <f t="shared" ca="1" si="0"/>
        <v>0</v>
      </c>
      <c r="R21" s="22">
        <f t="shared" ca="1" si="0"/>
        <v>0</v>
      </c>
      <c r="S21" s="22">
        <f t="shared" ca="1" si="0"/>
        <v>0</v>
      </c>
      <c r="T21" s="22">
        <f t="shared" ca="1" si="0"/>
        <v>-325898.39</v>
      </c>
      <c r="U21" s="22">
        <f t="shared" ca="1" si="1"/>
        <v>0</v>
      </c>
      <c r="V21" s="22">
        <f t="shared" ca="1" si="1"/>
        <v>-97984.42</v>
      </c>
      <c r="W21" s="22">
        <f t="shared" ca="1" si="1"/>
        <v>81951260.349999994</v>
      </c>
      <c r="X21" s="22">
        <f t="shared" ca="1" si="1"/>
        <v>0</v>
      </c>
      <c r="Y21" s="22">
        <f t="shared" ca="1" si="1"/>
        <v>41300.89</v>
      </c>
      <c r="Z21" s="22">
        <f t="shared" ca="1" si="1"/>
        <v>63325.43</v>
      </c>
      <c r="AA21" s="22">
        <f t="shared" ca="1" si="1"/>
        <v>0</v>
      </c>
      <c r="AB21" s="22">
        <f t="shared" ca="1" si="1"/>
        <v>0</v>
      </c>
      <c r="AC21" s="22">
        <f t="shared" ca="1" si="1"/>
        <v>43211.22</v>
      </c>
      <c r="AD21" s="22">
        <f t="shared" ca="1" si="1"/>
        <v>41404.120000000003</v>
      </c>
      <c r="AE21" s="22">
        <f t="shared" ca="1" si="1"/>
        <v>0</v>
      </c>
      <c r="AF21" s="22">
        <f t="shared" ca="1" si="1"/>
        <v>7750</v>
      </c>
      <c r="AG21" s="22">
        <f t="shared" ca="1" si="1"/>
        <v>0</v>
      </c>
      <c r="AH21" s="22">
        <f t="shared" ca="1" si="1"/>
        <v>0</v>
      </c>
      <c r="AI21" s="22">
        <f t="shared" ca="1" si="1"/>
        <v>0</v>
      </c>
      <c r="AJ21" s="22">
        <f t="shared" ca="1" si="1"/>
        <v>0</v>
      </c>
      <c r="AK21" s="22">
        <f t="shared" ca="1" si="2"/>
        <v>0</v>
      </c>
      <c r="AL21" s="22">
        <f t="shared" ca="1" si="2"/>
        <v>0</v>
      </c>
      <c r="AM21" s="22">
        <f t="shared" ca="1" si="2"/>
        <v>0</v>
      </c>
      <c r="AN21" s="22">
        <f t="shared" ca="1" si="2"/>
        <v>0</v>
      </c>
      <c r="AO21" s="22">
        <f t="shared" ca="1" si="2"/>
        <v>0</v>
      </c>
      <c r="AP21" s="22">
        <f t="shared" ca="1" si="2"/>
        <v>2796.39</v>
      </c>
      <c r="AQ21" s="22">
        <f t="shared" ca="1" si="2"/>
        <v>0</v>
      </c>
      <c r="AR21" s="22">
        <f t="shared" ca="1" si="2"/>
        <v>0</v>
      </c>
      <c r="AS21" s="22">
        <f t="shared" ca="1" si="2"/>
        <v>0</v>
      </c>
      <c r="AT21" s="22">
        <f t="shared" ca="1" si="2"/>
        <v>0</v>
      </c>
      <c r="AU21" s="22">
        <f t="shared" ca="1" si="2"/>
        <v>0</v>
      </c>
      <c r="AV21" s="22">
        <f t="shared" ca="1" si="2"/>
        <v>0</v>
      </c>
      <c r="AW21" s="22">
        <f t="shared" ca="1" si="2"/>
        <v>0</v>
      </c>
      <c r="AX21" s="22">
        <f t="shared" ca="1" si="2"/>
        <v>0</v>
      </c>
      <c r="AY21" s="22">
        <f t="shared" ca="1" si="2"/>
        <v>0</v>
      </c>
      <c r="AZ21" s="22">
        <f t="shared" ca="1" si="2"/>
        <v>0</v>
      </c>
      <c r="BA21" s="22">
        <f t="shared" ca="1" si="3"/>
        <v>0</v>
      </c>
      <c r="BB21" s="22">
        <f t="shared" ca="1" si="3"/>
        <v>0</v>
      </c>
      <c r="BC21" s="22">
        <f t="shared" ca="1" si="3"/>
        <v>0</v>
      </c>
      <c r="BD21" s="22">
        <f t="shared" ca="1" si="3"/>
        <v>881050.55</v>
      </c>
      <c r="BE21" s="22">
        <f t="shared" ca="1" si="3"/>
        <v>0</v>
      </c>
      <c r="BF21" s="22">
        <f t="shared" ca="1" si="3"/>
        <v>0</v>
      </c>
      <c r="BG21" s="22">
        <f t="shared" ca="1" si="3"/>
        <v>0</v>
      </c>
      <c r="BH21" s="22">
        <f t="shared" ca="1" si="3"/>
        <v>0</v>
      </c>
      <c r="BI21" s="22">
        <f t="shared" ca="1" si="3"/>
        <v>0</v>
      </c>
      <c r="BJ21" s="22">
        <f t="shared" ca="1" si="3"/>
        <v>0</v>
      </c>
      <c r="BK21" s="22">
        <f t="shared" ca="1" si="3"/>
        <v>0</v>
      </c>
      <c r="BL21" s="22">
        <f t="shared" ca="1" si="3"/>
        <v>0</v>
      </c>
      <c r="BM21" s="22">
        <f t="shared" ca="1" si="3"/>
        <v>189</v>
      </c>
      <c r="BN21" s="22">
        <f t="shared" ca="1" si="3"/>
        <v>59374.97</v>
      </c>
      <c r="BO21" s="22">
        <f t="shared" ca="1" si="3"/>
        <v>0</v>
      </c>
      <c r="BP21" s="22">
        <f t="shared" ca="1" si="3"/>
        <v>41505.08</v>
      </c>
      <c r="BQ21" s="22">
        <f t="shared" ca="1" si="4"/>
        <v>0</v>
      </c>
      <c r="BR21" s="22">
        <f t="shared" ca="1" si="4"/>
        <v>633523.47</v>
      </c>
      <c r="BS21" s="22">
        <f t="shared" ca="1" si="4"/>
        <v>202294.96</v>
      </c>
      <c r="BT21" s="22">
        <f t="shared" ca="1" si="4"/>
        <v>0</v>
      </c>
      <c r="BU21" s="22">
        <f t="shared" ca="1" si="4"/>
        <v>0</v>
      </c>
      <c r="BV21" s="22">
        <f t="shared" ca="1" si="4"/>
        <v>139022.97</v>
      </c>
      <c r="BW21" s="22">
        <f t="shared" ca="1" si="4"/>
        <v>0</v>
      </c>
      <c r="BX21" s="22">
        <f t="shared" ca="1" si="4"/>
        <v>0</v>
      </c>
      <c r="BY21" s="22">
        <f t="shared" ca="1" si="4"/>
        <v>0</v>
      </c>
      <c r="BZ21" s="22">
        <f t="shared" ca="1" si="4"/>
        <v>0</v>
      </c>
      <c r="CA21" s="22">
        <f t="shared" ca="1" si="4"/>
        <v>0</v>
      </c>
      <c r="CB21" s="22">
        <f t="shared" ca="1" si="4"/>
        <v>0</v>
      </c>
      <c r="CC21" s="22">
        <f t="shared" ca="1" si="4"/>
        <v>0</v>
      </c>
      <c r="CD21" s="22">
        <f t="shared" ca="1" si="4"/>
        <v>0</v>
      </c>
      <c r="CE21" s="22">
        <f t="shared" ca="1" si="4"/>
        <v>0</v>
      </c>
      <c r="CF21" s="22">
        <f t="shared" ca="1" si="4"/>
        <v>0</v>
      </c>
      <c r="CG21" s="22">
        <f t="shared" ca="1" si="5"/>
        <v>0</v>
      </c>
      <c r="CH21" s="22">
        <f t="shared" ca="1" si="5"/>
        <v>0</v>
      </c>
      <c r="CI21" s="23">
        <f t="shared" ca="1" si="11"/>
        <v>13266058.640000001</v>
      </c>
      <c r="CJ21" s="22">
        <f t="shared" ca="1" si="6"/>
        <v>0</v>
      </c>
      <c r="CK21" s="22">
        <f t="shared" ca="1" si="6"/>
        <v>0</v>
      </c>
      <c r="CL21" s="23">
        <f t="shared" ca="1" si="12"/>
        <v>12967425.040000001</v>
      </c>
      <c r="CM21" s="22">
        <f t="shared" ca="1" si="7"/>
        <v>12967425.040000001</v>
      </c>
      <c r="CN21" s="22">
        <f t="shared" ca="1" si="7"/>
        <v>0</v>
      </c>
      <c r="CO21" s="23">
        <f t="shared" ca="1" si="13"/>
        <v>298633.59999999998</v>
      </c>
      <c r="CP21" s="22">
        <f t="shared" ca="1" si="8"/>
        <v>298633.59999999998</v>
      </c>
      <c r="CQ21" s="22">
        <f t="shared" ca="1" si="8"/>
        <v>0</v>
      </c>
      <c r="CR21" s="22">
        <f t="shared" ca="1" si="8"/>
        <v>1732817.9500000002</v>
      </c>
      <c r="CS21" s="22">
        <f t="shared" ca="1" si="8"/>
        <v>0</v>
      </c>
      <c r="CT21" s="22">
        <f t="shared" ca="1" si="8"/>
        <v>0</v>
      </c>
      <c r="CU21" s="23">
        <f t="shared" ca="1" si="9"/>
        <v>166000657.76999998</v>
      </c>
    </row>
    <row r="22" spans="1:99" ht="12.75" customHeight="1" x14ac:dyDescent="0.25">
      <c r="A22" s="65" t="s">
        <v>175</v>
      </c>
      <c r="B22" s="21">
        <v>1020</v>
      </c>
      <c r="C22" s="66" t="s">
        <v>146</v>
      </c>
      <c r="D22" s="23">
        <f t="shared" ca="1" si="10"/>
        <v>223407838.25</v>
      </c>
      <c r="E22" s="22">
        <f t="shared" ca="1" si="0"/>
        <v>5987005.7199999997</v>
      </c>
      <c r="F22" s="22">
        <f t="shared" ca="1" si="0"/>
        <v>106415392.69</v>
      </c>
      <c r="G22" s="22">
        <f t="shared" ca="1" si="0"/>
        <v>111005439.84</v>
      </c>
      <c r="H22" s="22">
        <f t="shared" ca="1" si="0"/>
        <v>6928619.0999999996</v>
      </c>
      <c r="I22" s="22">
        <f t="shared" ca="1" si="0"/>
        <v>572823.6</v>
      </c>
      <c r="J22" s="22">
        <f t="shared" ca="1" si="0"/>
        <v>0</v>
      </c>
      <c r="K22" s="22">
        <f t="shared" ca="1" si="0"/>
        <v>0</v>
      </c>
      <c r="L22" s="22">
        <f t="shared" ca="1" si="0"/>
        <v>0</v>
      </c>
      <c r="M22" s="22">
        <f t="shared" ca="1" si="0"/>
        <v>0</v>
      </c>
      <c r="N22" s="22">
        <f t="shared" ca="1" si="0"/>
        <v>0</v>
      </c>
      <c r="O22" s="22">
        <f t="shared" ca="1" si="0"/>
        <v>21193269.640000001</v>
      </c>
      <c r="P22" s="22">
        <f t="shared" ca="1" si="0"/>
        <v>0</v>
      </c>
      <c r="Q22" s="22">
        <f t="shared" ca="1" si="0"/>
        <v>158800425.63999999</v>
      </c>
      <c r="R22" s="22">
        <f t="shared" ca="1" si="0"/>
        <v>0</v>
      </c>
      <c r="S22" s="22">
        <f t="shared" ca="1" si="0"/>
        <v>0</v>
      </c>
      <c r="T22" s="22">
        <f t="shared" ref="T22" ca="1" si="14">IFERROR(INDIRECT("'"&amp;$B$2&amp;"'!"&amp;ADDRESS(MATCH($B22,INDIRECT("'"&amp;$B$2&amp;"'!$B$1:$B$1095"),0),MATCH(T$5,INDIRECT("'"&amp;$B$2&amp;"'!5:5"),0))),0)</f>
        <v>1226619085.2200003</v>
      </c>
      <c r="U22" s="22">
        <f t="shared" ca="1" si="1"/>
        <v>156324478.20999998</v>
      </c>
      <c r="V22" s="22">
        <f t="shared" ca="1" si="1"/>
        <v>10199548.91</v>
      </c>
      <c r="W22" s="22">
        <f t="shared" ca="1" si="1"/>
        <v>79329854.510000005</v>
      </c>
      <c r="X22" s="22">
        <f t="shared" ca="1" si="1"/>
        <v>19675.7</v>
      </c>
      <c r="Y22" s="22">
        <f t="shared" ca="1" si="1"/>
        <v>23628785.289999999</v>
      </c>
      <c r="Z22" s="22">
        <f t="shared" ca="1" si="1"/>
        <v>85185518.400000006</v>
      </c>
      <c r="AA22" s="22">
        <f t="shared" ca="1" si="1"/>
        <v>0</v>
      </c>
      <c r="AB22" s="22">
        <f t="shared" ca="1" si="1"/>
        <v>0</v>
      </c>
      <c r="AC22" s="22">
        <f t="shared" ca="1" si="1"/>
        <v>0</v>
      </c>
      <c r="AD22" s="22">
        <f t="shared" ca="1" si="1"/>
        <v>15464958.5</v>
      </c>
      <c r="AE22" s="22">
        <f t="shared" ca="1" si="1"/>
        <v>0</v>
      </c>
      <c r="AF22" s="22">
        <f t="shared" ca="1" si="1"/>
        <v>430587.8</v>
      </c>
      <c r="AG22" s="22">
        <f t="shared" ca="1" si="1"/>
        <v>141407313.88999999</v>
      </c>
      <c r="AH22" s="22">
        <f t="shared" ca="1" si="1"/>
        <v>12516013.48</v>
      </c>
      <c r="AI22" s="22">
        <f t="shared" ca="1" si="1"/>
        <v>4612717.05</v>
      </c>
      <c r="AJ22" s="22">
        <f t="shared" ref="AJ22:AY37" ca="1" si="15">IFERROR(INDIRECT("'"&amp;$B$2&amp;"'!"&amp;ADDRESS(MATCH($B22,INDIRECT("'"&amp;$B$2&amp;"'!$B$1:$B$1095"),0),MATCH(AJ$5,INDIRECT("'"&amp;$B$2&amp;"'!5:5"),0))),0)</f>
        <v>7008052.0199999996</v>
      </c>
      <c r="AK22" s="22">
        <f t="shared" ca="1" si="15"/>
        <v>3200.15</v>
      </c>
      <c r="AL22" s="22">
        <f t="shared" ca="1" si="15"/>
        <v>0</v>
      </c>
      <c r="AM22" s="22">
        <f t="shared" ca="1" si="15"/>
        <v>13989627.74</v>
      </c>
      <c r="AN22" s="22">
        <f t="shared" ca="1" si="15"/>
        <v>27205</v>
      </c>
      <c r="AO22" s="22">
        <f t="shared" ca="1" si="15"/>
        <v>0</v>
      </c>
      <c r="AP22" s="22">
        <f t="shared" ca="1" si="15"/>
        <v>807857.63</v>
      </c>
      <c r="AQ22" s="22">
        <f t="shared" ca="1" si="15"/>
        <v>0</v>
      </c>
      <c r="AR22" s="22">
        <f t="shared" ca="1" si="15"/>
        <v>0</v>
      </c>
      <c r="AS22" s="22">
        <f t="shared" ca="1" si="15"/>
        <v>0</v>
      </c>
      <c r="AT22" s="22">
        <f t="shared" ca="1" si="15"/>
        <v>207065471.25999999</v>
      </c>
      <c r="AU22" s="22">
        <f t="shared" ca="1" si="15"/>
        <v>21395750.420000002</v>
      </c>
      <c r="AV22" s="22">
        <f t="shared" ca="1" si="15"/>
        <v>0</v>
      </c>
      <c r="AW22" s="22">
        <f t="shared" ca="1" si="15"/>
        <v>0</v>
      </c>
      <c r="AX22" s="22">
        <f t="shared" ca="1" si="15"/>
        <v>0</v>
      </c>
      <c r="AY22" s="22">
        <f t="shared" ca="1" si="15"/>
        <v>0</v>
      </c>
      <c r="AZ22" s="22">
        <f t="shared" ca="1" si="2"/>
        <v>0</v>
      </c>
      <c r="BA22" s="22">
        <f t="shared" ca="1" si="3"/>
        <v>0</v>
      </c>
      <c r="BB22" s="22">
        <f t="shared" ca="1" si="3"/>
        <v>0</v>
      </c>
      <c r="BC22" s="22">
        <f t="shared" ca="1" si="3"/>
        <v>0</v>
      </c>
      <c r="BD22" s="22">
        <f t="shared" ca="1" si="3"/>
        <v>9330022.0899999999</v>
      </c>
      <c r="BE22" s="22">
        <f t="shared" ca="1" si="3"/>
        <v>0</v>
      </c>
      <c r="BF22" s="22">
        <f t="shared" ca="1" si="3"/>
        <v>0</v>
      </c>
      <c r="BG22" s="22">
        <f t="shared" ca="1" si="3"/>
        <v>0</v>
      </c>
      <c r="BH22" s="22">
        <f t="shared" ca="1" si="3"/>
        <v>40610.339999999997</v>
      </c>
      <c r="BI22" s="22">
        <f t="shared" ca="1" si="3"/>
        <v>0</v>
      </c>
      <c r="BJ22" s="22">
        <f t="shared" ca="1" si="3"/>
        <v>0</v>
      </c>
      <c r="BK22" s="22">
        <f t="shared" ca="1" si="3"/>
        <v>0</v>
      </c>
      <c r="BL22" s="22">
        <f t="shared" ca="1" si="3"/>
        <v>22655.9</v>
      </c>
      <c r="BM22" s="22">
        <f t="shared" ca="1" si="3"/>
        <v>0</v>
      </c>
      <c r="BN22" s="22">
        <f t="shared" ca="1" si="3"/>
        <v>5423785.54</v>
      </c>
      <c r="BO22" s="22">
        <f t="shared" ca="1" si="3"/>
        <v>0</v>
      </c>
      <c r="BP22" s="22">
        <f t="shared" ref="BP22:CE37" ca="1" si="16">IFERROR(INDIRECT("'"&amp;$B$2&amp;"'!"&amp;ADDRESS(MATCH($B22,INDIRECT("'"&amp;$B$2&amp;"'!$B$1:$B$1095"),0),MATCH(BP$5,INDIRECT("'"&amp;$B$2&amp;"'!5:5"),0))),0)</f>
        <v>18007996.57</v>
      </c>
      <c r="BQ22" s="22">
        <f t="shared" ca="1" si="16"/>
        <v>3420713.07</v>
      </c>
      <c r="BR22" s="22">
        <f t="shared" ca="1" si="16"/>
        <v>732479894.86000001</v>
      </c>
      <c r="BS22" s="22">
        <f t="shared" ca="1" si="16"/>
        <v>10240520.710000001</v>
      </c>
      <c r="BT22" s="22">
        <f t="shared" ca="1" si="16"/>
        <v>0</v>
      </c>
      <c r="BU22" s="22">
        <f t="shared" ca="1" si="16"/>
        <v>0</v>
      </c>
      <c r="BV22" s="22">
        <f t="shared" ca="1" si="16"/>
        <v>0</v>
      </c>
      <c r="BW22" s="22">
        <f t="shared" ca="1" si="16"/>
        <v>3867251.43</v>
      </c>
      <c r="BX22" s="22">
        <f t="shared" ca="1" si="16"/>
        <v>0</v>
      </c>
      <c r="BY22" s="22">
        <f t="shared" ca="1" si="16"/>
        <v>0</v>
      </c>
      <c r="BZ22" s="22">
        <f t="shared" ca="1" si="16"/>
        <v>61838448.200000003</v>
      </c>
      <c r="CA22" s="22">
        <f t="shared" ca="1" si="16"/>
        <v>786737209.99000001</v>
      </c>
      <c r="CB22" s="22">
        <f t="shared" ca="1" si="16"/>
        <v>6966274.0700000003</v>
      </c>
      <c r="CC22" s="22">
        <f t="shared" ca="1" si="16"/>
        <v>458640984.12</v>
      </c>
      <c r="CD22" s="22">
        <f t="shared" ca="1" si="16"/>
        <v>7917.83</v>
      </c>
      <c r="CE22" s="22">
        <f t="shared" ca="1" si="16"/>
        <v>0</v>
      </c>
      <c r="CF22" s="22">
        <f t="shared" ca="1" si="4"/>
        <v>7922780.6799999997</v>
      </c>
      <c r="CG22" s="22">
        <f t="shared" ca="1" si="5"/>
        <v>61757191.700000003</v>
      </c>
      <c r="CH22" s="22">
        <f t="shared" ca="1" si="5"/>
        <v>0</v>
      </c>
      <c r="CI22" s="23">
        <f t="shared" ca="1" si="11"/>
        <v>1686113010.05</v>
      </c>
      <c r="CJ22" s="22">
        <f t="shared" ca="1" si="6"/>
        <v>0</v>
      </c>
      <c r="CK22" s="22">
        <f t="shared" ca="1" si="6"/>
        <v>87028.6</v>
      </c>
      <c r="CL22" s="23">
        <f t="shared" ca="1" si="12"/>
        <v>290858781.68000001</v>
      </c>
      <c r="CM22" s="22">
        <f t="shared" ca="1" si="7"/>
        <v>213345.52</v>
      </c>
      <c r="CN22" s="22">
        <f t="shared" ca="1" si="7"/>
        <v>290645436.16000003</v>
      </c>
      <c r="CO22" s="23">
        <f t="shared" ca="1" si="13"/>
        <v>1395167199.77</v>
      </c>
      <c r="CP22" s="22">
        <f t="shared" ca="1" si="8"/>
        <v>4047915.86</v>
      </c>
      <c r="CQ22" s="22">
        <f t="shared" ca="1" si="8"/>
        <v>1391119283.9100001</v>
      </c>
      <c r="CR22" s="22">
        <f t="shared" ca="1" si="8"/>
        <v>524548.44999999995</v>
      </c>
      <c r="CS22" s="22">
        <f t="shared" ca="1" si="8"/>
        <v>0</v>
      </c>
      <c r="CT22" s="22">
        <f t="shared" ca="1" si="8"/>
        <v>0</v>
      </c>
      <c r="CU22" s="23">
        <f t="shared" ca="1" si="9"/>
        <v>6270280493.0100012</v>
      </c>
    </row>
    <row r="23" spans="1:99" ht="12.75" customHeight="1" x14ac:dyDescent="0.25">
      <c r="A23" s="65" t="s">
        <v>177</v>
      </c>
      <c r="B23" s="21">
        <v>1022</v>
      </c>
      <c r="C23" s="66" t="s">
        <v>146</v>
      </c>
      <c r="D23" s="23">
        <f ca="1">+E23+F23+G23</f>
        <v>102139922.62999868</v>
      </c>
      <c r="E23" s="22">
        <f t="shared" ref="E23:T38" ca="1" si="17">IFERROR(INDIRECT("'"&amp;$B$2&amp;"'!"&amp;ADDRESS(MATCH($B23,INDIRECT("'"&amp;$B$2&amp;"'!$B$1:$B$1095"),0),MATCH(E$5,INDIRECT("'"&amp;$B$2&amp;"'!5:5"),0))),0)</f>
        <v>1125224.32</v>
      </c>
      <c r="F23" s="22">
        <f t="shared" ca="1" si="17"/>
        <v>30556918.86128398</v>
      </c>
      <c r="G23" s="22">
        <f t="shared" ca="1" si="17"/>
        <v>70457779.448714703</v>
      </c>
      <c r="H23" s="22">
        <f t="shared" ca="1" si="17"/>
        <v>0</v>
      </c>
      <c r="I23" s="22">
        <f t="shared" ca="1" si="17"/>
        <v>234688.58999999988</v>
      </c>
      <c r="J23" s="22">
        <f t="shared" ca="1" si="17"/>
        <v>0</v>
      </c>
      <c r="K23" s="22">
        <f t="shared" ca="1" si="17"/>
        <v>0</v>
      </c>
      <c r="L23" s="22">
        <f t="shared" ca="1" si="17"/>
        <v>0</v>
      </c>
      <c r="M23" s="22">
        <f t="shared" ca="1" si="17"/>
        <v>0</v>
      </c>
      <c r="N23" s="22">
        <f t="shared" ca="1" si="17"/>
        <v>0</v>
      </c>
      <c r="O23" s="22">
        <f t="shared" ca="1" si="17"/>
        <v>52991308.510000005</v>
      </c>
      <c r="P23" s="22">
        <f t="shared" ca="1" si="17"/>
        <v>0</v>
      </c>
      <c r="Q23" s="22">
        <f t="shared" ca="1" si="17"/>
        <v>967446.6</v>
      </c>
      <c r="R23" s="22">
        <f t="shared" ca="1" si="17"/>
        <v>0</v>
      </c>
      <c r="S23" s="22">
        <f t="shared" ca="1" si="17"/>
        <v>0</v>
      </c>
      <c r="T23" s="22">
        <f t="shared" ca="1" si="17"/>
        <v>4574827.7200000007</v>
      </c>
      <c r="U23" s="22">
        <f t="shared" ref="U23:AJ38" ca="1" si="18">IFERROR(INDIRECT("'"&amp;$B$2&amp;"'!"&amp;ADDRESS(MATCH($B23,INDIRECT("'"&amp;$B$2&amp;"'!$B$1:$B$1095"),0),MATCH(U$5,INDIRECT("'"&amp;$B$2&amp;"'!5:5"),0))),0)</f>
        <v>64209.350000000006</v>
      </c>
      <c r="V23" s="22">
        <f t="shared" ca="1" si="18"/>
        <v>1792985.75</v>
      </c>
      <c r="W23" s="22">
        <f t="shared" ca="1" si="18"/>
        <v>7775871.7200000053</v>
      </c>
      <c r="X23" s="22">
        <f t="shared" ca="1" si="18"/>
        <v>0</v>
      </c>
      <c r="Y23" s="22">
        <f t="shared" ca="1" si="18"/>
        <v>224194.74000000002</v>
      </c>
      <c r="Z23" s="22">
        <f t="shared" ca="1" si="18"/>
        <v>21230255.670000002</v>
      </c>
      <c r="AA23" s="22">
        <f t="shared" ca="1" si="18"/>
        <v>0</v>
      </c>
      <c r="AB23" s="22">
        <f t="shared" ca="1" si="18"/>
        <v>0</v>
      </c>
      <c r="AC23" s="22">
        <f t="shared" ca="1" si="18"/>
        <v>0</v>
      </c>
      <c r="AD23" s="22">
        <f t="shared" ca="1" si="18"/>
        <v>6413.43</v>
      </c>
      <c r="AE23" s="22">
        <f t="shared" ca="1" si="18"/>
        <v>0</v>
      </c>
      <c r="AF23" s="22">
        <f t="shared" ca="1" si="18"/>
        <v>410124.08</v>
      </c>
      <c r="AG23" s="22">
        <f t="shared" ca="1" si="18"/>
        <v>0</v>
      </c>
      <c r="AH23" s="22">
        <f t="shared" ca="1" si="18"/>
        <v>0</v>
      </c>
      <c r="AI23" s="22">
        <f t="shared" ca="1" si="18"/>
        <v>0</v>
      </c>
      <c r="AJ23" s="22">
        <f t="shared" ca="1" si="15"/>
        <v>0</v>
      </c>
      <c r="AK23" s="22">
        <f t="shared" ca="1" si="15"/>
        <v>87.46</v>
      </c>
      <c r="AL23" s="22">
        <f t="shared" ca="1" si="15"/>
        <v>0</v>
      </c>
      <c r="AM23" s="22">
        <f t="shared" ca="1" si="15"/>
        <v>135265.64999999997</v>
      </c>
      <c r="AN23" s="22">
        <f t="shared" ca="1" si="15"/>
        <v>0</v>
      </c>
      <c r="AO23" s="22">
        <f t="shared" ca="1" si="15"/>
        <v>0</v>
      </c>
      <c r="AP23" s="22">
        <f t="shared" ca="1" si="15"/>
        <v>12844.41</v>
      </c>
      <c r="AQ23" s="22">
        <f t="shared" ca="1" si="15"/>
        <v>0</v>
      </c>
      <c r="AR23" s="22">
        <f t="shared" ca="1" si="15"/>
        <v>0</v>
      </c>
      <c r="AS23" s="22">
        <f t="shared" ca="1" si="15"/>
        <v>0</v>
      </c>
      <c r="AT23" s="22">
        <f t="shared" ca="1" si="15"/>
        <v>0</v>
      </c>
      <c r="AU23" s="22">
        <f t="shared" ca="1" si="15"/>
        <v>0</v>
      </c>
      <c r="AV23" s="22">
        <f t="shared" ca="1" si="15"/>
        <v>0</v>
      </c>
      <c r="AW23" s="22">
        <f t="shared" ca="1" si="15"/>
        <v>0</v>
      </c>
      <c r="AX23" s="22">
        <f t="shared" ca="1" si="15"/>
        <v>0</v>
      </c>
      <c r="AY23" s="22">
        <f t="shared" ca="1" si="15"/>
        <v>0</v>
      </c>
      <c r="AZ23" s="22">
        <f t="shared" ref="AZ23:BO38" ca="1" si="19">IFERROR(INDIRECT("'"&amp;$B$2&amp;"'!"&amp;ADDRESS(MATCH($B23,INDIRECT("'"&amp;$B$2&amp;"'!$B$1:$B$1095"),0),MATCH(AZ$5,INDIRECT("'"&amp;$B$2&amp;"'!5:5"),0))),0)</f>
        <v>0</v>
      </c>
      <c r="BA23" s="22">
        <f t="shared" ca="1" si="19"/>
        <v>0</v>
      </c>
      <c r="BB23" s="22">
        <f t="shared" ca="1" si="19"/>
        <v>0</v>
      </c>
      <c r="BC23" s="22">
        <f t="shared" ca="1" si="19"/>
        <v>0</v>
      </c>
      <c r="BD23" s="22">
        <f t="shared" ca="1" si="19"/>
        <v>897156.70000000042</v>
      </c>
      <c r="BE23" s="22">
        <f t="shared" ca="1" si="19"/>
        <v>0.31</v>
      </c>
      <c r="BF23" s="22">
        <f t="shared" ca="1" si="19"/>
        <v>0</v>
      </c>
      <c r="BG23" s="22">
        <f t="shared" ca="1" si="19"/>
        <v>0</v>
      </c>
      <c r="BH23" s="22">
        <f t="shared" ca="1" si="19"/>
        <v>0</v>
      </c>
      <c r="BI23" s="22">
        <f t="shared" ca="1" si="19"/>
        <v>0</v>
      </c>
      <c r="BJ23" s="22">
        <f t="shared" ca="1" si="19"/>
        <v>0</v>
      </c>
      <c r="BK23" s="22">
        <f t="shared" ca="1" si="19"/>
        <v>0</v>
      </c>
      <c r="BL23" s="22">
        <f t="shared" ca="1" si="19"/>
        <v>0</v>
      </c>
      <c r="BM23" s="22">
        <f t="shared" ca="1" si="19"/>
        <v>0</v>
      </c>
      <c r="BN23" s="22">
        <f t="shared" ca="1" si="19"/>
        <v>23233.439999999999</v>
      </c>
      <c r="BO23" s="22">
        <f t="shared" ca="1" si="19"/>
        <v>0</v>
      </c>
      <c r="BP23" s="22">
        <f t="shared" ca="1" si="16"/>
        <v>10259743.18</v>
      </c>
      <c r="BQ23" s="22">
        <f t="shared" ca="1" si="16"/>
        <v>-1877839.750000468</v>
      </c>
      <c r="BR23" s="22">
        <f t="shared" ca="1" si="16"/>
        <v>14147310.300000001</v>
      </c>
      <c r="BS23" s="22">
        <f t="shared" ca="1" si="16"/>
        <v>4154468.4899999998</v>
      </c>
      <c r="BT23" s="22">
        <f t="shared" ca="1" si="16"/>
        <v>0</v>
      </c>
      <c r="BU23" s="22">
        <f t="shared" ca="1" si="16"/>
        <v>0</v>
      </c>
      <c r="BV23" s="22">
        <f t="shared" ca="1" si="16"/>
        <v>0</v>
      </c>
      <c r="BW23" s="22">
        <f t="shared" ca="1" si="16"/>
        <v>0</v>
      </c>
      <c r="BX23" s="22">
        <f t="shared" ca="1" si="16"/>
        <v>0</v>
      </c>
      <c r="BY23" s="22">
        <f t="shared" ca="1" si="16"/>
        <v>0</v>
      </c>
      <c r="BZ23" s="22">
        <f t="shared" ca="1" si="16"/>
        <v>262253.69</v>
      </c>
      <c r="CA23" s="22">
        <f t="shared" ca="1" si="16"/>
        <v>0</v>
      </c>
      <c r="CB23" s="22">
        <f t="shared" ca="1" si="16"/>
        <v>0</v>
      </c>
      <c r="CC23" s="22">
        <f t="shared" ca="1" si="16"/>
        <v>0</v>
      </c>
      <c r="CD23" s="22">
        <f t="shared" ca="1" si="16"/>
        <v>0</v>
      </c>
      <c r="CE23" s="22">
        <f t="shared" ca="1" si="16"/>
        <v>0</v>
      </c>
      <c r="CF23" s="22">
        <f t="shared" ref="CF23:CH36" ca="1" si="20">IFERROR(INDIRECT("'"&amp;$B$2&amp;"'!"&amp;ADDRESS(MATCH($B23,INDIRECT("'"&amp;$B$2&amp;"'!$B$1:$B$1095"),0),MATCH(CF$5,INDIRECT("'"&amp;$B$2&amp;"'!5:5"),0))),0)</f>
        <v>0</v>
      </c>
      <c r="CG23" s="22">
        <f t="shared" ca="1" si="20"/>
        <v>0</v>
      </c>
      <c r="CH23" s="22">
        <f t="shared" ca="1" si="20"/>
        <v>0</v>
      </c>
      <c r="CI23" s="23">
        <f ca="1">CJ23+CK23+CL23+CO23</f>
        <v>12570828.550000001</v>
      </c>
      <c r="CJ23" s="22">
        <f t="shared" ref="CJ23:CK42" ca="1" si="21">IFERROR(INDIRECT("'"&amp;$B$2&amp;"'!"&amp;ADDRESS(MATCH($B23,INDIRECT("'"&amp;$B$2&amp;"'!$B$1:$B$1095"),0),MATCH(CJ$5,INDIRECT("'"&amp;$B$2&amp;"'!5:5"),0))),0)</f>
        <v>0</v>
      </c>
      <c r="CK23" s="22">
        <f t="shared" ca="1" si="21"/>
        <v>0</v>
      </c>
      <c r="CL23" s="23">
        <f ca="1">+CM23+CN23</f>
        <v>4759431.73999999</v>
      </c>
      <c r="CM23" s="22">
        <f t="shared" ref="CM23:CN42" ca="1" si="22">IFERROR(INDIRECT("'"&amp;$B$2&amp;"'!"&amp;ADDRESS(MATCH($B23,INDIRECT("'"&amp;$B$2&amp;"'!$B$1:$B$1095"),0),MATCH(CM$5,INDIRECT("'"&amp;$B$2&amp;"'!5:5"),0))),0)</f>
        <v>4055330.73999999</v>
      </c>
      <c r="CN23" s="22">
        <f t="shared" ca="1" si="22"/>
        <v>704101</v>
      </c>
      <c r="CO23" s="23">
        <f ca="1">+CP23+CQ23</f>
        <v>7811396.8100000098</v>
      </c>
      <c r="CP23" s="22">
        <f t="shared" ref="CP23:CT38" ca="1" si="23">IFERROR(INDIRECT("'"&amp;$B$2&amp;"'!"&amp;ADDRESS(MATCH($B23,INDIRECT("'"&amp;$B$2&amp;"'!$B$1:$B$1095"),0),MATCH(CP$5,INDIRECT("'"&amp;$B$2&amp;"'!5:5"),0))),0)</f>
        <v>7783328.8100000098</v>
      </c>
      <c r="CQ23" s="22">
        <f t="shared" ca="1" si="23"/>
        <v>28068</v>
      </c>
      <c r="CR23" s="22">
        <f t="shared" ca="1" si="23"/>
        <v>19545112.610000402</v>
      </c>
      <c r="CS23" s="22">
        <f t="shared" ca="1" si="23"/>
        <v>0</v>
      </c>
      <c r="CT23" s="22">
        <f t="shared" ca="1" si="23"/>
        <v>0</v>
      </c>
      <c r="CU23" s="23">
        <f t="shared" ca="1" si="9"/>
        <v>252542713.82999861</v>
      </c>
    </row>
    <row r="24" spans="1:99" ht="12.75" customHeight="1" x14ac:dyDescent="0.25">
      <c r="A24" s="65" t="s">
        <v>179</v>
      </c>
      <c r="B24" s="21">
        <v>1025</v>
      </c>
      <c r="C24" s="66" t="s">
        <v>146</v>
      </c>
      <c r="D24" s="23">
        <f ca="1">+E24+F24+G24</f>
        <v>29972045.939999998</v>
      </c>
      <c r="E24" s="22">
        <f t="shared" ca="1" si="17"/>
        <v>494088.77</v>
      </c>
      <c r="F24" s="22">
        <f t="shared" ca="1" si="17"/>
        <v>10844156.109999999</v>
      </c>
      <c r="G24" s="22">
        <f t="shared" ca="1" si="17"/>
        <v>18633801.059999999</v>
      </c>
      <c r="H24" s="22">
        <f t="shared" ca="1" si="17"/>
        <v>383732.31</v>
      </c>
      <c r="I24" s="22">
        <f t="shared" ca="1" si="17"/>
        <v>269978.830000002</v>
      </c>
      <c r="J24" s="22">
        <f t="shared" ca="1" si="17"/>
        <v>136632.98000000001</v>
      </c>
      <c r="K24" s="22">
        <f t="shared" ca="1" si="17"/>
        <v>0</v>
      </c>
      <c r="L24" s="22">
        <f t="shared" ca="1" si="17"/>
        <v>0</v>
      </c>
      <c r="M24" s="22">
        <f t="shared" ca="1" si="17"/>
        <v>0</v>
      </c>
      <c r="N24" s="22">
        <f t="shared" ca="1" si="17"/>
        <v>0</v>
      </c>
      <c r="O24" s="22">
        <f t="shared" ca="1" si="17"/>
        <v>33183251.34</v>
      </c>
      <c r="P24" s="22">
        <f t="shared" ca="1" si="17"/>
        <v>0</v>
      </c>
      <c r="Q24" s="22">
        <f t="shared" ca="1" si="17"/>
        <v>353114.59</v>
      </c>
      <c r="R24" s="22">
        <f t="shared" ca="1" si="17"/>
        <v>0</v>
      </c>
      <c r="S24" s="22">
        <f t="shared" ca="1" si="17"/>
        <v>0</v>
      </c>
      <c r="T24" s="22">
        <f t="shared" ca="1" si="17"/>
        <v>9853033.7699999604</v>
      </c>
      <c r="U24" s="22">
        <f t="shared" ca="1" si="18"/>
        <v>8959.7999999999993</v>
      </c>
      <c r="V24" s="22">
        <f t="shared" ca="1" si="18"/>
        <v>777300.81999999797</v>
      </c>
      <c r="W24" s="22">
        <f t="shared" ca="1" si="18"/>
        <v>48670590.139999703</v>
      </c>
      <c r="X24" s="22">
        <f t="shared" ca="1" si="18"/>
        <v>0</v>
      </c>
      <c r="Y24" s="22">
        <f t="shared" ca="1" si="18"/>
        <v>1801981.25</v>
      </c>
      <c r="Z24" s="22">
        <f t="shared" ca="1" si="18"/>
        <v>5717677.0700000003</v>
      </c>
      <c r="AA24" s="22">
        <f t="shared" ca="1" si="18"/>
        <v>0</v>
      </c>
      <c r="AB24" s="22">
        <f t="shared" ca="1" si="18"/>
        <v>0</v>
      </c>
      <c r="AC24" s="22">
        <f t="shared" ca="1" si="18"/>
        <v>331016.78999999998</v>
      </c>
      <c r="AD24" s="22">
        <f t="shared" ca="1" si="18"/>
        <v>338397.85</v>
      </c>
      <c r="AE24" s="22">
        <f t="shared" ca="1" si="18"/>
        <v>0</v>
      </c>
      <c r="AF24" s="22">
        <f t="shared" ca="1" si="18"/>
        <v>334995.48</v>
      </c>
      <c r="AG24" s="22">
        <f t="shared" ca="1" si="18"/>
        <v>0</v>
      </c>
      <c r="AH24" s="22">
        <f t="shared" ca="1" si="18"/>
        <v>0</v>
      </c>
      <c r="AI24" s="22">
        <f t="shared" ca="1" si="18"/>
        <v>0</v>
      </c>
      <c r="AJ24" s="22">
        <f t="shared" ca="1" si="15"/>
        <v>1614.9</v>
      </c>
      <c r="AK24" s="22">
        <f t="shared" ca="1" si="15"/>
        <v>1480.01</v>
      </c>
      <c r="AL24" s="22">
        <f t="shared" ca="1" si="15"/>
        <v>0</v>
      </c>
      <c r="AM24" s="22">
        <f t="shared" ca="1" si="15"/>
        <v>76550.22</v>
      </c>
      <c r="AN24" s="22">
        <f t="shared" ca="1" si="15"/>
        <v>20117.04</v>
      </c>
      <c r="AO24" s="22">
        <f t="shared" ca="1" si="15"/>
        <v>0</v>
      </c>
      <c r="AP24" s="22">
        <f t="shared" ca="1" si="15"/>
        <v>339413.02</v>
      </c>
      <c r="AQ24" s="22">
        <f t="shared" ca="1" si="15"/>
        <v>0</v>
      </c>
      <c r="AR24" s="22">
        <f t="shared" ca="1" si="15"/>
        <v>0</v>
      </c>
      <c r="AS24" s="22">
        <f t="shared" ca="1" si="15"/>
        <v>0</v>
      </c>
      <c r="AT24" s="22">
        <f t="shared" ca="1" si="15"/>
        <v>54259925.4799999</v>
      </c>
      <c r="AU24" s="22">
        <f t="shared" ca="1" si="15"/>
        <v>5252949.6399999904</v>
      </c>
      <c r="AV24" s="22">
        <f t="shared" ca="1" si="15"/>
        <v>4539105.9000000004</v>
      </c>
      <c r="AW24" s="22">
        <f t="shared" ca="1" si="15"/>
        <v>0</v>
      </c>
      <c r="AX24" s="22">
        <f t="shared" ca="1" si="15"/>
        <v>0</v>
      </c>
      <c r="AY24" s="22">
        <f t="shared" ca="1" si="15"/>
        <v>0</v>
      </c>
      <c r="AZ24" s="22">
        <f t="shared" ca="1" si="19"/>
        <v>0</v>
      </c>
      <c r="BA24" s="22">
        <f t="shared" ca="1" si="19"/>
        <v>0</v>
      </c>
      <c r="BB24" s="22">
        <f t="shared" ca="1" si="19"/>
        <v>0</v>
      </c>
      <c r="BC24" s="22">
        <f t="shared" ca="1" si="19"/>
        <v>0</v>
      </c>
      <c r="BD24" s="22">
        <f t="shared" ca="1" si="19"/>
        <v>3337937.7099999799</v>
      </c>
      <c r="BE24" s="22">
        <f t="shared" ca="1" si="19"/>
        <v>0</v>
      </c>
      <c r="BF24" s="22">
        <f t="shared" ca="1" si="19"/>
        <v>0</v>
      </c>
      <c r="BG24" s="22">
        <f t="shared" ca="1" si="19"/>
        <v>0</v>
      </c>
      <c r="BH24" s="22">
        <f t="shared" ca="1" si="19"/>
        <v>0</v>
      </c>
      <c r="BI24" s="22">
        <f t="shared" ca="1" si="19"/>
        <v>0</v>
      </c>
      <c r="BJ24" s="22">
        <f t="shared" ca="1" si="19"/>
        <v>0</v>
      </c>
      <c r="BK24" s="22">
        <f t="shared" ca="1" si="19"/>
        <v>0</v>
      </c>
      <c r="BL24" s="22">
        <f t="shared" ca="1" si="19"/>
        <v>0</v>
      </c>
      <c r="BM24" s="22">
        <f t="shared" ca="1" si="19"/>
        <v>0</v>
      </c>
      <c r="BN24" s="22">
        <f t="shared" ca="1" si="19"/>
        <v>129404.63</v>
      </c>
      <c r="BO24" s="22">
        <f t="shared" ca="1" si="19"/>
        <v>0</v>
      </c>
      <c r="BP24" s="22">
        <f t="shared" ca="1" si="16"/>
        <v>12149577.58</v>
      </c>
      <c r="BQ24" s="22">
        <f t="shared" ca="1" si="16"/>
        <v>0</v>
      </c>
      <c r="BR24" s="22">
        <f t="shared" ca="1" si="16"/>
        <v>565429.05000000005</v>
      </c>
      <c r="BS24" s="22">
        <f t="shared" ca="1" si="16"/>
        <v>4299049.5100000799</v>
      </c>
      <c r="BT24" s="22">
        <f t="shared" ca="1" si="16"/>
        <v>0</v>
      </c>
      <c r="BU24" s="22">
        <f t="shared" ca="1" si="16"/>
        <v>0</v>
      </c>
      <c r="BV24" s="22">
        <f t="shared" ca="1" si="16"/>
        <v>0</v>
      </c>
      <c r="BW24" s="22">
        <f t="shared" ca="1" si="16"/>
        <v>0</v>
      </c>
      <c r="BX24" s="22">
        <f t="shared" ca="1" si="16"/>
        <v>0</v>
      </c>
      <c r="BY24" s="22">
        <f t="shared" ca="1" si="16"/>
        <v>0</v>
      </c>
      <c r="BZ24" s="22">
        <f t="shared" ca="1" si="16"/>
        <v>286517.32</v>
      </c>
      <c r="CA24" s="22">
        <f t="shared" ca="1" si="16"/>
        <v>1526.92</v>
      </c>
      <c r="CB24" s="22">
        <f t="shared" ca="1" si="16"/>
        <v>0</v>
      </c>
      <c r="CC24" s="22">
        <f t="shared" ca="1" si="16"/>
        <v>52110276.439999998</v>
      </c>
      <c r="CD24" s="22">
        <f t="shared" ca="1" si="16"/>
        <v>0</v>
      </c>
      <c r="CE24" s="22">
        <f t="shared" ca="1" si="16"/>
        <v>0</v>
      </c>
      <c r="CF24" s="22">
        <f t="shared" ca="1" si="20"/>
        <v>0</v>
      </c>
      <c r="CG24" s="22">
        <f t="shared" ca="1" si="20"/>
        <v>0</v>
      </c>
      <c r="CH24" s="22">
        <f t="shared" ca="1" si="20"/>
        <v>5448</v>
      </c>
      <c r="CI24" s="23">
        <f ca="1">CJ24+CK24+CL24+CO24</f>
        <v>18707249.010000002</v>
      </c>
      <c r="CJ24" s="22">
        <f t="shared" ca="1" si="21"/>
        <v>0</v>
      </c>
      <c r="CK24" s="22">
        <f t="shared" ca="1" si="21"/>
        <v>0</v>
      </c>
      <c r="CL24" s="23">
        <f ca="1">+CM24+CN24</f>
        <v>18707249.010000002</v>
      </c>
      <c r="CM24" s="22">
        <f t="shared" ca="1" si="22"/>
        <v>0</v>
      </c>
      <c r="CN24" s="22">
        <f t="shared" ca="1" si="22"/>
        <v>18707249.010000002</v>
      </c>
      <c r="CO24" s="23">
        <f ca="1">+CP24+CQ24</f>
        <v>0</v>
      </c>
      <c r="CP24" s="22">
        <f t="shared" ca="1" si="23"/>
        <v>0</v>
      </c>
      <c r="CQ24" s="22">
        <f t="shared" ca="1" si="23"/>
        <v>0</v>
      </c>
      <c r="CR24" s="22">
        <f t="shared" ca="1" si="23"/>
        <v>244235.53</v>
      </c>
      <c r="CS24" s="22">
        <f t="shared" ca="1" si="23"/>
        <v>0</v>
      </c>
      <c r="CT24" s="22">
        <f t="shared" ca="1" si="23"/>
        <v>0</v>
      </c>
      <c r="CU24" s="23">
        <f t="shared" ca="1" si="9"/>
        <v>288460516.86999959</v>
      </c>
    </row>
    <row r="25" spans="1:99" ht="12.75" customHeight="1" x14ac:dyDescent="0.25">
      <c r="A25" s="65" t="s">
        <v>181</v>
      </c>
      <c r="B25" s="21">
        <v>1027</v>
      </c>
      <c r="C25" s="66" t="s">
        <v>146</v>
      </c>
      <c r="D25" s="23">
        <f t="shared" ref="D25:D74" ca="1" si="24">+E25+F25+G25</f>
        <v>7943.5400000000009</v>
      </c>
      <c r="E25" s="22">
        <f t="shared" ca="1" si="17"/>
        <v>7908.7600000000011</v>
      </c>
      <c r="F25" s="22">
        <f t="shared" ca="1" si="17"/>
        <v>-137.47</v>
      </c>
      <c r="G25" s="22">
        <f t="shared" ca="1" si="17"/>
        <v>172.25</v>
      </c>
      <c r="H25" s="22">
        <f t="shared" ca="1" si="17"/>
        <v>835.72</v>
      </c>
      <c r="I25" s="22">
        <f t="shared" ca="1" si="17"/>
        <v>26888.399999999998</v>
      </c>
      <c r="J25" s="22">
        <f t="shared" ca="1" si="17"/>
        <v>0</v>
      </c>
      <c r="K25" s="22">
        <f t="shared" ca="1" si="17"/>
        <v>0</v>
      </c>
      <c r="L25" s="22">
        <f t="shared" ca="1" si="17"/>
        <v>0</v>
      </c>
      <c r="M25" s="22">
        <f t="shared" ca="1" si="17"/>
        <v>0</v>
      </c>
      <c r="N25" s="22">
        <f t="shared" ca="1" si="17"/>
        <v>0</v>
      </c>
      <c r="O25" s="22">
        <f t="shared" ca="1" si="17"/>
        <v>0</v>
      </c>
      <c r="P25" s="22">
        <f t="shared" ca="1" si="17"/>
        <v>0</v>
      </c>
      <c r="Q25" s="22">
        <f t="shared" ca="1" si="17"/>
        <v>0</v>
      </c>
      <c r="R25" s="22">
        <f t="shared" ca="1" si="17"/>
        <v>0</v>
      </c>
      <c r="S25" s="22">
        <f t="shared" ca="1" si="17"/>
        <v>0</v>
      </c>
      <c r="T25" s="22">
        <f t="shared" ca="1" si="17"/>
        <v>71167057.700000003</v>
      </c>
      <c r="U25" s="22">
        <f t="shared" ca="1" si="18"/>
        <v>3160.31</v>
      </c>
      <c r="V25" s="22">
        <f t="shared" ca="1" si="18"/>
        <v>360690.62999999989</v>
      </c>
      <c r="W25" s="22">
        <f t="shared" ca="1" si="18"/>
        <v>1798944.81</v>
      </c>
      <c r="X25" s="22">
        <f t="shared" ca="1" si="18"/>
        <v>0</v>
      </c>
      <c r="Y25" s="22">
        <f t="shared" ca="1" si="18"/>
        <v>-573.75</v>
      </c>
      <c r="Z25" s="22">
        <f t="shared" ca="1" si="18"/>
        <v>857.84999999999991</v>
      </c>
      <c r="AA25" s="22">
        <f t="shared" ca="1" si="18"/>
        <v>0</v>
      </c>
      <c r="AB25" s="22">
        <f t="shared" ca="1" si="18"/>
        <v>0</v>
      </c>
      <c r="AC25" s="22">
        <f t="shared" ca="1" si="18"/>
        <v>907.43000000000018</v>
      </c>
      <c r="AD25" s="22">
        <f t="shared" ca="1" si="18"/>
        <v>-31.340000000000018</v>
      </c>
      <c r="AE25" s="22">
        <f t="shared" ca="1" si="18"/>
        <v>0</v>
      </c>
      <c r="AF25" s="22">
        <f t="shared" ca="1" si="18"/>
        <v>0</v>
      </c>
      <c r="AG25" s="22">
        <f t="shared" ca="1" si="18"/>
        <v>11291.46</v>
      </c>
      <c r="AH25" s="22">
        <f t="shared" ca="1" si="18"/>
        <v>2822.86</v>
      </c>
      <c r="AI25" s="22">
        <f t="shared" ca="1" si="18"/>
        <v>0</v>
      </c>
      <c r="AJ25" s="22">
        <f t="shared" ca="1" si="15"/>
        <v>600</v>
      </c>
      <c r="AK25" s="22">
        <f t="shared" ca="1" si="15"/>
        <v>0</v>
      </c>
      <c r="AL25" s="22">
        <f t="shared" ca="1" si="15"/>
        <v>0</v>
      </c>
      <c r="AM25" s="22">
        <f t="shared" ca="1" si="15"/>
        <v>10000</v>
      </c>
      <c r="AN25" s="22">
        <f t="shared" ca="1" si="15"/>
        <v>0</v>
      </c>
      <c r="AO25" s="22">
        <f t="shared" ca="1" si="15"/>
        <v>0</v>
      </c>
      <c r="AP25" s="22">
        <f t="shared" ca="1" si="15"/>
        <v>0</v>
      </c>
      <c r="AQ25" s="22">
        <f t="shared" ca="1" si="15"/>
        <v>0</v>
      </c>
      <c r="AR25" s="22">
        <f t="shared" ca="1" si="15"/>
        <v>0</v>
      </c>
      <c r="AS25" s="22">
        <f t="shared" ca="1" si="15"/>
        <v>0</v>
      </c>
      <c r="AT25" s="22">
        <f t="shared" ca="1" si="15"/>
        <v>63426.880000000005</v>
      </c>
      <c r="AU25" s="22">
        <f t="shared" ca="1" si="15"/>
        <v>276.83999999999997</v>
      </c>
      <c r="AV25" s="22">
        <f t="shared" ca="1" si="15"/>
        <v>1345.1299999999999</v>
      </c>
      <c r="AW25" s="22">
        <f t="shared" ca="1" si="15"/>
        <v>0</v>
      </c>
      <c r="AX25" s="22">
        <f t="shared" ca="1" si="15"/>
        <v>119.05</v>
      </c>
      <c r="AY25" s="22">
        <f t="shared" ca="1" si="15"/>
        <v>0</v>
      </c>
      <c r="AZ25" s="22">
        <f t="shared" ca="1" si="19"/>
        <v>0</v>
      </c>
      <c r="BA25" s="22">
        <f t="shared" ca="1" si="19"/>
        <v>0</v>
      </c>
      <c r="BB25" s="22">
        <f t="shared" ca="1" si="19"/>
        <v>0</v>
      </c>
      <c r="BC25" s="22">
        <f t="shared" ca="1" si="19"/>
        <v>0</v>
      </c>
      <c r="BD25" s="22">
        <f t="shared" ca="1" si="19"/>
        <v>-3492806.28</v>
      </c>
      <c r="BE25" s="22">
        <f t="shared" ca="1" si="19"/>
        <v>0</v>
      </c>
      <c r="BF25" s="22">
        <f t="shared" ca="1" si="19"/>
        <v>0</v>
      </c>
      <c r="BG25" s="22">
        <f t="shared" ca="1" si="19"/>
        <v>0</v>
      </c>
      <c r="BH25" s="22">
        <f t="shared" ca="1" si="19"/>
        <v>0</v>
      </c>
      <c r="BI25" s="22">
        <f t="shared" ca="1" si="19"/>
        <v>0</v>
      </c>
      <c r="BJ25" s="22">
        <f t="shared" ca="1" si="19"/>
        <v>0</v>
      </c>
      <c r="BK25" s="22">
        <f t="shared" ca="1" si="19"/>
        <v>0</v>
      </c>
      <c r="BL25" s="22">
        <f t="shared" ca="1" si="19"/>
        <v>0</v>
      </c>
      <c r="BM25" s="22">
        <f t="shared" ca="1" si="19"/>
        <v>0</v>
      </c>
      <c r="BN25" s="22">
        <f t="shared" ca="1" si="19"/>
        <v>2612.73</v>
      </c>
      <c r="BO25" s="22">
        <f t="shared" ca="1" si="19"/>
        <v>0</v>
      </c>
      <c r="BP25" s="22">
        <f t="shared" ca="1" si="16"/>
        <v>-735.18999999999994</v>
      </c>
      <c r="BQ25" s="22">
        <f t="shared" ca="1" si="16"/>
        <v>0</v>
      </c>
      <c r="BR25" s="22">
        <f t="shared" ca="1" si="16"/>
        <v>0</v>
      </c>
      <c r="BS25" s="22">
        <f t="shared" ca="1" si="16"/>
        <v>28684.21</v>
      </c>
      <c r="BT25" s="22">
        <f t="shared" ca="1" si="16"/>
        <v>0</v>
      </c>
      <c r="BU25" s="22">
        <f t="shared" ca="1" si="16"/>
        <v>0</v>
      </c>
      <c r="BV25" s="22">
        <f t="shared" ca="1" si="16"/>
        <v>0</v>
      </c>
      <c r="BW25" s="22">
        <f t="shared" ca="1" si="16"/>
        <v>0</v>
      </c>
      <c r="BX25" s="22">
        <f t="shared" ca="1" si="16"/>
        <v>0</v>
      </c>
      <c r="BY25" s="22">
        <f t="shared" ca="1" si="16"/>
        <v>0</v>
      </c>
      <c r="BZ25" s="22">
        <f t="shared" ca="1" si="16"/>
        <v>0</v>
      </c>
      <c r="CA25" s="22">
        <f t="shared" ca="1" si="16"/>
        <v>0</v>
      </c>
      <c r="CB25" s="22">
        <f t="shared" ca="1" si="16"/>
        <v>0</v>
      </c>
      <c r="CC25" s="22">
        <f t="shared" ca="1" si="16"/>
        <v>0</v>
      </c>
      <c r="CD25" s="22">
        <f t="shared" ca="1" si="16"/>
        <v>560</v>
      </c>
      <c r="CE25" s="22">
        <f t="shared" ca="1" si="16"/>
        <v>0</v>
      </c>
      <c r="CF25" s="22">
        <f t="shared" ca="1" si="20"/>
        <v>0</v>
      </c>
      <c r="CG25" s="22">
        <f t="shared" ca="1" si="20"/>
        <v>0</v>
      </c>
      <c r="CH25" s="22">
        <f t="shared" ca="1" si="20"/>
        <v>0</v>
      </c>
      <c r="CI25" s="23">
        <f t="shared" ref="CI25:CI74" ca="1" si="25">CJ25+CK25+CL25+CO25</f>
        <v>2481125.1399999997</v>
      </c>
      <c r="CJ25" s="22">
        <f t="shared" ca="1" si="21"/>
        <v>0</v>
      </c>
      <c r="CK25" s="22">
        <f t="shared" ca="1" si="21"/>
        <v>0</v>
      </c>
      <c r="CL25" s="23">
        <f t="shared" ref="CL25:CL74" ca="1" si="26">+CM25+CN25</f>
        <v>334236.27999999997</v>
      </c>
      <c r="CM25" s="22">
        <f t="shared" ca="1" si="22"/>
        <v>5681.82</v>
      </c>
      <c r="CN25" s="22">
        <f t="shared" ca="1" si="22"/>
        <v>328554.45999999996</v>
      </c>
      <c r="CO25" s="23">
        <f t="shared" ref="CO25:CO74" ca="1" si="27">+CP25+CQ25</f>
        <v>2146888.86</v>
      </c>
      <c r="CP25" s="22">
        <f t="shared" ca="1" si="23"/>
        <v>0</v>
      </c>
      <c r="CQ25" s="22">
        <f t="shared" ca="1" si="23"/>
        <v>2146888.86</v>
      </c>
      <c r="CR25" s="22">
        <f t="shared" ca="1" si="23"/>
        <v>4709.8</v>
      </c>
      <c r="CS25" s="22">
        <f t="shared" ca="1" si="23"/>
        <v>0</v>
      </c>
      <c r="CT25" s="22">
        <f t="shared" ca="1" si="23"/>
        <v>0</v>
      </c>
      <c r="CU25" s="23">
        <f t="shared" ca="1" si="9"/>
        <v>72480713.929999992</v>
      </c>
    </row>
    <row r="26" spans="1:99" ht="12.75" customHeight="1" x14ac:dyDescent="0.25">
      <c r="A26" s="65" t="s">
        <v>183</v>
      </c>
      <c r="B26" s="21">
        <v>1028</v>
      </c>
      <c r="C26" s="66" t="s">
        <v>146</v>
      </c>
      <c r="D26" s="23">
        <f t="shared" ca="1" si="24"/>
        <v>207243380.13162607</v>
      </c>
      <c r="E26" s="22">
        <f t="shared" ca="1" si="17"/>
        <v>24866524.846552685</v>
      </c>
      <c r="F26" s="22">
        <f t="shared" ca="1" si="17"/>
        <v>149246147.79567042</v>
      </c>
      <c r="G26" s="22">
        <f t="shared" ca="1" si="17"/>
        <v>33130707.489402942</v>
      </c>
      <c r="H26" s="22">
        <f t="shared" ca="1" si="17"/>
        <v>249563.02430200001</v>
      </c>
      <c r="I26" s="22">
        <f t="shared" ca="1" si="17"/>
        <v>1075178.9000000001</v>
      </c>
      <c r="J26" s="22">
        <f t="shared" ca="1" si="17"/>
        <v>0</v>
      </c>
      <c r="K26" s="22">
        <f t="shared" ca="1" si="17"/>
        <v>0</v>
      </c>
      <c r="L26" s="22">
        <f t="shared" ca="1" si="17"/>
        <v>0</v>
      </c>
      <c r="M26" s="22">
        <f t="shared" ca="1" si="17"/>
        <v>0</v>
      </c>
      <c r="N26" s="22">
        <f t="shared" ca="1" si="17"/>
        <v>0</v>
      </c>
      <c r="O26" s="22">
        <f t="shared" ca="1" si="17"/>
        <v>6130954.4279550007</v>
      </c>
      <c r="P26" s="22">
        <f t="shared" ca="1" si="17"/>
        <v>0</v>
      </c>
      <c r="Q26" s="22">
        <f t="shared" ca="1" si="17"/>
        <v>758260.45451800001</v>
      </c>
      <c r="R26" s="22">
        <f t="shared" ca="1" si="17"/>
        <v>0</v>
      </c>
      <c r="S26" s="22">
        <f t="shared" ca="1" si="17"/>
        <v>0</v>
      </c>
      <c r="T26" s="22">
        <f t="shared" ca="1" si="17"/>
        <v>363890434.54051602</v>
      </c>
      <c r="U26" s="22">
        <f t="shared" ca="1" si="18"/>
        <v>16194161.958608998</v>
      </c>
      <c r="V26" s="22">
        <f t="shared" ca="1" si="18"/>
        <v>740971.70999999985</v>
      </c>
      <c r="W26" s="22">
        <f t="shared" ca="1" si="18"/>
        <v>35299031.879999988</v>
      </c>
      <c r="X26" s="22">
        <f t="shared" ca="1" si="18"/>
        <v>0</v>
      </c>
      <c r="Y26" s="22">
        <f t="shared" ca="1" si="18"/>
        <v>1962302.5491550001</v>
      </c>
      <c r="Z26" s="22">
        <f t="shared" ca="1" si="18"/>
        <v>4978115.4349910002</v>
      </c>
      <c r="AA26" s="22">
        <f t="shared" ca="1" si="18"/>
        <v>0</v>
      </c>
      <c r="AB26" s="22">
        <f t="shared" ca="1" si="18"/>
        <v>0</v>
      </c>
      <c r="AC26" s="22">
        <f t="shared" ca="1" si="18"/>
        <v>101651.76598000001</v>
      </c>
      <c r="AD26" s="22">
        <f t="shared" ca="1" si="18"/>
        <v>1196078.5692064005</v>
      </c>
      <c r="AE26" s="22">
        <f t="shared" ca="1" si="18"/>
        <v>0</v>
      </c>
      <c r="AF26" s="22">
        <f t="shared" ca="1" si="18"/>
        <v>23515.75</v>
      </c>
      <c r="AG26" s="22">
        <f t="shared" ca="1" si="18"/>
        <v>0</v>
      </c>
      <c r="AH26" s="22">
        <f t="shared" ca="1" si="18"/>
        <v>0</v>
      </c>
      <c r="AI26" s="22">
        <f t="shared" ca="1" si="18"/>
        <v>0</v>
      </c>
      <c r="AJ26" s="22">
        <f t="shared" ca="1" si="15"/>
        <v>0</v>
      </c>
      <c r="AK26" s="22">
        <f t="shared" ca="1" si="15"/>
        <v>9230.77</v>
      </c>
      <c r="AL26" s="22">
        <f t="shared" ca="1" si="15"/>
        <v>0</v>
      </c>
      <c r="AM26" s="22">
        <f t="shared" ca="1" si="15"/>
        <v>22678.39</v>
      </c>
      <c r="AN26" s="22">
        <f t="shared" ca="1" si="15"/>
        <v>0</v>
      </c>
      <c r="AO26" s="22">
        <f t="shared" ca="1" si="15"/>
        <v>0</v>
      </c>
      <c r="AP26" s="22">
        <f t="shared" ca="1" si="15"/>
        <v>31217.432541999999</v>
      </c>
      <c r="AQ26" s="22">
        <f t="shared" ca="1" si="15"/>
        <v>0</v>
      </c>
      <c r="AR26" s="22">
        <f t="shared" ca="1" si="15"/>
        <v>0</v>
      </c>
      <c r="AS26" s="22">
        <f t="shared" ca="1" si="15"/>
        <v>0</v>
      </c>
      <c r="AT26" s="22">
        <f t="shared" ca="1" si="15"/>
        <v>0</v>
      </c>
      <c r="AU26" s="22">
        <f t="shared" ca="1" si="15"/>
        <v>0</v>
      </c>
      <c r="AV26" s="22">
        <f t="shared" ca="1" si="15"/>
        <v>0</v>
      </c>
      <c r="AW26" s="22">
        <f t="shared" ca="1" si="15"/>
        <v>0</v>
      </c>
      <c r="AX26" s="22">
        <f t="shared" ca="1" si="15"/>
        <v>0</v>
      </c>
      <c r="AY26" s="22">
        <f t="shared" ca="1" si="15"/>
        <v>0</v>
      </c>
      <c r="AZ26" s="22">
        <f t="shared" ca="1" si="19"/>
        <v>0</v>
      </c>
      <c r="BA26" s="22">
        <f t="shared" ca="1" si="19"/>
        <v>0</v>
      </c>
      <c r="BB26" s="22">
        <f t="shared" ca="1" si="19"/>
        <v>0</v>
      </c>
      <c r="BC26" s="22">
        <f t="shared" ca="1" si="19"/>
        <v>0</v>
      </c>
      <c r="BD26" s="22">
        <f t="shared" ca="1" si="19"/>
        <v>1448776.8876209997</v>
      </c>
      <c r="BE26" s="22">
        <f t="shared" ca="1" si="19"/>
        <v>0</v>
      </c>
      <c r="BF26" s="22">
        <f t="shared" ca="1" si="19"/>
        <v>0</v>
      </c>
      <c r="BG26" s="22">
        <f t="shared" ca="1" si="19"/>
        <v>0</v>
      </c>
      <c r="BH26" s="22">
        <f t="shared" ca="1" si="19"/>
        <v>0</v>
      </c>
      <c r="BI26" s="22">
        <f t="shared" ca="1" si="19"/>
        <v>0</v>
      </c>
      <c r="BJ26" s="22">
        <f t="shared" ca="1" si="19"/>
        <v>0</v>
      </c>
      <c r="BK26" s="22">
        <f t="shared" ca="1" si="19"/>
        <v>0</v>
      </c>
      <c r="BL26" s="22">
        <f t="shared" ca="1" si="19"/>
        <v>0</v>
      </c>
      <c r="BM26" s="22">
        <f t="shared" ca="1" si="19"/>
        <v>0</v>
      </c>
      <c r="BN26" s="22">
        <f t="shared" ca="1" si="19"/>
        <v>20722.470000000005</v>
      </c>
      <c r="BO26" s="22">
        <f t="shared" ca="1" si="19"/>
        <v>0</v>
      </c>
      <c r="BP26" s="22">
        <f t="shared" ca="1" si="16"/>
        <v>27224701.786501378</v>
      </c>
      <c r="BQ26" s="22">
        <f t="shared" ca="1" si="16"/>
        <v>17584109.372641001</v>
      </c>
      <c r="BR26" s="22">
        <f t="shared" ca="1" si="16"/>
        <v>4699501.5917159999</v>
      </c>
      <c r="BS26" s="22">
        <f t="shared" ca="1" si="16"/>
        <v>2663033.0263300003</v>
      </c>
      <c r="BT26" s="22">
        <f t="shared" ca="1" si="16"/>
        <v>0</v>
      </c>
      <c r="BU26" s="22">
        <f t="shared" ca="1" si="16"/>
        <v>0</v>
      </c>
      <c r="BV26" s="22">
        <f t="shared" ca="1" si="16"/>
        <v>0</v>
      </c>
      <c r="BW26" s="22">
        <f t="shared" ca="1" si="16"/>
        <v>498.76</v>
      </c>
      <c r="BX26" s="22">
        <f t="shared" ca="1" si="16"/>
        <v>0</v>
      </c>
      <c r="BY26" s="22">
        <f t="shared" ca="1" si="16"/>
        <v>0</v>
      </c>
      <c r="BZ26" s="22">
        <f t="shared" ca="1" si="16"/>
        <v>0</v>
      </c>
      <c r="CA26" s="22">
        <f t="shared" ca="1" si="16"/>
        <v>-65266.11</v>
      </c>
      <c r="CB26" s="22">
        <f t="shared" ca="1" si="16"/>
        <v>0</v>
      </c>
      <c r="CC26" s="22">
        <f t="shared" ca="1" si="16"/>
        <v>0</v>
      </c>
      <c r="CD26" s="22">
        <f t="shared" ca="1" si="16"/>
        <v>0</v>
      </c>
      <c r="CE26" s="22">
        <f t="shared" ca="1" si="16"/>
        <v>0</v>
      </c>
      <c r="CF26" s="22">
        <f t="shared" ca="1" si="20"/>
        <v>0</v>
      </c>
      <c r="CG26" s="22">
        <f t="shared" ca="1" si="20"/>
        <v>0</v>
      </c>
      <c r="CH26" s="22">
        <f t="shared" ca="1" si="20"/>
        <v>0</v>
      </c>
      <c r="CI26" s="23">
        <f t="shared" ca="1" si="25"/>
        <v>91920141.510001317</v>
      </c>
      <c r="CJ26" s="22">
        <f t="shared" ca="1" si="21"/>
        <v>750</v>
      </c>
      <c r="CK26" s="22">
        <f t="shared" ca="1" si="21"/>
        <v>51676.990000000005</v>
      </c>
      <c r="CL26" s="23">
        <f t="shared" ca="1" si="26"/>
        <v>16432585.020000003</v>
      </c>
      <c r="CM26" s="22">
        <f t="shared" ca="1" si="22"/>
        <v>692776.58000000136</v>
      </c>
      <c r="CN26" s="22">
        <f t="shared" ca="1" si="22"/>
        <v>15739808.440000001</v>
      </c>
      <c r="CO26" s="23">
        <f t="shared" ca="1" si="27"/>
        <v>75435129.500001311</v>
      </c>
      <c r="CP26" s="22">
        <f t="shared" ca="1" si="23"/>
        <v>4661689.9600000009</v>
      </c>
      <c r="CQ26" s="22">
        <f t="shared" ca="1" si="23"/>
        <v>70773439.540001318</v>
      </c>
      <c r="CR26" s="22">
        <f t="shared" ca="1" si="23"/>
        <v>115943.31999999993</v>
      </c>
      <c r="CS26" s="22">
        <f t="shared" ca="1" si="23"/>
        <v>0</v>
      </c>
      <c r="CT26" s="22">
        <f t="shared" ca="1" si="23"/>
        <v>0</v>
      </c>
      <c r="CU26" s="23">
        <f t="shared" ca="1" si="9"/>
        <v>785518890.30421126</v>
      </c>
    </row>
    <row r="27" spans="1:99" ht="12.75" customHeight="1" x14ac:dyDescent="0.25">
      <c r="A27" s="65" t="s">
        <v>185</v>
      </c>
      <c r="B27" s="21">
        <v>1030</v>
      </c>
      <c r="C27" s="66" t="s">
        <v>146</v>
      </c>
      <c r="D27" s="23">
        <f t="shared" ca="1" si="24"/>
        <v>87184.938100000014</v>
      </c>
      <c r="E27" s="22">
        <f t="shared" ca="1" si="17"/>
        <v>74852.11</v>
      </c>
      <c r="F27" s="22">
        <f t="shared" ca="1" si="17"/>
        <v>3294.2300000000023</v>
      </c>
      <c r="G27" s="22">
        <f t="shared" ca="1" si="17"/>
        <v>9038.598100000012</v>
      </c>
      <c r="H27" s="22">
        <f t="shared" ca="1" si="17"/>
        <v>0</v>
      </c>
      <c r="I27" s="22">
        <f t="shared" ca="1" si="17"/>
        <v>171228.63999999996</v>
      </c>
      <c r="J27" s="22">
        <f t="shared" ca="1" si="17"/>
        <v>0</v>
      </c>
      <c r="K27" s="22">
        <f t="shared" ca="1" si="17"/>
        <v>0</v>
      </c>
      <c r="L27" s="22">
        <f t="shared" ca="1" si="17"/>
        <v>0</v>
      </c>
      <c r="M27" s="22">
        <f t="shared" ca="1" si="17"/>
        <v>0</v>
      </c>
      <c r="N27" s="22">
        <f t="shared" ca="1" si="17"/>
        <v>0</v>
      </c>
      <c r="O27" s="22">
        <f t="shared" ca="1" si="17"/>
        <v>0</v>
      </c>
      <c r="P27" s="22">
        <f t="shared" ca="1" si="17"/>
        <v>7362699.5600000005</v>
      </c>
      <c r="Q27" s="22">
        <f t="shared" ca="1" si="17"/>
        <v>0</v>
      </c>
      <c r="R27" s="22">
        <f t="shared" ca="1" si="17"/>
        <v>0</v>
      </c>
      <c r="S27" s="22">
        <f t="shared" ca="1" si="17"/>
        <v>0</v>
      </c>
      <c r="T27" s="22">
        <f t="shared" ca="1" si="17"/>
        <v>1377419.1299999997</v>
      </c>
      <c r="U27" s="22">
        <f t="shared" ca="1" si="18"/>
        <v>0</v>
      </c>
      <c r="V27" s="22">
        <f t="shared" ca="1" si="18"/>
        <v>527667.84999999986</v>
      </c>
      <c r="W27" s="22">
        <f t="shared" ca="1" si="18"/>
        <v>2977110.69</v>
      </c>
      <c r="X27" s="22">
        <f t="shared" ca="1" si="18"/>
        <v>0</v>
      </c>
      <c r="Y27" s="22">
        <f t="shared" ca="1" si="18"/>
        <v>15146.787500000006</v>
      </c>
      <c r="Z27" s="22">
        <f t="shared" ca="1" si="18"/>
        <v>9755.2300000000014</v>
      </c>
      <c r="AA27" s="22">
        <f t="shared" ca="1" si="18"/>
        <v>0</v>
      </c>
      <c r="AB27" s="22">
        <f t="shared" ca="1" si="18"/>
        <v>0</v>
      </c>
      <c r="AC27" s="22">
        <f t="shared" ca="1" si="18"/>
        <v>3201.2659999999996</v>
      </c>
      <c r="AD27" s="22">
        <f t="shared" ca="1" si="18"/>
        <v>1890</v>
      </c>
      <c r="AE27" s="22">
        <f t="shared" ca="1" si="18"/>
        <v>0</v>
      </c>
      <c r="AF27" s="22">
        <f t="shared" ca="1" si="18"/>
        <v>0</v>
      </c>
      <c r="AG27" s="22">
        <f t="shared" ca="1" si="18"/>
        <v>0</v>
      </c>
      <c r="AH27" s="22">
        <f t="shared" ca="1" si="18"/>
        <v>0</v>
      </c>
      <c r="AI27" s="22">
        <f t="shared" ca="1" si="18"/>
        <v>0</v>
      </c>
      <c r="AJ27" s="22">
        <f t="shared" ca="1" si="15"/>
        <v>0</v>
      </c>
      <c r="AK27" s="22">
        <f t="shared" ca="1" si="15"/>
        <v>0</v>
      </c>
      <c r="AL27" s="22">
        <f t="shared" ca="1" si="15"/>
        <v>0</v>
      </c>
      <c r="AM27" s="22">
        <f t="shared" ca="1" si="15"/>
        <v>454585.97000000003</v>
      </c>
      <c r="AN27" s="22">
        <f t="shared" ca="1" si="15"/>
        <v>0</v>
      </c>
      <c r="AO27" s="22">
        <f t="shared" ca="1" si="15"/>
        <v>0</v>
      </c>
      <c r="AP27" s="22">
        <f t="shared" ca="1" si="15"/>
        <v>150</v>
      </c>
      <c r="AQ27" s="22">
        <f t="shared" ca="1" si="15"/>
        <v>0</v>
      </c>
      <c r="AR27" s="22">
        <f t="shared" ca="1" si="15"/>
        <v>0</v>
      </c>
      <c r="AS27" s="22">
        <f t="shared" ca="1" si="15"/>
        <v>0</v>
      </c>
      <c r="AT27" s="22">
        <f t="shared" ca="1" si="15"/>
        <v>615108.56280000007</v>
      </c>
      <c r="AU27" s="22">
        <f t="shared" ca="1" si="15"/>
        <v>407.85410000000036</v>
      </c>
      <c r="AV27" s="22">
        <f t="shared" ca="1" si="15"/>
        <v>431.3041000000004</v>
      </c>
      <c r="AW27" s="22">
        <f t="shared" ca="1" si="15"/>
        <v>0</v>
      </c>
      <c r="AX27" s="22">
        <f t="shared" ca="1" si="15"/>
        <v>345.70410000000038</v>
      </c>
      <c r="AY27" s="22">
        <f t="shared" ca="1" si="15"/>
        <v>0</v>
      </c>
      <c r="AZ27" s="22">
        <f t="shared" ca="1" si="19"/>
        <v>0</v>
      </c>
      <c r="BA27" s="22">
        <f t="shared" ca="1" si="19"/>
        <v>0</v>
      </c>
      <c r="BB27" s="22">
        <f t="shared" ca="1" si="19"/>
        <v>0</v>
      </c>
      <c r="BC27" s="22">
        <f t="shared" ca="1" si="19"/>
        <v>0</v>
      </c>
      <c r="BD27" s="22">
        <f t="shared" ca="1" si="19"/>
        <v>207790.96999999994</v>
      </c>
      <c r="BE27" s="22">
        <f t="shared" ca="1" si="19"/>
        <v>220</v>
      </c>
      <c r="BF27" s="22">
        <f t="shared" ca="1" si="19"/>
        <v>0</v>
      </c>
      <c r="BG27" s="22">
        <f t="shared" ca="1" si="19"/>
        <v>0</v>
      </c>
      <c r="BH27" s="22">
        <f t="shared" ca="1" si="19"/>
        <v>0</v>
      </c>
      <c r="BI27" s="22">
        <f t="shared" ca="1" si="19"/>
        <v>0</v>
      </c>
      <c r="BJ27" s="22">
        <f t="shared" ca="1" si="19"/>
        <v>0</v>
      </c>
      <c r="BK27" s="22">
        <f t="shared" ca="1" si="19"/>
        <v>0</v>
      </c>
      <c r="BL27" s="22">
        <f t="shared" ca="1" si="19"/>
        <v>0</v>
      </c>
      <c r="BM27" s="22">
        <f t="shared" ca="1" si="19"/>
        <v>0</v>
      </c>
      <c r="BN27" s="22">
        <f t="shared" ca="1" si="19"/>
        <v>37467.846699999987</v>
      </c>
      <c r="BO27" s="22">
        <f t="shared" ca="1" si="19"/>
        <v>0</v>
      </c>
      <c r="BP27" s="22">
        <f t="shared" ca="1" si="16"/>
        <v>20777.5412</v>
      </c>
      <c r="BQ27" s="22">
        <f t="shared" ca="1" si="16"/>
        <v>0</v>
      </c>
      <c r="BR27" s="22">
        <f t="shared" ca="1" si="16"/>
        <v>1.4551915228366852E-11</v>
      </c>
      <c r="BS27" s="22">
        <f t="shared" ca="1" si="16"/>
        <v>133731.86909999995</v>
      </c>
      <c r="BT27" s="22">
        <f t="shared" ca="1" si="16"/>
        <v>0</v>
      </c>
      <c r="BU27" s="22">
        <f t="shared" ca="1" si="16"/>
        <v>0</v>
      </c>
      <c r="BV27" s="22">
        <f t="shared" ca="1" si="16"/>
        <v>0</v>
      </c>
      <c r="BW27" s="22">
        <f t="shared" ca="1" si="16"/>
        <v>0</v>
      </c>
      <c r="BX27" s="22">
        <f t="shared" ca="1" si="16"/>
        <v>0</v>
      </c>
      <c r="BY27" s="22">
        <f t="shared" ca="1" si="16"/>
        <v>0</v>
      </c>
      <c r="BZ27" s="22">
        <f t="shared" ca="1" si="16"/>
        <v>0</v>
      </c>
      <c r="CA27" s="22">
        <f t="shared" ca="1" si="16"/>
        <v>1536.26</v>
      </c>
      <c r="CB27" s="22">
        <f t="shared" ca="1" si="16"/>
        <v>0</v>
      </c>
      <c r="CC27" s="22">
        <f t="shared" ca="1" si="16"/>
        <v>0</v>
      </c>
      <c r="CD27" s="22">
        <f t="shared" ca="1" si="16"/>
        <v>0</v>
      </c>
      <c r="CE27" s="22">
        <f t="shared" ca="1" si="16"/>
        <v>0</v>
      </c>
      <c r="CF27" s="22">
        <f t="shared" ca="1" si="20"/>
        <v>0</v>
      </c>
      <c r="CG27" s="22">
        <f t="shared" ca="1" si="20"/>
        <v>0</v>
      </c>
      <c r="CH27" s="22">
        <f t="shared" ca="1" si="20"/>
        <v>0</v>
      </c>
      <c r="CI27" s="23">
        <f t="shared" ca="1" si="25"/>
        <v>161609060.40000001</v>
      </c>
      <c r="CJ27" s="22">
        <f t="shared" ca="1" si="21"/>
        <v>0</v>
      </c>
      <c r="CK27" s="22">
        <f t="shared" ca="1" si="21"/>
        <v>0</v>
      </c>
      <c r="CL27" s="23">
        <f t="shared" ca="1" si="26"/>
        <v>79121.849999999991</v>
      </c>
      <c r="CM27" s="22">
        <f t="shared" ca="1" si="22"/>
        <v>0</v>
      </c>
      <c r="CN27" s="22">
        <f t="shared" ca="1" si="22"/>
        <v>79121.849999999991</v>
      </c>
      <c r="CO27" s="23">
        <f t="shared" ca="1" si="27"/>
        <v>161529938.55000001</v>
      </c>
      <c r="CP27" s="22">
        <f t="shared" ca="1" si="23"/>
        <v>0</v>
      </c>
      <c r="CQ27" s="22">
        <f t="shared" ca="1" si="23"/>
        <v>161529938.55000001</v>
      </c>
      <c r="CR27" s="22">
        <f t="shared" ca="1" si="23"/>
        <v>12312</v>
      </c>
      <c r="CS27" s="22">
        <f t="shared" ca="1" si="23"/>
        <v>0</v>
      </c>
      <c r="CT27" s="22">
        <f t="shared" ca="1" si="23"/>
        <v>0</v>
      </c>
      <c r="CU27" s="23">
        <f t="shared" ca="1" si="9"/>
        <v>175627230.37370002</v>
      </c>
    </row>
    <row r="28" spans="1:99" ht="12.75" customHeight="1" x14ac:dyDescent="0.25">
      <c r="A28" s="65" t="s">
        <v>187</v>
      </c>
      <c r="B28" s="21">
        <v>1031</v>
      </c>
      <c r="C28" s="66" t="s">
        <v>146</v>
      </c>
      <c r="D28" s="23">
        <f t="shared" ca="1" si="24"/>
        <v>5362188.55</v>
      </c>
      <c r="E28" s="22">
        <f t="shared" ca="1" si="17"/>
        <v>5231504.42</v>
      </c>
      <c r="F28" s="22">
        <f t="shared" ca="1" si="17"/>
        <v>1574.02</v>
      </c>
      <c r="G28" s="22">
        <f t="shared" ca="1" si="17"/>
        <v>129110.11</v>
      </c>
      <c r="H28" s="22">
        <f t="shared" ca="1" si="17"/>
        <v>0</v>
      </c>
      <c r="I28" s="22">
        <f t="shared" ca="1" si="17"/>
        <v>20178.84</v>
      </c>
      <c r="J28" s="22">
        <f t="shared" ca="1" si="17"/>
        <v>0</v>
      </c>
      <c r="K28" s="22">
        <f t="shared" ca="1" si="17"/>
        <v>0</v>
      </c>
      <c r="L28" s="22">
        <f t="shared" ca="1" si="17"/>
        <v>0</v>
      </c>
      <c r="M28" s="22">
        <f t="shared" ca="1" si="17"/>
        <v>0</v>
      </c>
      <c r="N28" s="22">
        <f t="shared" ca="1" si="17"/>
        <v>0</v>
      </c>
      <c r="O28" s="22">
        <f t="shared" ca="1" si="17"/>
        <v>0</v>
      </c>
      <c r="P28" s="22">
        <f t="shared" ca="1" si="17"/>
        <v>0</v>
      </c>
      <c r="Q28" s="22">
        <f t="shared" ca="1" si="17"/>
        <v>0</v>
      </c>
      <c r="R28" s="22">
        <f t="shared" ca="1" si="17"/>
        <v>0</v>
      </c>
      <c r="S28" s="22">
        <f t="shared" ca="1" si="17"/>
        <v>0</v>
      </c>
      <c r="T28" s="22">
        <f t="shared" ca="1" si="17"/>
        <v>0</v>
      </c>
      <c r="U28" s="22">
        <f t="shared" ca="1" si="18"/>
        <v>0</v>
      </c>
      <c r="V28" s="22">
        <f t="shared" ca="1" si="18"/>
        <v>0</v>
      </c>
      <c r="W28" s="22">
        <f t="shared" ca="1" si="18"/>
        <v>94945.4</v>
      </c>
      <c r="X28" s="22">
        <f t="shared" ca="1" si="18"/>
        <v>0</v>
      </c>
      <c r="Y28" s="22">
        <f t="shared" ca="1" si="18"/>
        <v>0</v>
      </c>
      <c r="Z28" s="22">
        <f t="shared" ca="1" si="18"/>
        <v>798329.22</v>
      </c>
      <c r="AA28" s="22">
        <f t="shared" ca="1" si="18"/>
        <v>0</v>
      </c>
      <c r="AB28" s="22">
        <f t="shared" ca="1" si="18"/>
        <v>0</v>
      </c>
      <c r="AC28" s="22">
        <f t="shared" ca="1" si="18"/>
        <v>0</v>
      </c>
      <c r="AD28" s="22">
        <f t="shared" ca="1" si="18"/>
        <v>116.97999999999999</v>
      </c>
      <c r="AE28" s="22">
        <f t="shared" ca="1" si="18"/>
        <v>0</v>
      </c>
      <c r="AF28" s="22">
        <f t="shared" ca="1" si="18"/>
        <v>0</v>
      </c>
      <c r="AG28" s="22">
        <f t="shared" ca="1" si="18"/>
        <v>0</v>
      </c>
      <c r="AH28" s="22">
        <f t="shared" ca="1" si="18"/>
        <v>0</v>
      </c>
      <c r="AI28" s="22">
        <f t="shared" ca="1" si="18"/>
        <v>0</v>
      </c>
      <c r="AJ28" s="22">
        <f t="shared" ca="1" si="15"/>
        <v>0</v>
      </c>
      <c r="AK28" s="22">
        <f t="shared" ca="1" si="15"/>
        <v>0</v>
      </c>
      <c r="AL28" s="22">
        <f t="shared" ca="1" si="15"/>
        <v>0</v>
      </c>
      <c r="AM28" s="22">
        <f t="shared" ca="1" si="15"/>
        <v>0</v>
      </c>
      <c r="AN28" s="22">
        <f t="shared" ca="1" si="15"/>
        <v>0</v>
      </c>
      <c r="AO28" s="22">
        <f t="shared" ca="1" si="15"/>
        <v>0</v>
      </c>
      <c r="AP28" s="22">
        <f t="shared" ca="1" si="15"/>
        <v>0</v>
      </c>
      <c r="AQ28" s="22">
        <f t="shared" ca="1" si="15"/>
        <v>0</v>
      </c>
      <c r="AR28" s="22">
        <f t="shared" ca="1" si="15"/>
        <v>0</v>
      </c>
      <c r="AS28" s="22">
        <f t="shared" ca="1" si="15"/>
        <v>0</v>
      </c>
      <c r="AT28" s="22">
        <f t="shared" ca="1" si="15"/>
        <v>0</v>
      </c>
      <c r="AU28" s="22">
        <f t="shared" ca="1" si="15"/>
        <v>0</v>
      </c>
      <c r="AV28" s="22">
        <f t="shared" ca="1" si="15"/>
        <v>0</v>
      </c>
      <c r="AW28" s="22">
        <f t="shared" ca="1" si="15"/>
        <v>0</v>
      </c>
      <c r="AX28" s="22">
        <f t="shared" ca="1" si="15"/>
        <v>0</v>
      </c>
      <c r="AY28" s="22">
        <f t="shared" ca="1" si="15"/>
        <v>0</v>
      </c>
      <c r="AZ28" s="22">
        <f t="shared" ca="1" si="19"/>
        <v>0</v>
      </c>
      <c r="BA28" s="22">
        <f t="shared" ca="1" si="19"/>
        <v>0</v>
      </c>
      <c r="BB28" s="22">
        <f t="shared" ca="1" si="19"/>
        <v>0</v>
      </c>
      <c r="BC28" s="22">
        <f t="shared" ca="1" si="19"/>
        <v>0</v>
      </c>
      <c r="BD28" s="22">
        <f t="shared" ca="1" si="19"/>
        <v>416.45</v>
      </c>
      <c r="BE28" s="22">
        <f t="shared" ca="1" si="19"/>
        <v>0</v>
      </c>
      <c r="BF28" s="22">
        <f t="shared" ca="1" si="19"/>
        <v>0</v>
      </c>
      <c r="BG28" s="22">
        <f t="shared" ca="1" si="19"/>
        <v>0</v>
      </c>
      <c r="BH28" s="22">
        <f t="shared" ca="1" si="19"/>
        <v>0</v>
      </c>
      <c r="BI28" s="22">
        <f t="shared" ca="1" si="19"/>
        <v>0</v>
      </c>
      <c r="BJ28" s="22">
        <f t="shared" ca="1" si="19"/>
        <v>0</v>
      </c>
      <c r="BK28" s="22">
        <f t="shared" ca="1" si="19"/>
        <v>0</v>
      </c>
      <c r="BL28" s="22">
        <f t="shared" ca="1" si="19"/>
        <v>0</v>
      </c>
      <c r="BM28" s="22">
        <f t="shared" ca="1" si="19"/>
        <v>0</v>
      </c>
      <c r="BN28" s="22">
        <f t="shared" ca="1" si="19"/>
        <v>2043.37</v>
      </c>
      <c r="BO28" s="22">
        <f t="shared" ca="1" si="19"/>
        <v>0</v>
      </c>
      <c r="BP28" s="22">
        <f t="shared" ca="1" si="16"/>
        <v>2396.11</v>
      </c>
      <c r="BQ28" s="22">
        <f t="shared" ca="1" si="16"/>
        <v>0</v>
      </c>
      <c r="BR28" s="22">
        <f t="shared" ca="1" si="16"/>
        <v>0</v>
      </c>
      <c r="BS28" s="22">
        <f t="shared" ca="1" si="16"/>
        <v>1570.06</v>
      </c>
      <c r="BT28" s="22">
        <f t="shared" ca="1" si="16"/>
        <v>0</v>
      </c>
      <c r="BU28" s="22">
        <f t="shared" ca="1" si="16"/>
        <v>0</v>
      </c>
      <c r="BV28" s="22">
        <f t="shared" ca="1" si="16"/>
        <v>0</v>
      </c>
      <c r="BW28" s="22">
        <f t="shared" ca="1" si="16"/>
        <v>0</v>
      </c>
      <c r="BX28" s="22">
        <f t="shared" ca="1" si="16"/>
        <v>0</v>
      </c>
      <c r="BY28" s="22">
        <f t="shared" ca="1" si="16"/>
        <v>0</v>
      </c>
      <c r="BZ28" s="22">
        <f t="shared" ca="1" si="16"/>
        <v>0</v>
      </c>
      <c r="CA28" s="22">
        <f t="shared" ca="1" si="16"/>
        <v>0</v>
      </c>
      <c r="CB28" s="22">
        <f t="shared" ca="1" si="16"/>
        <v>0</v>
      </c>
      <c r="CC28" s="22">
        <f t="shared" ca="1" si="16"/>
        <v>0</v>
      </c>
      <c r="CD28" s="22">
        <f t="shared" ca="1" si="16"/>
        <v>0</v>
      </c>
      <c r="CE28" s="22">
        <f t="shared" ca="1" si="16"/>
        <v>0</v>
      </c>
      <c r="CF28" s="22">
        <f t="shared" ca="1" si="20"/>
        <v>0</v>
      </c>
      <c r="CG28" s="22">
        <f t="shared" ca="1" si="20"/>
        <v>0</v>
      </c>
      <c r="CH28" s="22">
        <f t="shared" ca="1" si="20"/>
        <v>0</v>
      </c>
      <c r="CI28" s="23">
        <f t="shared" ca="1" si="25"/>
        <v>0</v>
      </c>
      <c r="CJ28" s="22">
        <f t="shared" ca="1" si="21"/>
        <v>0</v>
      </c>
      <c r="CK28" s="22">
        <f t="shared" ca="1" si="21"/>
        <v>0</v>
      </c>
      <c r="CL28" s="23">
        <f t="shared" ca="1" si="26"/>
        <v>0</v>
      </c>
      <c r="CM28" s="22">
        <f t="shared" ca="1" si="22"/>
        <v>0</v>
      </c>
      <c r="CN28" s="22">
        <f t="shared" ca="1" si="22"/>
        <v>0</v>
      </c>
      <c r="CO28" s="23">
        <f t="shared" ca="1" si="27"/>
        <v>0</v>
      </c>
      <c r="CP28" s="22">
        <f t="shared" ca="1" si="23"/>
        <v>0</v>
      </c>
      <c r="CQ28" s="22">
        <f t="shared" ca="1" si="23"/>
        <v>0</v>
      </c>
      <c r="CR28" s="22">
        <f t="shared" ca="1" si="23"/>
        <v>7368.16</v>
      </c>
      <c r="CS28" s="22">
        <f t="shared" ca="1" si="23"/>
        <v>0</v>
      </c>
      <c r="CT28" s="22">
        <f t="shared" ca="1" si="23"/>
        <v>0</v>
      </c>
      <c r="CU28" s="23">
        <f t="shared" ca="1" si="9"/>
        <v>6289553.1399999997</v>
      </c>
    </row>
    <row r="29" spans="1:99" ht="12.75" customHeight="1" x14ac:dyDescent="0.25">
      <c r="A29" s="65" t="s">
        <v>189</v>
      </c>
      <c r="B29" s="21">
        <v>1032</v>
      </c>
      <c r="C29" s="66" t="s">
        <v>146</v>
      </c>
      <c r="D29" s="23">
        <f t="shared" ca="1" si="24"/>
        <v>112499059.85349998</v>
      </c>
      <c r="E29" s="22">
        <f t="shared" ca="1" si="17"/>
        <v>7918475.671241343</v>
      </c>
      <c r="F29" s="22">
        <f t="shared" ca="1" si="17"/>
        <v>73259926.156678855</v>
      </c>
      <c r="G29" s="22">
        <f t="shared" ca="1" si="17"/>
        <v>31320658.025579788</v>
      </c>
      <c r="H29" s="22">
        <f t="shared" ca="1" si="17"/>
        <v>24228839.639999997</v>
      </c>
      <c r="I29" s="22">
        <f t="shared" ca="1" si="17"/>
        <v>775923.5</v>
      </c>
      <c r="J29" s="22">
        <f t="shared" ca="1" si="17"/>
        <v>0</v>
      </c>
      <c r="K29" s="22">
        <f t="shared" ca="1" si="17"/>
        <v>0</v>
      </c>
      <c r="L29" s="22">
        <f t="shared" ca="1" si="17"/>
        <v>0</v>
      </c>
      <c r="M29" s="22">
        <f t="shared" ca="1" si="17"/>
        <v>0</v>
      </c>
      <c r="N29" s="22">
        <f t="shared" ca="1" si="17"/>
        <v>0</v>
      </c>
      <c r="O29" s="22">
        <f t="shared" ca="1" si="17"/>
        <v>11200356.024799997</v>
      </c>
      <c r="P29" s="22">
        <f t="shared" ca="1" si="17"/>
        <v>0</v>
      </c>
      <c r="Q29" s="22">
        <f t="shared" ca="1" si="17"/>
        <v>321208.84000000003</v>
      </c>
      <c r="R29" s="22">
        <f t="shared" ca="1" si="17"/>
        <v>0</v>
      </c>
      <c r="S29" s="22">
        <f t="shared" ca="1" si="17"/>
        <v>0</v>
      </c>
      <c r="T29" s="22">
        <f t="shared" ca="1" si="17"/>
        <v>11580887.2707</v>
      </c>
      <c r="U29" s="22">
        <f t="shared" ca="1" si="18"/>
        <v>7659.61</v>
      </c>
      <c r="V29" s="22">
        <f t="shared" ca="1" si="18"/>
        <v>895005.16000000015</v>
      </c>
      <c r="W29" s="22">
        <f t="shared" ca="1" si="18"/>
        <v>8220035.5900000008</v>
      </c>
      <c r="X29" s="22">
        <f t="shared" ca="1" si="18"/>
        <v>11997.73</v>
      </c>
      <c r="Y29" s="22">
        <f t="shared" ca="1" si="18"/>
        <v>369207.89</v>
      </c>
      <c r="Z29" s="22">
        <f t="shared" ca="1" si="18"/>
        <v>8438194.9277999997</v>
      </c>
      <c r="AA29" s="22">
        <f t="shared" ca="1" si="18"/>
        <v>0</v>
      </c>
      <c r="AB29" s="22">
        <f t="shared" ca="1" si="18"/>
        <v>0</v>
      </c>
      <c r="AC29" s="22">
        <f t="shared" ca="1" si="18"/>
        <v>67491.23000000001</v>
      </c>
      <c r="AD29" s="22">
        <f t="shared" ca="1" si="18"/>
        <v>14317694.471799996</v>
      </c>
      <c r="AE29" s="22">
        <f t="shared" ca="1" si="18"/>
        <v>0</v>
      </c>
      <c r="AF29" s="22">
        <f t="shared" ca="1" si="18"/>
        <v>223006.18</v>
      </c>
      <c r="AG29" s="22">
        <f t="shared" ca="1" si="18"/>
        <v>0</v>
      </c>
      <c r="AH29" s="22">
        <f t="shared" ca="1" si="18"/>
        <v>0</v>
      </c>
      <c r="AI29" s="22">
        <f t="shared" ca="1" si="18"/>
        <v>0</v>
      </c>
      <c r="AJ29" s="22">
        <f t="shared" ca="1" si="15"/>
        <v>16333.16</v>
      </c>
      <c r="AK29" s="22">
        <f t="shared" ca="1" si="15"/>
        <v>727644.33000000007</v>
      </c>
      <c r="AL29" s="22">
        <f t="shared" ca="1" si="15"/>
        <v>0</v>
      </c>
      <c r="AM29" s="22">
        <f t="shared" ca="1" si="15"/>
        <v>0</v>
      </c>
      <c r="AN29" s="22">
        <f t="shared" ca="1" si="15"/>
        <v>54982.57</v>
      </c>
      <c r="AO29" s="22">
        <f t="shared" ca="1" si="15"/>
        <v>0</v>
      </c>
      <c r="AP29" s="22">
        <f t="shared" ca="1" si="15"/>
        <v>2701415.91</v>
      </c>
      <c r="AQ29" s="22">
        <f t="shared" ca="1" si="15"/>
        <v>0</v>
      </c>
      <c r="AR29" s="22">
        <f t="shared" ca="1" si="15"/>
        <v>0</v>
      </c>
      <c r="AS29" s="22">
        <f t="shared" ca="1" si="15"/>
        <v>0</v>
      </c>
      <c r="AT29" s="22">
        <f t="shared" ca="1" si="15"/>
        <v>147329584.48940003</v>
      </c>
      <c r="AU29" s="22">
        <f t="shared" ca="1" si="15"/>
        <v>15159004.32949999</v>
      </c>
      <c r="AV29" s="22">
        <f t="shared" ca="1" si="15"/>
        <v>29862310.559000004</v>
      </c>
      <c r="AW29" s="22">
        <f t="shared" ca="1" si="15"/>
        <v>0</v>
      </c>
      <c r="AX29" s="22">
        <f t="shared" ca="1" si="15"/>
        <v>15141165.149499997</v>
      </c>
      <c r="AY29" s="22">
        <f t="shared" ca="1" si="15"/>
        <v>0</v>
      </c>
      <c r="AZ29" s="22">
        <f t="shared" ca="1" si="19"/>
        <v>0</v>
      </c>
      <c r="BA29" s="22">
        <f t="shared" ca="1" si="19"/>
        <v>0</v>
      </c>
      <c r="BB29" s="22">
        <f t="shared" ca="1" si="19"/>
        <v>0</v>
      </c>
      <c r="BC29" s="22">
        <f t="shared" ca="1" si="19"/>
        <v>0</v>
      </c>
      <c r="BD29" s="22">
        <f t="shared" ca="1" si="19"/>
        <v>10158448.48</v>
      </c>
      <c r="BE29" s="22">
        <f t="shared" ca="1" si="19"/>
        <v>0</v>
      </c>
      <c r="BF29" s="22">
        <f t="shared" ca="1" si="19"/>
        <v>0</v>
      </c>
      <c r="BG29" s="22">
        <f t="shared" ca="1" si="19"/>
        <v>0</v>
      </c>
      <c r="BH29" s="22">
        <f t="shared" ca="1" si="19"/>
        <v>0</v>
      </c>
      <c r="BI29" s="22">
        <f t="shared" ca="1" si="19"/>
        <v>0</v>
      </c>
      <c r="BJ29" s="22">
        <f t="shared" ca="1" si="19"/>
        <v>0</v>
      </c>
      <c r="BK29" s="22">
        <f t="shared" ca="1" si="19"/>
        <v>0</v>
      </c>
      <c r="BL29" s="22">
        <f t="shared" ca="1" si="19"/>
        <v>0</v>
      </c>
      <c r="BM29" s="22">
        <f t="shared" ca="1" si="19"/>
        <v>0</v>
      </c>
      <c r="BN29" s="22">
        <f t="shared" ca="1" si="19"/>
        <v>83737.889999999985</v>
      </c>
      <c r="BO29" s="22">
        <f t="shared" ca="1" si="19"/>
        <v>0</v>
      </c>
      <c r="BP29" s="22">
        <f t="shared" ca="1" si="16"/>
        <v>19588648.180000003</v>
      </c>
      <c r="BQ29" s="22">
        <f t="shared" ca="1" si="16"/>
        <v>1408634.6900000002</v>
      </c>
      <c r="BR29" s="22">
        <f t="shared" ca="1" si="16"/>
        <v>8418832.5500000007</v>
      </c>
      <c r="BS29" s="22">
        <f t="shared" ca="1" si="16"/>
        <v>51012548.410000004</v>
      </c>
      <c r="BT29" s="22">
        <f t="shared" ca="1" si="16"/>
        <v>0</v>
      </c>
      <c r="BU29" s="22">
        <f t="shared" ca="1" si="16"/>
        <v>0</v>
      </c>
      <c r="BV29" s="22">
        <f t="shared" ca="1" si="16"/>
        <v>578120.35</v>
      </c>
      <c r="BW29" s="22">
        <f t="shared" ca="1" si="16"/>
        <v>0</v>
      </c>
      <c r="BX29" s="22">
        <f t="shared" ca="1" si="16"/>
        <v>0</v>
      </c>
      <c r="BY29" s="22">
        <f t="shared" ca="1" si="16"/>
        <v>0</v>
      </c>
      <c r="BZ29" s="22">
        <f t="shared" ca="1" si="16"/>
        <v>0</v>
      </c>
      <c r="CA29" s="22">
        <f t="shared" ca="1" si="16"/>
        <v>0</v>
      </c>
      <c r="CB29" s="22">
        <f t="shared" ca="1" si="16"/>
        <v>32184.639999999999</v>
      </c>
      <c r="CC29" s="22">
        <f t="shared" ca="1" si="16"/>
        <v>0</v>
      </c>
      <c r="CD29" s="22">
        <f t="shared" ca="1" si="16"/>
        <v>0</v>
      </c>
      <c r="CE29" s="22">
        <f t="shared" ca="1" si="16"/>
        <v>0</v>
      </c>
      <c r="CF29" s="22">
        <f t="shared" ca="1" si="20"/>
        <v>0</v>
      </c>
      <c r="CG29" s="22">
        <f t="shared" ca="1" si="20"/>
        <v>0</v>
      </c>
      <c r="CH29" s="22">
        <f t="shared" ca="1" si="20"/>
        <v>0</v>
      </c>
      <c r="CI29" s="23">
        <f t="shared" ca="1" si="25"/>
        <v>8173185.5</v>
      </c>
      <c r="CJ29" s="22">
        <f t="shared" ca="1" si="21"/>
        <v>-798</v>
      </c>
      <c r="CK29" s="22">
        <f t="shared" ca="1" si="21"/>
        <v>0</v>
      </c>
      <c r="CL29" s="23">
        <f t="shared" ca="1" si="26"/>
        <v>1402385.63</v>
      </c>
      <c r="CM29" s="22">
        <f t="shared" ca="1" si="22"/>
        <v>52290.71</v>
      </c>
      <c r="CN29" s="22">
        <f t="shared" ca="1" si="22"/>
        <v>1350094.92</v>
      </c>
      <c r="CO29" s="23">
        <f t="shared" ca="1" si="27"/>
        <v>6771597.8700000001</v>
      </c>
      <c r="CP29" s="22">
        <f t="shared" ca="1" si="23"/>
        <v>736369.14</v>
      </c>
      <c r="CQ29" s="22">
        <f t="shared" ca="1" si="23"/>
        <v>6035228.7300000004</v>
      </c>
      <c r="CR29" s="22">
        <f t="shared" ca="1" si="23"/>
        <v>71250.559999999998</v>
      </c>
      <c r="CS29" s="22">
        <f t="shared" ca="1" si="23"/>
        <v>0</v>
      </c>
      <c r="CT29" s="22">
        <f t="shared" ca="1" si="23"/>
        <v>0</v>
      </c>
      <c r="CU29" s="23">
        <f t="shared" ca="1" si="9"/>
        <v>503674599.66600007</v>
      </c>
    </row>
    <row r="30" spans="1:99" ht="12.75" customHeight="1" x14ac:dyDescent="0.25">
      <c r="A30" s="65" t="s">
        <v>191</v>
      </c>
      <c r="B30" s="21">
        <v>1034</v>
      </c>
      <c r="C30" s="66" t="s">
        <v>146</v>
      </c>
      <c r="D30" s="23">
        <f t="shared" ca="1" si="24"/>
        <v>483966.83</v>
      </c>
      <c r="E30" s="22">
        <f t="shared" ca="1" si="17"/>
        <v>4250.46</v>
      </c>
      <c r="F30" s="22">
        <f t="shared" ca="1" si="17"/>
        <v>371550.88</v>
      </c>
      <c r="G30" s="22">
        <f t="shared" ca="1" si="17"/>
        <v>108165.49</v>
      </c>
      <c r="H30" s="22">
        <f t="shared" ca="1" si="17"/>
        <v>3878241.15</v>
      </c>
      <c r="I30" s="22">
        <f t="shared" ca="1" si="17"/>
        <v>147460.28</v>
      </c>
      <c r="J30" s="22">
        <f t="shared" ca="1" si="17"/>
        <v>0</v>
      </c>
      <c r="K30" s="22">
        <f t="shared" ca="1" si="17"/>
        <v>0</v>
      </c>
      <c r="L30" s="22">
        <f t="shared" ca="1" si="17"/>
        <v>0</v>
      </c>
      <c r="M30" s="22">
        <f t="shared" ca="1" si="17"/>
        <v>0</v>
      </c>
      <c r="N30" s="22">
        <f t="shared" ca="1" si="17"/>
        <v>0</v>
      </c>
      <c r="O30" s="22">
        <f t="shared" ca="1" si="17"/>
        <v>23656023.329999998</v>
      </c>
      <c r="P30" s="22">
        <f t="shared" ca="1" si="17"/>
        <v>0</v>
      </c>
      <c r="Q30" s="22">
        <f t="shared" ca="1" si="17"/>
        <v>36694.71</v>
      </c>
      <c r="R30" s="22">
        <f t="shared" ca="1" si="17"/>
        <v>0</v>
      </c>
      <c r="S30" s="22">
        <f t="shared" ca="1" si="17"/>
        <v>0</v>
      </c>
      <c r="T30" s="22">
        <f t="shared" ca="1" si="17"/>
        <v>308675624.67000008</v>
      </c>
      <c r="U30" s="22">
        <f t="shared" ca="1" si="18"/>
        <v>5406770.870000001</v>
      </c>
      <c r="V30" s="22">
        <f t="shared" ca="1" si="18"/>
        <v>1844518.15</v>
      </c>
      <c r="W30" s="22">
        <f t="shared" ca="1" si="18"/>
        <v>23552693.09</v>
      </c>
      <c r="X30" s="22">
        <f t="shared" ca="1" si="18"/>
        <v>0</v>
      </c>
      <c r="Y30" s="22">
        <f t="shared" ca="1" si="18"/>
        <v>103851.24</v>
      </c>
      <c r="Z30" s="22">
        <f t="shared" ca="1" si="18"/>
        <v>535215.48</v>
      </c>
      <c r="AA30" s="22">
        <f t="shared" ca="1" si="18"/>
        <v>0</v>
      </c>
      <c r="AB30" s="22">
        <f t="shared" ca="1" si="18"/>
        <v>0</v>
      </c>
      <c r="AC30" s="22">
        <f t="shared" ca="1" si="18"/>
        <v>266500.92</v>
      </c>
      <c r="AD30" s="22">
        <f t="shared" ca="1" si="18"/>
        <v>2118321.5299999998</v>
      </c>
      <c r="AE30" s="22">
        <f t="shared" ca="1" si="18"/>
        <v>0</v>
      </c>
      <c r="AF30" s="22">
        <f t="shared" ca="1" si="18"/>
        <v>0</v>
      </c>
      <c r="AG30" s="22">
        <f t="shared" ca="1" si="18"/>
        <v>0</v>
      </c>
      <c r="AH30" s="22">
        <f t="shared" ca="1" si="18"/>
        <v>0</v>
      </c>
      <c r="AI30" s="22">
        <f t="shared" ca="1" si="18"/>
        <v>0</v>
      </c>
      <c r="AJ30" s="22">
        <f t="shared" ca="1" si="15"/>
        <v>716307.66</v>
      </c>
      <c r="AK30" s="22">
        <f t="shared" ca="1" si="15"/>
        <v>45441.46</v>
      </c>
      <c r="AL30" s="22">
        <f t="shared" ca="1" si="15"/>
        <v>0</v>
      </c>
      <c r="AM30" s="22">
        <f t="shared" ca="1" si="15"/>
        <v>0</v>
      </c>
      <c r="AN30" s="22">
        <f t="shared" ca="1" si="15"/>
        <v>0</v>
      </c>
      <c r="AO30" s="22">
        <f t="shared" ca="1" si="15"/>
        <v>0</v>
      </c>
      <c r="AP30" s="22">
        <f t="shared" ca="1" si="15"/>
        <v>0</v>
      </c>
      <c r="AQ30" s="22">
        <f t="shared" ca="1" si="15"/>
        <v>0</v>
      </c>
      <c r="AR30" s="22">
        <f t="shared" ca="1" si="15"/>
        <v>0</v>
      </c>
      <c r="AS30" s="22">
        <f t="shared" ca="1" si="15"/>
        <v>0</v>
      </c>
      <c r="AT30" s="22">
        <f t="shared" ca="1" si="15"/>
        <v>51806156.210000001</v>
      </c>
      <c r="AU30" s="22">
        <f t="shared" ca="1" si="15"/>
        <v>10644378.860000012</v>
      </c>
      <c r="AV30" s="22">
        <f t="shared" ca="1" si="15"/>
        <v>2298801.29</v>
      </c>
      <c r="AW30" s="22">
        <f t="shared" ca="1" si="15"/>
        <v>0</v>
      </c>
      <c r="AX30" s="22">
        <f t="shared" ca="1" si="15"/>
        <v>1255535.25</v>
      </c>
      <c r="AY30" s="22">
        <f t="shared" ca="1" si="15"/>
        <v>0</v>
      </c>
      <c r="AZ30" s="22">
        <f t="shared" ca="1" si="19"/>
        <v>0</v>
      </c>
      <c r="BA30" s="22">
        <f t="shared" ca="1" si="19"/>
        <v>0</v>
      </c>
      <c r="BB30" s="22">
        <f t="shared" ca="1" si="19"/>
        <v>0</v>
      </c>
      <c r="BC30" s="22">
        <f t="shared" ca="1" si="19"/>
        <v>0</v>
      </c>
      <c r="BD30" s="22">
        <f t="shared" ca="1" si="19"/>
        <v>5781726.3699997952</v>
      </c>
      <c r="BE30" s="22">
        <f t="shared" ca="1" si="19"/>
        <v>0</v>
      </c>
      <c r="BF30" s="22">
        <f t="shared" ca="1" si="19"/>
        <v>0</v>
      </c>
      <c r="BG30" s="22">
        <f t="shared" ca="1" si="19"/>
        <v>0</v>
      </c>
      <c r="BH30" s="22">
        <f t="shared" ca="1" si="19"/>
        <v>0</v>
      </c>
      <c r="BI30" s="22">
        <f t="shared" ca="1" si="19"/>
        <v>0</v>
      </c>
      <c r="BJ30" s="22">
        <f t="shared" ca="1" si="19"/>
        <v>0</v>
      </c>
      <c r="BK30" s="22">
        <f t="shared" ca="1" si="19"/>
        <v>0</v>
      </c>
      <c r="BL30" s="22">
        <f t="shared" ca="1" si="19"/>
        <v>206228.53</v>
      </c>
      <c r="BM30" s="22">
        <f t="shared" ca="1" si="19"/>
        <v>0</v>
      </c>
      <c r="BN30" s="22">
        <f t="shared" ca="1" si="19"/>
        <v>22911.89</v>
      </c>
      <c r="BO30" s="22">
        <f t="shared" ca="1" si="19"/>
        <v>0</v>
      </c>
      <c r="BP30" s="22">
        <f t="shared" ca="1" si="16"/>
        <v>12088515.289999999</v>
      </c>
      <c r="BQ30" s="22">
        <f t="shared" ca="1" si="16"/>
        <v>0</v>
      </c>
      <c r="BR30" s="22">
        <f t="shared" ca="1" si="16"/>
        <v>7107162.7199999997</v>
      </c>
      <c r="BS30" s="22">
        <f t="shared" ca="1" si="16"/>
        <v>2525281.5299999998</v>
      </c>
      <c r="BT30" s="22">
        <f t="shared" ca="1" si="16"/>
        <v>0</v>
      </c>
      <c r="BU30" s="22">
        <f t="shared" ca="1" si="16"/>
        <v>0</v>
      </c>
      <c r="BV30" s="22">
        <f t="shared" ca="1" si="16"/>
        <v>0</v>
      </c>
      <c r="BW30" s="22">
        <f t="shared" ca="1" si="16"/>
        <v>0</v>
      </c>
      <c r="BX30" s="22">
        <f t="shared" ca="1" si="16"/>
        <v>0</v>
      </c>
      <c r="BY30" s="22">
        <f t="shared" ca="1" si="16"/>
        <v>0</v>
      </c>
      <c r="BZ30" s="22">
        <f t="shared" ca="1" si="16"/>
        <v>0</v>
      </c>
      <c r="CA30" s="22">
        <f t="shared" ca="1" si="16"/>
        <v>0</v>
      </c>
      <c r="CB30" s="22">
        <f t="shared" ca="1" si="16"/>
        <v>0</v>
      </c>
      <c r="CC30" s="22">
        <f t="shared" ca="1" si="16"/>
        <v>0</v>
      </c>
      <c r="CD30" s="22">
        <f t="shared" ca="1" si="16"/>
        <v>0</v>
      </c>
      <c r="CE30" s="22">
        <f t="shared" ca="1" si="16"/>
        <v>0</v>
      </c>
      <c r="CF30" s="22">
        <f t="shared" ca="1" si="20"/>
        <v>0</v>
      </c>
      <c r="CG30" s="22">
        <f t="shared" ca="1" si="20"/>
        <v>0</v>
      </c>
      <c r="CH30" s="22">
        <f t="shared" ca="1" si="20"/>
        <v>0</v>
      </c>
      <c r="CI30" s="23">
        <f t="shared" ca="1" si="25"/>
        <v>0</v>
      </c>
      <c r="CJ30" s="22">
        <f t="shared" ca="1" si="21"/>
        <v>0</v>
      </c>
      <c r="CK30" s="22">
        <f t="shared" ca="1" si="21"/>
        <v>0</v>
      </c>
      <c r="CL30" s="23">
        <f t="shared" ca="1" si="26"/>
        <v>0</v>
      </c>
      <c r="CM30" s="22">
        <f t="shared" ca="1" si="22"/>
        <v>0</v>
      </c>
      <c r="CN30" s="22">
        <f t="shared" ca="1" si="22"/>
        <v>0</v>
      </c>
      <c r="CO30" s="23">
        <f t="shared" ca="1" si="27"/>
        <v>0</v>
      </c>
      <c r="CP30" s="22">
        <f t="shared" ca="1" si="23"/>
        <v>0</v>
      </c>
      <c r="CQ30" s="22">
        <f t="shared" ca="1" si="23"/>
        <v>0</v>
      </c>
      <c r="CR30" s="22">
        <f t="shared" ca="1" si="23"/>
        <v>0</v>
      </c>
      <c r="CS30" s="22">
        <f t="shared" ca="1" si="23"/>
        <v>0</v>
      </c>
      <c r="CT30" s="22">
        <f t="shared" ca="1" si="23"/>
        <v>0</v>
      </c>
      <c r="CU30" s="23">
        <f t="shared" ca="1" si="9"/>
        <v>465204329.30999982</v>
      </c>
    </row>
    <row r="31" spans="1:99" ht="12.75" customHeight="1" x14ac:dyDescent="0.25">
      <c r="A31" s="65" t="s">
        <v>193</v>
      </c>
      <c r="B31" s="21">
        <v>1035</v>
      </c>
      <c r="C31" s="66" t="s">
        <v>146</v>
      </c>
      <c r="D31" s="23">
        <f t="shared" ca="1" si="24"/>
        <v>62928091.790550001</v>
      </c>
      <c r="E31" s="22">
        <f t="shared" ca="1" si="17"/>
        <v>2803044.6099860002</v>
      </c>
      <c r="F31" s="22">
        <f t="shared" ca="1" si="17"/>
        <v>6488031.5340430001</v>
      </c>
      <c r="G31" s="22">
        <f t="shared" ca="1" si="17"/>
        <v>53637015.646521002</v>
      </c>
      <c r="H31" s="22">
        <f t="shared" ca="1" si="17"/>
        <v>10557708.691854</v>
      </c>
      <c r="I31" s="22">
        <f t="shared" ca="1" si="17"/>
        <v>3514322.3217580002</v>
      </c>
      <c r="J31" s="22">
        <f t="shared" ca="1" si="17"/>
        <v>0</v>
      </c>
      <c r="K31" s="22">
        <f t="shared" ca="1" si="17"/>
        <v>0</v>
      </c>
      <c r="L31" s="22">
        <f t="shared" ca="1" si="17"/>
        <v>0</v>
      </c>
      <c r="M31" s="22">
        <f t="shared" ca="1" si="17"/>
        <v>0</v>
      </c>
      <c r="N31" s="22">
        <f t="shared" ca="1" si="17"/>
        <v>0</v>
      </c>
      <c r="O31" s="22">
        <f t="shared" ca="1" si="17"/>
        <v>9136404.1163989995</v>
      </c>
      <c r="P31" s="22">
        <f t="shared" ca="1" si="17"/>
        <v>0</v>
      </c>
      <c r="Q31" s="22">
        <f t="shared" ca="1" si="17"/>
        <v>1450809.297879</v>
      </c>
      <c r="R31" s="22">
        <f t="shared" ca="1" si="17"/>
        <v>0</v>
      </c>
      <c r="S31" s="22">
        <f t="shared" ca="1" si="17"/>
        <v>0</v>
      </c>
      <c r="T31" s="22">
        <f t="shared" ca="1" si="17"/>
        <v>167034120.66</v>
      </c>
      <c r="U31" s="22">
        <f t="shared" ca="1" si="18"/>
        <v>0</v>
      </c>
      <c r="V31" s="22">
        <f t="shared" ca="1" si="18"/>
        <v>7754539.8099999996</v>
      </c>
      <c r="W31" s="22">
        <f t="shared" ca="1" si="18"/>
        <v>96232999.870000005</v>
      </c>
      <c r="X31" s="22">
        <f t="shared" ca="1" si="18"/>
        <v>14399.76</v>
      </c>
      <c r="Y31" s="22">
        <f t="shared" ca="1" si="18"/>
        <v>1791776.082406</v>
      </c>
      <c r="Z31" s="22">
        <f t="shared" ca="1" si="18"/>
        <v>694518.119557</v>
      </c>
      <c r="AA31" s="22">
        <f t="shared" ca="1" si="18"/>
        <v>0</v>
      </c>
      <c r="AB31" s="22">
        <f t="shared" ca="1" si="18"/>
        <v>0</v>
      </c>
      <c r="AC31" s="22">
        <f t="shared" ca="1" si="18"/>
        <v>657784.66185599996</v>
      </c>
      <c r="AD31" s="22">
        <f t="shared" ca="1" si="18"/>
        <v>4884081.8160069995</v>
      </c>
      <c r="AE31" s="22">
        <f t="shared" ca="1" si="18"/>
        <v>0</v>
      </c>
      <c r="AF31" s="22">
        <f t="shared" ca="1" si="18"/>
        <v>217937.00000500001</v>
      </c>
      <c r="AG31" s="22">
        <f t="shared" ca="1" si="18"/>
        <v>0</v>
      </c>
      <c r="AH31" s="22">
        <f t="shared" ca="1" si="18"/>
        <v>0</v>
      </c>
      <c r="AI31" s="22">
        <f t="shared" ca="1" si="18"/>
        <v>0</v>
      </c>
      <c r="AJ31" s="22">
        <f t="shared" ca="1" si="15"/>
        <v>5185</v>
      </c>
      <c r="AK31" s="22">
        <f t="shared" ca="1" si="15"/>
        <v>10429.500006</v>
      </c>
      <c r="AL31" s="22">
        <f t="shared" ca="1" si="15"/>
        <v>0</v>
      </c>
      <c r="AM31" s="22">
        <f t="shared" ca="1" si="15"/>
        <v>1433570.510001</v>
      </c>
      <c r="AN31" s="22">
        <f t="shared" ca="1" si="15"/>
        <v>0</v>
      </c>
      <c r="AO31" s="22">
        <f t="shared" ca="1" si="15"/>
        <v>0</v>
      </c>
      <c r="AP31" s="22">
        <f t="shared" ca="1" si="15"/>
        <v>49246.970007999997</v>
      </c>
      <c r="AQ31" s="22">
        <f t="shared" ca="1" si="15"/>
        <v>0</v>
      </c>
      <c r="AR31" s="22">
        <f t="shared" ca="1" si="15"/>
        <v>0</v>
      </c>
      <c r="AS31" s="22">
        <f t="shared" ca="1" si="15"/>
        <v>0</v>
      </c>
      <c r="AT31" s="22">
        <f t="shared" ca="1" si="15"/>
        <v>67030841.450396001</v>
      </c>
      <c r="AU31" s="22">
        <f t="shared" ca="1" si="15"/>
        <v>5492299.1228870004</v>
      </c>
      <c r="AV31" s="22">
        <f t="shared" ca="1" si="15"/>
        <v>5215052.6230619997</v>
      </c>
      <c r="AW31" s="22">
        <f t="shared" ca="1" si="15"/>
        <v>0</v>
      </c>
      <c r="AX31" s="22">
        <f t="shared" ca="1" si="15"/>
        <v>5325573.9230669998</v>
      </c>
      <c r="AY31" s="22">
        <f t="shared" ca="1" si="15"/>
        <v>0</v>
      </c>
      <c r="AZ31" s="22">
        <f t="shared" ca="1" si="19"/>
        <v>0</v>
      </c>
      <c r="BA31" s="22">
        <f t="shared" ca="1" si="19"/>
        <v>0</v>
      </c>
      <c r="BB31" s="22">
        <f t="shared" ca="1" si="19"/>
        <v>0</v>
      </c>
      <c r="BC31" s="22">
        <f t="shared" ca="1" si="19"/>
        <v>0</v>
      </c>
      <c r="BD31" s="22">
        <f t="shared" ca="1" si="19"/>
        <v>387250.49009699997</v>
      </c>
      <c r="BE31" s="22">
        <f t="shared" ca="1" si="19"/>
        <v>0</v>
      </c>
      <c r="BF31" s="22">
        <f t="shared" ca="1" si="19"/>
        <v>0</v>
      </c>
      <c r="BG31" s="22">
        <f t="shared" ca="1" si="19"/>
        <v>0</v>
      </c>
      <c r="BH31" s="22">
        <f t="shared" ca="1" si="19"/>
        <v>0</v>
      </c>
      <c r="BI31" s="22">
        <f t="shared" ca="1" si="19"/>
        <v>0</v>
      </c>
      <c r="BJ31" s="22">
        <f t="shared" ca="1" si="19"/>
        <v>0</v>
      </c>
      <c r="BK31" s="22">
        <f t="shared" ca="1" si="19"/>
        <v>0</v>
      </c>
      <c r="BL31" s="22">
        <f t="shared" ca="1" si="19"/>
        <v>61095.620028999998</v>
      </c>
      <c r="BM31" s="22">
        <f t="shared" ca="1" si="19"/>
        <v>0</v>
      </c>
      <c r="BN31" s="22">
        <f t="shared" ca="1" si="19"/>
        <v>1028806.349851</v>
      </c>
      <c r="BO31" s="22">
        <f t="shared" ca="1" si="19"/>
        <v>0</v>
      </c>
      <c r="BP31" s="22">
        <f t="shared" ca="1" si="16"/>
        <v>5767388.5358250001</v>
      </c>
      <c r="BQ31" s="22">
        <f t="shared" ca="1" si="16"/>
        <v>1993132.7246050001</v>
      </c>
      <c r="BR31" s="22">
        <f t="shared" ca="1" si="16"/>
        <v>33183802.644442998</v>
      </c>
      <c r="BS31" s="22">
        <f t="shared" ca="1" si="16"/>
        <v>3113484.6099169999</v>
      </c>
      <c r="BT31" s="22">
        <f t="shared" ca="1" si="16"/>
        <v>0</v>
      </c>
      <c r="BU31" s="22">
        <f t="shared" ca="1" si="16"/>
        <v>0</v>
      </c>
      <c r="BV31" s="22">
        <f t="shared" ca="1" si="16"/>
        <v>694180.07332600001</v>
      </c>
      <c r="BW31" s="22">
        <f t="shared" ca="1" si="16"/>
        <v>457655.9</v>
      </c>
      <c r="BX31" s="22">
        <f t="shared" ca="1" si="16"/>
        <v>0</v>
      </c>
      <c r="BY31" s="22">
        <f t="shared" ca="1" si="16"/>
        <v>0</v>
      </c>
      <c r="BZ31" s="22">
        <f t="shared" ca="1" si="16"/>
        <v>7399487.5</v>
      </c>
      <c r="CA31" s="22">
        <f t="shared" ca="1" si="16"/>
        <v>94407420.299999997</v>
      </c>
      <c r="CB31" s="22">
        <f t="shared" ca="1" si="16"/>
        <v>663079.39</v>
      </c>
      <c r="CC31" s="22">
        <f t="shared" ca="1" si="16"/>
        <v>47602893.960000001</v>
      </c>
      <c r="CD31" s="22">
        <f t="shared" ca="1" si="16"/>
        <v>0</v>
      </c>
      <c r="CE31" s="22">
        <f t="shared" ca="1" si="16"/>
        <v>0</v>
      </c>
      <c r="CF31" s="22">
        <f t="shared" ca="1" si="20"/>
        <v>832955.86</v>
      </c>
      <c r="CG31" s="22">
        <f t="shared" ca="1" si="20"/>
        <v>7340820.4699999997</v>
      </c>
      <c r="CH31" s="22">
        <f t="shared" ca="1" si="20"/>
        <v>104041.57</v>
      </c>
      <c r="CI31" s="23">
        <f t="shared" ca="1" si="25"/>
        <v>6619326.9899940006</v>
      </c>
      <c r="CJ31" s="22">
        <f t="shared" ca="1" si="21"/>
        <v>156</v>
      </c>
      <c r="CK31" s="22">
        <f t="shared" ca="1" si="21"/>
        <v>852700.5</v>
      </c>
      <c r="CL31" s="23">
        <f t="shared" ca="1" si="26"/>
        <v>5724304.2000000002</v>
      </c>
      <c r="CM31" s="22">
        <f t="shared" ca="1" si="22"/>
        <v>484507.12</v>
      </c>
      <c r="CN31" s="22">
        <f t="shared" ca="1" si="22"/>
        <v>5239797.08</v>
      </c>
      <c r="CO31" s="23">
        <f t="shared" ca="1" si="27"/>
        <v>42166.289993999999</v>
      </c>
      <c r="CP31" s="22">
        <f t="shared" ca="1" si="23"/>
        <v>31828.219993999999</v>
      </c>
      <c r="CQ31" s="22">
        <f t="shared" ca="1" si="23"/>
        <v>10338.07</v>
      </c>
      <c r="CR31" s="22">
        <f t="shared" ca="1" si="23"/>
        <v>2420686.5522019998</v>
      </c>
      <c r="CS31" s="22">
        <f t="shared" ca="1" si="23"/>
        <v>0</v>
      </c>
      <c r="CT31" s="22">
        <f t="shared" ca="1" si="23"/>
        <v>7812.63</v>
      </c>
      <c r="CU31" s="23">
        <f t="shared" ca="1" si="9"/>
        <v>665517015.26798713</v>
      </c>
    </row>
    <row r="32" spans="1:99" ht="12.75" customHeight="1" x14ac:dyDescent="0.25">
      <c r="A32" s="65" t="s">
        <v>195</v>
      </c>
      <c r="B32" s="21">
        <v>1036</v>
      </c>
      <c r="C32" s="66" t="s">
        <v>146</v>
      </c>
      <c r="D32" s="23">
        <f t="shared" ca="1" si="24"/>
        <v>3475039.0799999945</v>
      </c>
      <c r="E32" s="22">
        <f t="shared" ca="1" si="17"/>
        <v>1033162.729999995</v>
      </c>
      <c r="F32" s="22">
        <f t="shared" ca="1" si="17"/>
        <v>2013086.2199999997</v>
      </c>
      <c r="G32" s="22">
        <f t="shared" ca="1" si="17"/>
        <v>428790.12999999983</v>
      </c>
      <c r="H32" s="22">
        <f t="shared" ca="1" si="17"/>
        <v>420210.10999999993</v>
      </c>
      <c r="I32" s="22">
        <f t="shared" ca="1" si="17"/>
        <v>177796.80000000008</v>
      </c>
      <c r="J32" s="22">
        <f t="shared" ca="1" si="17"/>
        <v>0</v>
      </c>
      <c r="K32" s="22">
        <f t="shared" ca="1" si="17"/>
        <v>196848.06</v>
      </c>
      <c r="L32" s="22">
        <f t="shared" ca="1" si="17"/>
        <v>0</v>
      </c>
      <c r="M32" s="22">
        <f t="shared" ca="1" si="17"/>
        <v>0</v>
      </c>
      <c r="N32" s="22">
        <f t="shared" ca="1" si="17"/>
        <v>0</v>
      </c>
      <c r="O32" s="22">
        <f t="shared" ca="1" si="17"/>
        <v>67690.91</v>
      </c>
      <c r="P32" s="22">
        <f t="shared" ca="1" si="17"/>
        <v>0</v>
      </c>
      <c r="Q32" s="22">
        <f t="shared" ca="1" si="17"/>
        <v>36990.31</v>
      </c>
      <c r="R32" s="22">
        <f t="shared" ca="1" si="17"/>
        <v>0</v>
      </c>
      <c r="S32" s="22">
        <f t="shared" ca="1" si="17"/>
        <v>0</v>
      </c>
      <c r="T32" s="22">
        <f t="shared" ca="1" si="17"/>
        <v>19472536.139999956</v>
      </c>
      <c r="U32" s="22">
        <f t="shared" ca="1" si="18"/>
        <v>11413.23</v>
      </c>
      <c r="V32" s="22">
        <f t="shared" ca="1" si="18"/>
        <v>169954.7099999999</v>
      </c>
      <c r="W32" s="22">
        <f t="shared" ca="1" si="18"/>
        <v>6083108.1200000225</v>
      </c>
      <c r="X32" s="22">
        <f t="shared" ca="1" si="18"/>
        <v>1390.66</v>
      </c>
      <c r="Y32" s="22">
        <f t="shared" ca="1" si="18"/>
        <v>127095.91999999998</v>
      </c>
      <c r="Z32" s="22">
        <f t="shared" ca="1" si="18"/>
        <v>146579.4</v>
      </c>
      <c r="AA32" s="22">
        <f t="shared" ca="1" si="18"/>
        <v>4.1100000000000003</v>
      </c>
      <c r="AB32" s="22">
        <f t="shared" ca="1" si="18"/>
        <v>0</v>
      </c>
      <c r="AC32" s="22">
        <f t="shared" ca="1" si="18"/>
        <v>50559.039999999986</v>
      </c>
      <c r="AD32" s="22">
        <f t="shared" ca="1" si="18"/>
        <v>495326.33999999892</v>
      </c>
      <c r="AE32" s="22">
        <f t="shared" ca="1" si="18"/>
        <v>0</v>
      </c>
      <c r="AF32" s="22">
        <f t="shared" ca="1" si="18"/>
        <v>1000</v>
      </c>
      <c r="AG32" s="22">
        <f t="shared" ca="1" si="18"/>
        <v>0</v>
      </c>
      <c r="AH32" s="22">
        <f t="shared" ca="1" si="18"/>
        <v>0</v>
      </c>
      <c r="AI32" s="22">
        <f t="shared" ca="1" si="18"/>
        <v>0</v>
      </c>
      <c r="AJ32" s="22">
        <f t="shared" ca="1" si="15"/>
        <v>0</v>
      </c>
      <c r="AK32" s="22">
        <f t="shared" ca="1" si="15"/>
        <v>545.33999999999992</v>
      </c>
      <c r="AL32" s="22">
        <f t="shared" ca="1" si="15"/>
        <v>0</v>
      </c>
      <c r="AM32" s="22">
        <f t="shared" ca="1" si="15"/>
        <v>0</v>
      </c>
      <c r="AN32" s="22">
        <f t="shared" ca="1" si="15"/>
        <v>0</v>
      </c>
      <c r="AO32" s="22">
        <f t="shared" ca="1" si="15"/>
        <v>0</v>
      </c>
      <c r="AP32" s="22">
        <f t="shared" ca="1" si="15"/>
        <v>16384.8</v>
      </c>
      <c r="AQ32" s="22">
        <f t="shared" ca="1" si="15"/>
        <v>0</v>
      </c>
      <c r="AR32" s="22">
        <f t="shared" ca="1" si="15"/>
        <v>0</v>
      </c>
      <c r="AS32" s="22">
        <f t="shared" ca="1" si="15"/>
        <v>0</v>
      </c>
      <c r="AT32" s="22">
        <f t="shared" ca="1" si="15"/>
        <v>20781342.319999993</v>
      </c>
      <c r="AU32" s="22">
        <f t="shared" ca="1" si="15"/>
        <v>679487.16000000073</v>
      </c>
      <c r="AV32" s="22">
        <f t="shared" ca="1" si="15"/>
        <v>298327.96999999811</v>
      </c>
      <c r="AW32" s="22">
        <f t="shared" ca="1" si="15"/>
        <v>0</v>
      </c>
      <c r="AX32" s="22">
        <f t="shared" ca="1" si="15"/>
        <v>662779.61000000127</v>
      </c>
      <c r="AY32" s="22">
        <f t="shared" ca="1" si="15"/>
        <v>0</v>
      </c>
      <c r="AZ32" s="22">
        <f t="shared" ca="1" si="19"/>
        <v>0</v>
      </c>
      <c r="BA32" s="22">
        <f t="shared" ca="1" si="19"/>
        <v>0</v>
      </c>
      <c r="BB32" s="22">
        <f t="shared" ca="1" si="19"/>
        <v>0</v>
      </c>
      <c r="BC32" s="22">
        <f t="shared" ca="1" si="19"/>
        <v>0</v>
      </c>
      <c r="BD32" s="22">
        <f t="shared" ca="1" si="19"/>
        <v>185056.92999999996</v>
      </c>
      <c r="BE32" s="22">
        <f t="shared" ca="1" si="19"/>
        <v>0</v>
      </c>
      <c r="BF32" s="22">
        <f t="shared" ca="1" si="19"/>
        <v>0</v>
      </c>
      <c r="BG32" s="22">
        <f t="shared" ca="1" si="19"/>
        <v>0</v>
      </c>
      <c r="BH32" s="22">
        <f t="shared" ca="1" si="19"/>
        <v>0</v>
      </c>
      <c r="BI32" s="22">
        <f t="shared" ca="1" si="19"/>
        <v>0</v>
      </c>
      <c r="BJ32" s="22">
        <f t="shared" ca="1" si="19"/>
        <v>0</v>
      </c>
      <c r="BK32" s="22">
        <f t="shared" ca="1" si="19"/>
        <v>0</v>
      </c>
      <c r="BL32" s="22">
        <f t="shared" ca="1" si="19"/>
        <v>0</v>
      </c>
      <c r="BM32" s="22">
        <f t="shared" ca="1" si="19"/>
        <v>0</v>
      </c>
      <c r="BN32" s="22">
        <f t="shared" ca="1" si="19"/>
        <v>11517.040000000003</v>
      </c>
      <c r="BO32" s="22">
        <f t="shared" ca="1" si="19"/>
        <v>0</v>
      </c>
      <c r="BP32" s="22">
        <f t="shared" ca="1" si="16"/>
        <v>1414583.0899999999</v>
      </c>
      <c r="BQ32" s="22">
        <f t="shared" ca="1" si="16"/>
        <v>0</v>
      </c>
      <c r="BR32" s="22">
        <f t="shared" ca="1" si="16"/>
        <v>247255.10000000003</v>
      </c>
      <c r="BS32" s="22">
        <f t="shared" ca="1" si="16"/>
        <v>565633.32999999996</v>
      </c>
      <c r="BT32" s="22">
        <f t="shared" ca="1" si="16"/>
        <v>0</v>
      </c>
      <c r="BU32" s="22">
        <f t="shared" ca="1" si="16"/>
        <v>0</v>
      </c>
      <c r="BV32" s="22">
        <f t="shared" ca="1" si="16"/>
        <v>0</v>
      </c>
      <c r="BW32" s="22">
        <f t="shared" ca="1" si="16"/>
        <v>0</v>
      </c>
      <c r="BX32" s="22">
        <f t="shared" ca="1" si="16"/>
        <v>0</v>
      </c>
      <c r="BY32" s="22">
        <f t="shared" ca="1" si="16"/>
        <v>0</v>
      </c>
      <c r="BZ32" s="22">
        <f t="shared" ca="1" si="16"/>
        <v>0</v>
      </c>
      <c r="CA32" s="22">
        <f t="shared" ca="1" si="16"/>
        <v>0</v>
      </c>
      <c r="CB32" s="22">
        <f t="shared" ca="1" si="16"/>
        <v>0</v>
      </c>
      <c r="CC32" s="22">
        <f t="shared" ca="1" si="16"/>
        <v>0</v>
      </c>
      <c r="CD32" s="22">
        <f t="shared" ca="1" si="16"/>
        <v>0</v>
      </c>
      <c r="CE32" s="22">
        <f t="shared" ca="1" si="16"/>
        <v>0</v>
      </c>
      <c r="CF32" s="22">
        <f t="shared" ca="1" si="20"/>
        <v>0</v>
      </c>
      <c r="CG32" s="22">
        <f t="shared" ca="1" si="20"/>
        <v>0</v>
      </c>
      <c r="CH32" s="22">
        <f t="shared" ca="1" si="20"/>
        <v>-1639.1800000000003</v>
      </c>
      <c r="CI32" s="23">
        <f t="shared" ca="1" si="25"/>
        <v>4022550.1799999997</v>
      </c>
      <c r="CJ32" s="22">
        <f t="shared" ca="1" si="21"/>
        <v>317646.8600000001</v>
      </c>
      <c r="CK32" s="22">
        <f t="shared" ca="1" si="21"/>
        <v>20380</v>
      </c>
      <c r="CL32" s="23">
        <f t="shared" ca="1" si="26"/>
        <v>3684523.32</v>
      </c>
      <c r="CM32" s="22">
        <f t="shared" ca="1" si="22"/>
        <v>12028.8</v>
      </c>
      <c r="CN32" s="22">
        <f t="shared" ca="1" si="22"/>
        <v>3672494.52</v>
      </c>
      <c r="CO32" s="23">
        <f t="shared" ca="1" si="27"/>
        <v>0</v>
      </c>
      <c r="CP32" s="22">
        <f t="shared" ca="1" si="23"/>
        <v>0</v>
      </c>
      <c r="CQ32" s="22">
        <f t="shared" ca="1" si="23"/>
        <v>0</v>
      </c>
      <c r="CR32" s="22">
        <f t="shared" ca="1" si="23"/>
        <v>265625.22000000003</v>
      </c>
      <c r="CS32" s="22">
        <f t="shared" ca="1" si="23"/>
        <v>0</v>
      </c>
      <c r="CT32" s="22">
        <f t="shared" ca="1" si="23"/>
        <v>0</v>
      </c>
      <c r="CU32" s="23">
        <f t="shared" ca="1" si="9"/>
        <v>60082991.849999964</v>
      </c>
    </row>
    <row r="33" spans="1:99" ht="12.75" customHeight="1" x14ac:dyDescent="0.25">
      <c r="A33" s="65" t="s">
        <v>197</v>
      </c>
      <c r="B33" s="21">
        <v>1037</v>
      </c>
      <c r="C33" s="66" t="s">
        <v>146</v>
      </c>
      <c r="D33" s="23">
        <f t="shared" ca="1" si="24"/>
        <v>65755.300000000017</v>
      </c>
      <c r="E33" s="22">
        <f t="shared" ca="1" si="17"/>
        <v>32460.160000000018</v>
      </c>
      <c r="F33" s="22">
        <f t="shared" ca="1" si="17"/>
        <v>11927.69</v>
      </c>
      <c r="G33" s="22">
        <f t="shared" ca="1" si="17"/>
        <v>21367.449999999997</v>
      </c>
      <c r="H33" s="22">
        <f t="shared" ca="1" si="17"/>
        <v>855.05</v>
      </c>
      <c r="I33" s="22">
        <f t="shared" ca="1" si="17"/>
        <v>46782.960000000006</v>
      </c>
      <c r="J33" s="22">
        <f t="shared" ca="1" si="17"/>
        <v>0</v>
      </c>
      <c r="K33" s="22">
        <f t="shared" ca="1" si="17"/>
        <v>0</v>
      </c>
      <c r="L33" s="22">
        <f t="shared" ca="1" si="17"/>
        <v>0</v>
      </c>
      <c r="M33" s="22">
        <f t="shared" ca="1" si="17"/>
        <v>0</v>
      </c>
      <c r="N33" s="22">
        <f t="shared" ca="1" si="17"/>
        <v>0</v>
      </c>
      <c r="O33" s="22">
        <f t="shared" ca="1" si="17"/>
        <v>0</v>
      </c>
      <c r="P33" s="22">
        <f t="shared" ca="1" si="17"/>
        <v>0</v>
      </c>
      <c r="Q33" s="22">
        <f t="shared" ca="1" si="17"/>
        <v>0</v>
      </c>
      <c r="R33" s="22">
        <f t="shared" ca="1" si="17"/>
        <v>0</v>
      </c>
      <c r="S33" s="22">
        <f t="shared" ca="1" si="17"/>
        <v>0</v>
      </c>
      <c r="T33" s="22">
        <f t="shared" ca="1" si="17"/>
        <v>1217728.0300000005</v>
      </c>
      <c r="U33" s="22">
        <f t="shared" ca="1" si="18"/>
        <v>0</v>
      </c>
      <c r="V33" s="22">
        <f t="shared" ca="1" si="18"/>
        <v>28622.440000000013</v>
      </c>
      <c r="W33" s="22">
        <f t="shared" ca="1" si="18"/>
        <v>1201952.8799999971</v>
      </c>
      <c r="X33" s="22">
        <f t="shared" ca="1" si="18"/>
        <v>0</v>
      </c>
      <c r="Y33" s="22">
        <f t="shared" ca="1" si="18"/>
        <v>9264.2900000000009</v>
      </c>
      <c r="Z33" s="22">
        <f t="shared" ca="1" si="18"/>
        <v>10882.16</v>
      </c>
      <c r="AA33" s="22">
        <f t="shared" ca="1" si="18"/>
        <v>0</v>
      </c>
      <c r="AB33" s="22">
        <f t="shared" ca="1" si="18"/>
        <v>0</v>
      </c>
      <c r="AC33" s="22">
        <f t="shared" ca="1" si="18"/>
        <v>7396.7100000000028</v>
      </c>
      <c r="AD33" s="22">
        <f t="shared" ca="1" si="18"/>
        <v>5651.6799999999976</v>
      </c>
      <c r="AE33" s="22">
        <f t="shared" ca="1" si="18"/>
        <v>0</v>
      </c>
      <c r="AF33" s="22">
        <f t="shared" ca="1" si="18"/>
        <v>0</v>
      </c>
      <c r="AG33" s="22">
        <f t="shared" ca="1" si="18"/>
        <v>0</v>
      </c>
      <c r="AH33" s="22">
        <f t="shared" ca="1" si="18"/>
        <v>0</v>
      </c>
      <c r="AI33" s="22">
        <f t="shared" ca="1" si="18"/>
        <v>0</v>
      </c>
      <c r="AJ33" s="22">
        <f t="shared" ca="1" si="15"/>
        <v>0</v>
      </c>
      <c r="AK33" s="22">
        <f t="shared" ca="1" si="15"/>
        <v>0</v>
      </c>
      <c r="AL33" s="22">
        <f t="shared" ca="1" si="15"/>
        <v>0</v>
      </c>
      <c r="AM33" s="22">
        <f t="shared" ca="1" si="15"/>
        <v>0</v>
      </c>
      <c r="AN33" s="22">
        <f t="shared" ca="1" si="15"/>
        <v>0</v>
      </c>
      <c r="AO33" s="22">
        <f t="shared" ca="1" si="15"/>
        <v>0</v>
      </c>
      <c r="AP33" s="22">
        <f t="shared" ca="1" si="15"/>
        <v>980</v>
      </c>
      <c r="AQ33" s="22">
        <f t="shared" ca="1" si="15"/>
        <v>0</v>
      </c>
      <c r="AR33" s="22">
        <f t="shared" ca="1" si="15"/>
        <v>0</v>
      </c>
      <c r="AS33" s="22">
        <f t="shared" ca="1" si="15"/>
        <v>0</v>
      </c>
      <c r="AT33" s="22">
        <f t="shared" ca="1" si="15"/>
        <v>1650811.3899999994</v>
      </c>
      <c r="AU33" s="22">
        <f t="shared" ca="1" si="15"/>
        <v>539.90999999999974</v>
      </c>
      <c r="AV33" s="22">
        <f t="shared" ca="1" si="15"/>
        <v>10105.700000000001</v>
      </c>
      <c r="AW33" s="22">
        <f t="shared" ca="1" si="15"/>
        <v>0</v>
      </c>
      <c r="AX33" s="22">
        <f t="shared" ca="1" si="15"/>
        <v>19306.760000000002</v>
      </c>
      <c r="AY33" s="22">
        <f t="shared" ca="1" si="15"/>
        <v>0</v>
      </c>
      <c r="AZ33" s="22">
        <f t="shared" ca="1" si="19"/>
        <v>0</v>
      </c>
      <c r="BA33" s="22">
        <f t="shared" ca="1" si="19"/>
        <v>0</v>
      </c>
      <c r="BB33" s="22">
        <f t="shared" ca="1" si="19"/>
        <v>0</v>
      </c>
      <c r="BC33" s="22">
        <f t="shared" ca="1" si="19"/>
        <v>0</v>
      </c>
      <c r="BD33" s="22">
        <f t="shared" ca="1" si="19"/>
        <v>20512.909999999982</v>
      </c>
      <c r="BE33" s="22">
        <f t="shared" ca="1" si="19"/>
        <v>0</v>
      </c>
      <c r="BF33" s="22">
        <f t="shared" ca="1" si="19"/>
        <v>0</v>
      </c>
      <c r="BG33" s="22">
        <f t="shared" ca="1" si="19"/>
        <v>0</v>
      </c>
      <c r="BH33" s="22">
        <f t="shared" ca="1" si="19"/>
        <v>0</v>
      </c>
      <c r="BI33" s="22">
        <f t="shared" ca="1" si="19"/>
        <v>0</v>
      </c>
      <c r="BJ33" s="22">
        <f t="shared" ca="1" si="19"/>
        <v>0</v>
      </c>
      <c r="BK33" s="22">
        <f t="shared" ca="1" si="19"/>
        <v>0</v>
      </c>
      <c r="BL33" s="22">
        <f t="shared" ca="1" si="19"/>
        <v>0</v>
      </c>
      <c r="BM33" s="22">
        <f t="shared" ca="1" si="19"/>
        <v>0</v>
      </c>
      <c r="BN33" s="22">
        <f t="shared" ca="1" si="19"/>
        <v>15213.150000000005</v>
      </c>
      <c r="BO33" s="22">
        <f t="shared" ca="1" si="19"/>
        <v>0</v>
      </c>
      <c r="BP33" s="22">
        <f t="shared" ca="1" si="16"/>
        <v>13076.5</v>
      </c>
      <c r="BQ33" s="22">
        <f t="shared" ca="1" si="16"/>
        <v>0</v>
      </c>
      <c r="BR33" s="22">
        <f t="shared" ca="1" si="16"/>
        <v>0</v>
      </c>
      <c r="BS33" s="22">
        <f t="shared" ca="1" si="16"/>
        <v>276955.53999999992</v>
      </c>
      <c r="BT33" s="22">
        <f t="shared" ca="1" si="16"/>
        <v>0</v>
      </c>
      <c r="BU33" s="22">
        <f t="shared" ca="1" si="16"/>
        <v>0</v>
      </c>
      <c r="BV33" s="22">
        <f t="shared" ca="1" si="16"/>
        <v>0</v>
      </c>
      <c r="BW33" s="22">
        <f t="shared" ca="1" si="16"/>
        <v>0</v>
      </c>
      <c r="BX33" s="22">
        <f t="shared" ca="1" si="16"/>
        <v>0</v>
      </c>
      <c r="BY33" s="22">
        <f t="shared" ca="1" si="16"/>
        <v>0</v>
      </c>
      <c r="BZ33" s="22">
        <f t="shared" ca="1" si="16"/>
        <v>0</v>
      </c>
      <c r="CA33" s="22">
        <f t="shared" ca="1" si="16"/>
        <v>0</v>
      </c>
      <c r="CB33" s="22">
        <f t="shared" ca="1" si="16"/>
        <v>0</v>
      </c>
      <c r="CC33" s="22">
        <f t="shared" ca="1" si="16"/>
        <v>0</v>
      </c>
      <c r="CD33" s="22">
        <f t="shared" ca="1" si="16"/>
        <v>0</v>
      </c>
      <c r="CE33" s="22">
        <f t="shared" ca="1" si="16"/>
        <v>0</v>
      </c>
      <c r="CF33" s="22">
        <f t="shared" ca="1" si="20"/>
        <v>0</v>
      </c>
      <c r="CG33" s="22">
        <f t="shared" ca="1" si="20"/>
        <v>0</v>
      </c>
      <c r="CH33" s="22">
        <f t="shared" ca="1" si="20"/>
        <v>0</v>
      </c>
      <c r="CI33" s="23">
        <f t="shared" ca="1" si="25"/>
        <v>0</v>
      </c>
      <c r="CJ33" s="22">
        <f t="shared" ca="1" si="21"/>
        <v>0</v>
      </c>
      <c r="CK33" s="22">
        <f t="shared" ca="1" si="21"/>
        <v>0</v>
      </c>
      <c r="CL33" s="23">
        <f t="shared" ca="1" si="26"/>
        <v>0</v>
      </c>
      <c r="CM33" s="22">
        <f t="shared" ca="1" si="22"/>
        <v>0</v>
      </c>
      <c r="CN33" s="22">
        <f t="shared" ca="1" si="22"/>
        <v>0</v>
      </c>
      <c r="CO33" s="23">
        <f t="shared" ca="1" si="27"/>
        <v>0</v>
      </c>
      <c r="CP33" s="22">
        <f t="shared" ca="1" si="23"/>
        <v>0</v>
      </c>
      <c r="CQ33" s="22">
        <f t="shared" ca="1" si="23"/>
        <v>0</v>
      </c>
      <c r="CR33" s="22">
        <f t="shared" ca="1" si="23"/>
        <v>476356.64000000031</v>
      </c>
      <c r="CS33" s="22">
        <f t="shared" ca="1" si="23"/>
        <v>0</v>
      </c>
      <c r="CT33" s="22">
        <f t="shared" ca="1" si="23"/>
        <v>0</v>
      </c>
      <c r="CU33" s="23">
        <f t="shared" ca="1" si="9"/>
        <v>5078749.9999999981</v>
      </c>
    </row>
    <row r="34" spans="1:99" ht="12.75" customHeight="1" x14ac:dyDescent="0.25">
      <c r="A34" s="65" t="s">
        <v>199</v>
      </c>
      <c r="B34" s="21">
        <v>1038</v>
      </c>
      <c r="C34" s="66" t="s">
        <v>146</v>
      </c>
      <c r="D34" s="23">
        <f t="shared" ca="1" si="24"/>
        <v>28441959.17770002</v>
      </c>
      <c r="E34" s="22">
        <f t="shared" ca="1" si="17"/>
        <v>5640934.6166933198</v>
      </c>
      <c r="F34" s="22">
        <f t="shared" ca="1" si="17"/>
        <v>22801024.561006699</v>
      </c>
      <c r="G34" s="22">
        <f t="shared" ca="1" si="17"/>
        <v>0</v>
      </c>
      <c r="H34" s="22">
        <f t="shared" ca="1" si="17"/>
        <v>15534554.58</v>
      </c>
      <c r="I34" s="22">
        <f t="shared" ca="1" si="17"/>
        <v>437020.05</v>
      </c>
      <c r="J34" s="22">
        <f t="shared" ca="1" si="17"/>
        <v>0</v>
      </c>
      <c r="K34" s="22">
        <f t="shared" ca="1" si="17"/>
        <v>0</v>
      </c>
      <c r="L34" s="22">
        <f t="shared" ca="1" si="17"/>
        <v>0</v>
      </c>
      <c r="M34" s="22">
        <f t="shared" ca="1" si="17"/>
        <v>0</v>
      </c>
      <c r="N34" s="22">
        <f t="shared" ca="1" si="17"/>
        <v>0</v>
      </c>
      <c r="O34" s="22">
        <f t="shared" ca="1" si="17"/>
        <v>50979217.502099998</v>
      </c>
      <c r="P34" s="22">
        <f t="shared" ca="1" si="17"/>
        <v>0</v>
      </c>
      <c r="Q34" s="22">
        <f t="shared" ca="1" si="17"/>
        <v>17877.18</v>
      </c>
      <c r="R34" s="22">
        <f t="shared" ca="1" si="17"/>
        <v>0</v>
      </c>
      <c r="S34" s="22">
        <f t="shared" ca="1" si="17"/>
        <v>0</v>
      </c>
      <c r="T34" s="22">
        <f t="shared" ca="1" si="17"/>
        <v>0</v>
      </c>
      <c r="U34" s="22">
        <f t="shared" ca="1" si="18"/>
        <v>0</v>
      </c>
      <c r="V34" s="22">
        <f t="shared" ca="1" si="18"/>
        <v>0</v>
      </c>
      <c r="W34" s="22">
        <f t="shared" ca="1" si="18"/>
        <v>926095.07</v>
      </c>
      <c r="X34" s="22">
        <f t="shared" ca="1" si="18"/>
        <v>0</v>
      </c>
      <c r="Y34" s="22">
        <f t="shared" ca="1" si="18"/>
        <v>2008947.56</v>
      </c>
      <c r="Z34" s="22">
        <f t="shared" ca="1" si="18"/>
        <v>7817273.1506000003</v>
      </c>
      <c r="AA34" s="22">
        <f t="shared" ca="1" si="18"/>
        <v>0</v>
      </c>
      <c r="AB34" s="22">
        <f t="shared" ca="1" si="18"/>
        <v>0</v>
      </c>
      <c r="AC34" s="22">
        <f t="shared" ca="1" si="18"/>
        <v>56538.746800000001</v>
      </c>
      <c r="AD34" s="22">
        <f t="shared" ca="1" si="18"/>
        <v>608162.3737</v>
      </c>
      <c r="AE34" s="22">
        <f t="shared" ca="1" si="18"/>
        <v>0</v>
      </c>
      <c r="AF34" s="22">
        <f t="shared" ca="1" si="18"/>
        <v>5140.1899999999996</v>
      </c>
      <c r="AG34" s="22">
        <f t="shared" ca="1" si="18"/>
        <v>0</v>
      </c>
      <c r="AH34" s="22">
        <f t="shared" ca="1" si="18"/>
        <v>0</v>
      </c>
      <c r="AI34" s="22">
        <f t="shared" ca="1" si="18"/>
        <v>0</v>
      </c>
      <c r="AJ34" s="22">
        <f t="shared" ca="1" si="15"/>
        <v>0</v>
      </c>
      <c r="AK34" s="22">
        <f t="shared" ca="1" si="15"/>
        <v>0</v>
      </c>
      <c r="AL34" s="22">
        <f t="shared" ca="1" si="15"/>
        <v>0</v>
      </c>
      <c r="AM34" s="22">
        <f t="shared" ca="1" si="15"/>
        <v>10943570.439999999</v>
      </c>
      <c r="AN34" s="22">
        <f t="shared" ca="1" si="15"/>
        <v>56657</v>
      </c>
      <c r="AO34" s="22">
        <f t="shared" ca="1" si="15"/>
        <v>6497.65</v>
      </c>
      <c r="AP34" s="22">
        <f t="shared" ca="1" si="15"/>
        <v>334510.40999999997</v>
      </c>
      <c r="AQ34" s="22">
        <f t="shared" ca="1" si="15"/>
        <v>0</v>
      </c>
      <c r="AR34" s="22">
        <f t="shared" ca="1" si="15"/>
        <v>0</v>
      </c>
      <c r="AS34" s="22">
        <f t="shared" ca="1" si="15"/>
        <v>0</v>
      </c>
      <c r="AT34" s="22">
        <f t="shared" ca="1" si="15"/>
        <v>57831043.7663</v>
      </c>
      <c r="AU34" s="22">
        <f t="shared" ca="1" si="15"/>
        <v>2201798.1535</v>
      </c>
      <c r="AV34" s="22">
        <f t="shared" ca="1" si="15"/>
        <v>1341817.03</v>
      </c>
      <c r="AW34" s="22">
        <f t="shared" ca="1" si="15"/>
        <v>0</v>
      </c>
      <c r="AX34" s="22">
        <f t="shared" ca="1" si="15"/>
        <v>115665.76</v>
      </c>
      <c r="AY34" s="22">
        <f t="shared" ca="1" si="15"/>
        <v>0</v>
      </c>
      <c r="AZ34" s="22">
        <f t="shared" ca="1" si="19"/>
        <v>0</v>
      </c>
      <c r="BA34" s="22">
        <f t="shared" ca="1" si="19"/>
        <v>0</v>
      </c>
      <c r="BB34" s="22">
        <f t="shared" ca="1" si="19"/>
        <v>0</v>
      </c>
      <c r="BC34" s="22">
        <f t="shared" ca="1" si="19"/>
        <v>0</v>
      </c>
      <c r="BD34" s="22">
        <f t="shared" ca="1" si="19"/>
        <v>1978215.5800000899</v>
      </c>
      <c r="BE34" s="22">
        <f t="shared" ca="1" si="19"/>
        <v>0</v>
      </c>
      <c r="BF34" s="22">
        <f t="shared" ca="1" si="19"/>
        <v>0</v>
      </c>
      <c r="BG34" s="22">
        <f t="shared" ca="1" si="19"/>
        <v>0</v>
      </c>
      <c r="BH34" s="22">
        <f t="shared" ca="1" si="19"/>
        <v>0</v>
      </c>
      <c r="BI34" s="22">
        <f t="shared" ca="1" si="19"/>
        <v>0</v>
      </c>
      <c r="BJ34" s="22">
        <f t="shared" ca="1" si="19"/>
        <v>0</v>
      </c>
      <c r="BK34" s="22">
        <f t="shared" ca="1" si="19"/>
        <v>0</v>
      </c>
      <c r="BL34" s="22">
        <f t="shared" ca="1" si="19"/>
        <v>0</v>
      </c>
      <c r="BM34" s="22">
        <f t="shared" ca="1" si="19"/>
        <v>0</v>
      </c>
      <c r="BN34" s="22">
        <f t="shared" ca="1" si="19"/>
        <v>0</v>
      </c>
      <c r="BO34" s="22">
        <f t="shared" ca="1" si="19"/>
        <v>0</v>
      </c>
      <c r="BP34" s="22">
        <f t="shared" ca="1" si="16"/>
        <v>1299148.8700000001</v>
      </c>
      <c r="BQ34" s="22">
        <f t="shared" ca="1" si="16"/>
        <v>0</v>
      </c>
      <c r="BR34" s="22">
        <f t="shared" ca="1" si="16"/>
        <v>35</v>
      </c>
      <c r="BS34" s="22">
        <f t="shared" ca="1" si="16"/>
        <v>1346454086.8590701</v>
      </c>
      <c r="BT34" s="22">
        <f t="shared" ca="1" si="16"/>
        <v>0</v>
      </c>
      <c r="BU34" s="22">
        <f t="shared" ca="1" si="16"/>
        <v>0</v>
      </c>
      <c r="BV34" s="22">
        <f t="shared" ca="1" si="16"/>
        <v>40403314.149999999</v>
      </c>
      <c r="BW34" s="22">
        <f t="shared" ca="1" si="16"/>
        <v>0</v>
      </c>
      <c r="BX34" s="22">
        <f t="shared" ca="1" si="16"/>
        <v>0</v>
      </c>
      <c r="BY34" s="22">
        <f t="shared" ca="1" si="16"/>
        <v>0</v>
      </c>
      <c r="BZ34" s="22">
        <f t="shared" ca="1" si="16"/>
        <v>0</v>
      </c>
      <c r="CA34" s="22">
        <f t="shared" ca="1" si="16"/>
        <v>0</v>
      </c>
      <c r="CB34" s="22">
        <f t="shared" ca="1" si="16"/>
        <v>0</v>
      </c>
      <c r="CC34" s="22">
        <f t="shared" ca="1" si="16"/>
        <v>0</v>
      </c>
      <c r="CD34" s="22">
        <f t="shared" ca="1" si="16"/>
        <v>0</v>
      </c>
      <c r="CE34" s="22">
        <f t="shared" ca="1" si="16"/>
        <v>0</v>
      </c>
      <c r="CF34" s="22">
        <f t="shared" ca="1" si="20"/>
        <v>0</v>
      </c>
      <c r="CG34" s="22">
        <f t="shared" ca="1" si="20"/>
        <v>0</v>
      </c>
      <c r="CH34" s="22">
        <f t="shared" ca="1" si="20"/>
        <v>174909.14</v>
      </c>
      <c r="CI34" s="23">
        <f t="shared" ca="1" si="25"/>
        <v>162356.96</v>
      </c>
      <c r="CJ34" s="22">
        <f t="shared" ca="1" si="21"/>
        <v>141394.46</v>
      </c>
      <c r="CK34" s="22">
        <f t="shared" ca="1" si="21"/>
        <v>20962.5</v>
      </c>
      <c r="CL34" s="23">
        <f t="shared" ca="1" si="26"/>
        <v>0</v>
      </c>
      <c r="CM34" s="22">
        <f t="shared" ca="1" si="22"/>
        <v>0</v>
      </c>
      <c r="CN34" s="22">
        <f t="shared" ca="1" si="22"/>
        <v>0</v>
      </c>
      <c r="CO34" s="23">
        <f t="shared" ca="1" si="27"/>
        <v>0</v>
      </c>
      <c r="CP34" s="22">
        <f t="shared" ca="1" si="23"/>
        <v>0</v>
      </c>
      <c r="CQ34" s="22">
        <f t="shared" ca="1" si="23"/>
        <v>0</v>
      </c>
      <c r="CR34" s="22">
        <f t="shared" ca="1" si="23"/>
        <v>7283079.9500000002</v>
      </c>
      <c r="CS34" s="22">
        <f t="shared" ca="1" si="23"/>
        <v>0</v>
      </c>
      <c r="CT34" s="22">
        <f t="shared" ca="1" si="23"/>
        <v>0</v>
      </c>
      <c r="CU34" s="23">
        <f t="shared" ca="1" si="9"/>
        <v>1577419492.2997704</v>
      </c>
    </row>
    <row r="35" spans="1:99" ht="12.75" customHeight="1" x14ac:dyDescent="0.25">
      <c r="A35" s="65" t="s">
        <v>201</v>
      </c>
      <c r="B35" s="21">
        <v>1039</v>
      </c>
      <c r="C35" s="66" t="s">
        <v>146</v>
      </c>
      <c r="D35" s="23">
        <f t="shared" ca="1" si="24"/>
        <v>1966880.5299999863</v>
      </c>
      <c r="E35" s="22">
        <f t="shared" ca="1" si="17"/>
        <v>290393</v>
      </c>
      <c r="F35" s="22">
        <f t="shared" ca="1" si="17"/>
        <v>496698.52999998629</v>
      </c>
      <c r="G35" s="22">
        <f t="shared" ca="1" si="17"/>
        <v>1179789</v>
      </c>
      <c r="H35" s="22">
        <f t="shared" ca="1" si="17"/>
        <v>0</v>
      </c>
      <c r="I35" s="22">
        <f t="shared" ca="1" si="17"/>
        <v>70126</v>
      </c>
      <c r="J35" s="22">
        <f t="shared" ca="1" si="17"/>
        <v>0</v>
      </c>
      <c r="K35" s="22">
        <f t="shared" ca="1" si="17"/>
        <v>0</v>
      </c>
      <c r="L35" s="22">
        <f t="shared" ca="1" si="17"/>
        <v>0</v>
      </c>
      <c r="M35" s="22">
        <f t="shared" ca="1" si="17"/>
        <v>0</v>
      </c>
      <c r="N35" s="22">
        <f t="shared" ca="1" si="17"/>
        <v>0</v>
      </c>
      <c r="O35" s="22">
        <f t="shared" ca="1" si="17"/>
        <v>5171629</v>
      </c>
      <c r="P35" s="22">
        <f t="shared" ca="1" si="17"/>
        <v>0</v>
      </c>
      <c r="Q35" s="22">
        <f t="shared" ca="1" si="17"/>
        <v>0</v>
      </c>
      <c r="R35" s="22">
        <f t="shared" ca="1" si="17"/>
        <v>0</v>
      </c>
      <c r="S35" s="22">
        <f t="shared" ca="1" si="17"/>
        <v>0</v>
      </c>
      <c r="T35" s="22">
        <f t="shared" ca="1" si="17"/>
        <v>362913</v>
      </c>
      <c r="U35" s="22">
        <f t="shared" ca="1" si="18"/>
        <v>12562</v>
      </c>
      <c r="V35" s="22">
        <f t="shared" ca="1" si="18"/>
        <v>48995</v>
      </c>
      <c r="W35" s="22">
        <f t="shared" ca="1" si="18"/>
        <v>595193</v>
      </c>
      <c r="X35" s="22">
        <f t="shared" ca="1" si="18"/>
        <v>391</v>
      </c>
      <c r="Y35" s="22">
        <f t="shared" ca="1" si="18"/>
        <v>89199</v>
      </c>
      <c r="Z35" s="22">
        <f t="shared" ca="1" si="18"/>
        <v>1637152</v>
      </c>
      <c r="AA35" s="22">
        <f t="shared" ca="1" si="18"/>
        <v>0</v>
      </c>
      <c r="AB35" s="22">
        <f t="shared" ca="1" si="18"/>
        <v>0</v>
      </c>
      <c r="AC35" s="22">
        <f t="shared" ca="1" si="18"/>
        <v>9541</v>
      </c>
      <c r="AD35" s="22">
        <f t="shared" ca="1" si="18"/>
        <v>2567031</v>
      </c>
      <c r="AE35" s="22">
        <f t="shared" ca="1" si="18"/>
        <v>0</v>
      </c>
      <c r="AF35" s="22">
        <f t="shared" ca="1" si="18"/>
        <v>6000</v>
      </c>
      <c r="AG35" s="22">
        <f t="shared" ca="1" si="18"/>
        <v>0</v>
      </c>
      <c r="AH35" s="22">
        <f t="shared" ca="1" si="18"/>
        <v>0</v>
      </c>
      <c r="AI35" s="22">
        <f t="shared" ca="1" si="18"/>
        <v>0</v>
      </c>
      <c r="AJ35" s="22">
        <f t="shared" ca="1" si="15"/>
        <v>1020</v>
      </c>
      <c r="AK35" s="22">
        <f t="shared" ca="1" si="15"/>
        <v>0</v>
      </c>
      <c r="AL35" s="22">
        <f t="shared" ca="1" si="15"/>
        <v>0</v>
      </c>
      <c r="AM35" s="22">
        <f t="shared" ca="1" si="15"/>
        <v>1045711</v>
      </c>
      <c r="AN35" s="22">
        <f t="shared" ca="1" si="15"/>
        <v>0</v>
      </c>
      <c r="AO35" s="22">
        <f t="shared" ca="1" si="15"/>
        <v>0</v>
      </c>
      <c r="AP35" s="22">
        <f t="shared" ca="1" si="15"/>
        <v>127</v>
      </c>
      <c r="AQ35" s="22">
        <f t="shared" ca="1" si="15"/>
        <v>0</v>
      </c>
      <c r="AR35" s="22">
        <f t="shared" ca="1" si="15"/>
        <v>0</v>
      </c>
      <c r="AS35" s="22">
        <f t="shared" ca="1" si="15"/>
        <v>0</v>
      </c>
      <c r="AT35" s="22">
        <f t="shared" ca="1" si="15"/>
        <v>6354708</v>
      </c>
      <c r="AU35" s="22">
        <f t="shared" ca="1" si="15"/>
        <v>1542869</v>
      </c>
      <c r="AV35" s="22">
        <f t="shared" ca="1" si="15"/>
        <v>0</v>
      </c>
      <c r="AW35" s="22">
        <f t="shared" ca="1" si="15"/>
        <v>0</v>
      </c>
      <c r="AX35" s="22">
        <f t="shared" ca="1" si="15"/>
        <v>0</v>
      </c>
      <c r="AY35" s="22">
        <f t="shared" ca="1" si="15"/>
        <v>0</v>
      </c>
      <c r="AZ35" s="22">
        <f t="shared" ca="1" si="19"/>
        <v>0</v>
      </c>
      <c r="BA35" s="22">
        <f t="shared" ca="1" si="19"/>
        <v>0</v>
      </c>
      <c r="BB35" s="22">
        <f t="shared" ca="1" si="19"/>
        <v>0</v>
      </c>
      <c r="BC35" s="22">
        <f t="shared" ca="1" si="19"/>
        <v>0</v>
      </c>
      <c r="BD35" s="22">
        <f t="shared" ca="1" si="19"/>
        <v>261320</v>
      </c>
      <c r="BE35" s="22">
        <f t="shared" ca="1" si="19"/>
        <v>0</v>
      </c>
      <c r="BF35" s="22">
        <f t="shared" ca="1" si="19"/>
        <v>0</v>
      </c>
      <c r="BG35" s="22">
        <f t="shared" ca="1" si="19"/>
        <v>0</v>
      </c>
      <c r="BH35" s="22">
        <f t="shared" ca="1" si="19"/>
        <v>0</v>
      </c>
      <c r="BI35" s="22">
        <f t="shared" ca="1" si="19"/>
        <v>0</v>
      </c>
      <c r="BJ35" s="22">
        <f t="shared" ca="1" si="19"/>
        <v>0</v>
      </c>
      <c r="BK35" s="22">
        <f t="shared" ca="1" si="19"/>
        <v>0</v>
      </c>
      <c r="BL35" s="22">
        <f t="shared" ca="1" si="19"/>
        <v>0</v>
      </c>
      <c r="BM35" s="22">
        <f t="shared" ca="1" si="19"/>
        <v>0</v>
      </c>
      <c r="BN35" s="22">
        <f t="shared" ca="1" si="19"/>
        <v>0</v>
      </c>
      <c r="BO35" s="22">
        <f t="shared" ca="1" si="19"/>
        <v>0</v>
      </c>
      <c r="BP35" s="22">
        <f t="shared" ca="1" si="16"/>
        <v>342650</v>
      </c>
      <c r="BQ35" s="22">
        <f t="shared" ca="1" si="16"/>
        <v>62356</v>
      </c>
      <c r="BR35" s="22">
        <f t="shared" ca="1" si="16"/>
        <v>1104447</v>
      </c>
      <c r="BS35" s="22">
        <f t="shared" ca="1" si="16"/>
        <v>923112</v>
      </c>
      <c r="BT35" s="22">
        <f t="shared" ca="1" si="16"/>
        <v>0</v>
      </c>
      <c r="BU35" s="22">
        <f t="shared" ca="1" si="16"/>
        <v>0</v>
      </c>
      <c r="BV35" s="22">
        <f t="shared" ca="1" si="16"/>
        <v>0</v>
      </c>
      <c r="BW35" s="22">
        <f t="shared" ca="1" si="16"/>
        <v>0</v>
      </c>
      <c r="BX35" s="22">
        <f t="shared" ca="1" si="16"/>
        <v>0</v>
      </c>
      <c r="BY35" s="22">
        <f t="shared" ca="1" si="16"/>
        <v>0</v>
      </c>
      <c r="BZ35" s="22">
        <f t="shared" ca="1" si="16"/>
        <v>0</v>
      </c>
      <c r="CA35" s="22">
        <f t="shared" ca="1" si="16"/>
        <v>0</v>
      </c>
      <c r="CB35" s="22">
        <f t="shared" ca="1" si="16"/>
        <v>0</v>
      </c>
      <c r="CC35" s="22">
        <f t="shared" ca="1" si="16"/>
        <v>0</v>
      </c>
      <c r="CD35" s="22">
        <f t="shared" ca="1" si="16"/>
        <v>0</v>
      </c>
      <c r="CE35" s="22">
        <f t="shared" ca="1" si="16"/>
        <v>0</v>
      </c>
      <c r="CF35" s="22">
        <f t="shared" ca="1" si="20"/>
        <v>0</v>
      </c>
      <c r="CG35" s="22">
        <f t="shared" ca="1" si="20"/>
        <v>0</v>
      </c>
      <c r="CH35" s="22">
        <f t="shared" ca="1" si="20"/>
        <v>0</v>
      </c>
      <c r="CI35" s="23">
        <f t="shared" ca="1" si="25"/>
        <v>2492337.6799999997</v>
      </c>
      <c r="CJ35" s="22">
        <f t="shared" ca="1" si="21"/>
        <v>0</v>
      </c>
      <c r="CK35" s="22">
        <f t="shared" ca="1" si="21"/>
        <v>1990.01</v>
      </c>
      <c r="CL35" s="23">
        <f t="shared" ca="1" si="26"/>
        <v>2490347.67</v>
      </c>
      <c r="CM35" s="22">
        <f t="shared" ca="1" si="22"/>
        <v>0</v>
      </c>
      <c r="CN35" s="22">
        <f t="shared" ca="1" si="22"/>
        <v>2490347.67</v>
      </c>
      <c r="CO35" s="23">
        <f t="shared" ca="1" si="27"/>
        <v>0</v>
      </c>
      <c r="CP35" s="22">
        <f t="shared" ca="1" si="23"/>
        <v>0</v>
      </c>
      <c r="CQ35" s="22">
        <f t="shared" ca="1" si="23"/>
        <v>0</v>
      </c>
      <c r="CR35" s="22">
        <f t="shared" ca="1" si="23"/>
        <v>6548</v>
      </c>
      <c r="CS35" s="22">
        <f t="shared" ca="1" si="23"/>
        <v>0</v>
      </c>
      <c r="CT35" s="22">
        <f t="shared" ca="1" si="23"/>
        <v>0</v>
      </c>
      <c r="CU35" s="23">
        <f t="shared" ca="1" si="9"/>
        <v>26674818.209999986</v>
      </c>
    </row>
    <row r="36" spans="1:99" ht="12.75" customHeight="1" x14ac:dyDescent="0.25">
      <c r="A36" s="65" t="s">
        <v>203</v>
      </c>
      <c r="B36" s="21">
        <v>1040</v>
      </c>
      <c r="C36" s="66" t="s">
        <v>146</v>
      </c>
      <c r="D36" s="23">
        <f t="shared" ca="1" si="24"/>
        <v>0</v>
      </c>
      <c r="E36" s="22">
        <f t="shared" ca="1" si="17"/>
        <v>0</v>
      </c>
      <c r="F36" s="22">
        <f t="shared" ca="1" si="17"/>
        <v>0</v>
      </c>
      <c r="G36" s="22">
        <f t="shared" ca="1" si="17"/>
        <v>0</v>
      </c>
      <c r="H36" s="22">
        <f t="shared" ca="1" si="17"/>
        <v>0</v>
      </c>
      <c r="I36" s="22">
        <f t="shared" ca="1" si="17"/>
        <v>0</v>
      </c>
      <c r="J36" s="22">
        <f t="shared" ca="1" si="17"/>
        <v>0</v>
      </c>
      <c r="K36" s="22">
        <f t="shared" ca="1" si="17"/>
        <v>0</v>
      </c>
      <c r="L36" s="22">
        <f t="shared" ca="1" si="17"/>
        <v>0</v>
      </c>
      <c r="M36" s="22">
        <f t="shared" ca="1" si="17"/>
        <v>0</v>
      </c>
      <c r="N36" s="22">
        <f t="shared" ca="1" si="17"/>
        <v>0</v>
      </c>
      <c r="O36" s="22">
        <f t="shared" ca="1" si="17"/>
        <v>0</v>
      </c>
      <c r="P36" s="22">
        <f t="shared" ca="1" si="17"/>
        <v>0</v>
      </c>
      <c r="Q36" s="22">
        <f t="shared" ca="1" si="17"/>
        <v>30826007.010000002</v>
      </c>
      <c r="R36" s="22">
        <f t="shared" ca="1" si="17"/>
        <v>0</v>
      </c>
      <c r="S36" s="22">
        <f t="shared" ca="1" si="17"/>
        <v>0</v>
      </c>
      <c r="T36" s="22">
        <f t="shared" ca="1" si="17"/>
        <v>0</v>
      </c>
      <c r="U36" s="22">
        <f t="shared" ca="1" si="18"/>
        <v>0</v>
      </c>
      <c r="V36" s="22">
        <f t="shared" ca="1" si="18"/>
        <v>0</v>
      </c>
      <c r="W36" s="22">
        <f t="shared" ca="1" si="18"/>
        <v>0</v>
      </c>
      <c r="X36" s="22">
        <f t="shared" ca="1" si="18"/>
        <v>0</v>
      </c>
      <c r="Y36" s="22">
        <f t="shared" ca="1" si="18"/>
        <v>0</v>
      </c>
      <c r="Z36" s="22">
        <f t="shared" ca="1" si="18"/>
        <v>0</v>
      </c>
      <c r="AA36" s="22">
        <f t="shared" ca="1" si="18"/>
        <v>0</v>
      </c>
      <c r="AB36" s="22">
        <f t="shared" ca="1" si="18"/>
        <v>0</v>
      </c>
      <c r="AC36" s="22">
        <f t="shared" ca="1" si="18"/>
        <v>0</v>
      </c>
      <c r="AD36" s="22">
        <f t="shared" ca="1" si="18"/>
        <v>0</v>
      </c>
      <c r="AE36" s="22">
        <f t="shared" ca="1" si="18"/>
        <v>0</v>
      </c>
      <c r="AF36" s="22">
        <f t="shared" ca="1" si="18"/>
        <v>0</v>
      </c>
      <c r="AG36" s="22">
        <f t="shared" ca="1" si="18"/>
        <v>0</v>
      </c>
      <c r="AH36" s="22">
        <f t="shared" ca="1" si="18"/>
        <v>0</v>
      </c>
      <c r="AI36" s="22">
        <f t="shared" ca="1" si="18"/>
        <v>0</v>
      </c>
      <c r="AJ36" s="22">
        <f t="shared" ca="1" si="15"/>
        <v>0</v>
      </c>
      <c r="AK36" s="22">
        <f t="shared" ca="1" si="15"/>
        <v>0</v>
      </c>
      <c r="AL36" s="22">
        <f t="shared" ca="1" si="15"/>
        <v>0</v>
      </c>
      <c r="AM36" s="22">
        <f t="shared" ca="1" si="15"/>
        <v>0</v>
      </c>
      <c r="AN36" s="22">
        <f t="shared" ca="1" si="15"/>
        <v>0</v>
      </c>
      <c r="AO36" s="22">
        <f t="shared" ca="1" si="15"/>
        <v>31752795.060000002</v>
      </c>
      <c r="AP36" s="22">
        <f t="shared" ca="1" si="15"/>
        <v>0</v>
      </c>
      <c r="AQ36" s="22">
        <f t="shared" ca="1" si="15"/>
        <v>0</v>
      </c>
      <c r="AR36" s="22">
        <f t="shared" ca="1" si="15"/>
        <v>0</v>
      </c>
      <c r="AS36" s="22">
        <f t="shared" ca="1" si="15"/>
        <v>0</v>
      </c>
      <c r="AT36" s="22">
        <f t="shared" ca="1" si="15"/>
        <v>0</v>
      </c>
      <c r="AU36" s="22">
        <f t="shared" ca="1" si="15"/>
        <v>0</v>
      </c>
      <c r="AV36" s="22">
        <f t="shared" ca="1" si="15"/>
        <v>0</v>
      </c>
      <c r="AW36" s="22">
        <f t="shared" ca="1" si="15"/>
        <v>0</v>
      </c>
      <c r="AX36" s="22">
        <f t="shared" ca="1" si="15"/>
        <v>0</v>
      </c>
      <c r="AY36" s="22">
        <f t="shared" ca="1" si="15"/>
        <v>0</v>
      </c>
      <c r="AZ36" s="22">
        <f t="shared" ca="1" si="19"/>
        <v>0</v>
      </c>
      <c r="BA36" s="22">
        <f t="shared" ca="1" si="19"/>
        <v>0</v>
      </c>
      <c r="BB36" s="22">
        <f t="shared" ca="1" si="19"/>
        <v>0</v>
      </c>
      <c r="BC36" s="22">
        <f t="shared" ca="1" si="19"/>
        <v>0</v>
      </c>
      <c r="BD36" s="22">
        <f t="shared" ca="1" si="19"/>
        <v>0</v>
      </c>
      <c r="BE36" s="22">
        <f t="shared" ca="1" si="19"/>
        <v>0</v>
      </c>
      <c r="BF36" s="22">
        <f t="shared" ca="1" si="19"/>
        <v>0</v>
      </c>
      <c r="BG36" s="22">
        <f t="shared" ca="1" si="19"/>
        <v>0</v>
      </c>
      <c r="BH36" s="22">
        <f t="shared" ca="1" si="19"/>
        <v>0</v>
      </c>
      <c r="BI36" s="22">
        <f t="shared" ca="1" si="19"/>
        <v>0</v>
      </c>
      <c r="BJ36" s="22">
        <f t="shared" ca="1" si="19"/>
        <v>0</v>
      </c>
      <c r="BK36" s="22">
        <f t="shared" ca="1" si="19"/>
        <v>0</v>
      </c>
      <c r="BL36" s="22">
        <f t="shared" ca="1" si="19"/>
        <v>0</v>
      </c>
      <c r="BM36" s="22">
        <f t="shared" ca="1" si="19"/>
        <v>0</v>
      </c>
      <c r="BN36" s="22">
        <f t="shared" ca="1" si="19"/>
        <v>0</v>
      </c>
      <c r="BO36" s="22">
        <f t="shared" ca="1" si="19"/>
        <v>0</v>
      </c>
      <c r="BP36" s="22">
        <f t="shared" ca="1" si="16"/>
        <v>0</v>
      </c>
      <c r="BQ36" s="22">
        <f t="shared" ca="1" si="16"/>
        <v>0</v>
      </c>
      <c r="BR36" s="22">
        <f t="shared" ca="1" si="16"/>
        <v>0</v>
      </c>
      <c r="BS36" s="22">
        <f t="shared" ca="1" si="16"/>
        <v>0</v>
      </c>
      <c r="BT36" s="22">
        <f t="shared" ca="1" si="16"/>
        <v>0</v>
      </c>
      <c r="BU36" s="22">
        <f t="shared" ca="1" si="16"/>
        <v>0</v>
      </c>
      <c r="BV36" s="22">
        <f t="shared" ca="1" si="16"/>
        <v>0</v>
      </c>
      <c r="BW36" s="22">
        <f t="shared" ca="1" si="16"/>
        <v>0</v>
      </c>
      <c r="BX36" s="22">
        <f t="shared" ca="1" si="16"/>
        <v>0</v>
      </c>
      <c r="BY36" s="22">
        <f t="shared" ca="1" si="16"/>
        <v>0</v>
      </c>
      <c r="BZ36" s="22">
        <f t="shared" ca="1" si="16"/>
        <v>0</v>
      </c>
      <c r="CA36" s="22">
        <f t="shared" ca="1" si="16"/>
        <v>0</v>
      </c>
      <c r="CB36" s="22">
        <f t="shared" ca="1" si="16"/>
        <v>0</v>
      </c>
      <c r="CC36" s="22">
        <f t="shared" ca="1" si="16"/>
        <v>0</v>
      </c>
      <c r="CD36" s="22">
        <f t="shared" ca="1" si="16"/>
        <v>0</v>
      </c>
      <c r="CE36" s="22">
        <f t="shared" ca="1" si="16"/>
        <v>0</v>
      </c>
      <c r="CF36" s="22">
        <f t="shared" ca="1" si="20"/>
        <v>0</v>
      </c>
      <c r="CG36" s="22">
        <f t="shared" ca="1" si="20"/>
        <v>0</v>
      </c>
      <c r="CH36" s="22">
        <f t="shared" ca="1" si="20"/>
        <v>0</v>
      </c>
      <c r="CI36" s="23">
        <f t="shared" ca="1" si="25"/>
        <v>0</v>
      </c>
      <c r="CJ36" s="22">
        <f t="shared" ca="1" si="21"/>
        <v>0</v>
      </c>
      <c r="CK36" s="22">
        <f t="shared" ca="1" si="21"/>
        <v>0</v>
      </c>
      <c r="CL36" s="23">
        <f t="shared" ca="1" si="26"/>
        <v>0</v>
      </c>
      <c r="CM36" s="22">
        <f t="shared" ca="1" si="22"/>
        <v>0</v>
      </c>
      <c r="CN36" s="22">
        <f t="shared" ca="1" si="22"/>
        <v>0</v>
      </c>
      <c r="CO36" s="23">
        <f t="shared" ca="1" si="27"/>
        <v>0</v>
      </c>
      <c r="CP36" s="22">
        <f t="shared" ca="1" si="23"/>
        <v>0</v>
      </c>
      <c r="CQ36" s="22">
        <f t="shared" ca="1" si="23"/>
        <v>0</v>
      </c>
      <c r="CR36" s="22">
        <f t="shared" ca="1" si="23"/>
        <v>0</v>
      </c>
      <c r="CS36" s="22">
        <f t="shared" ca="1" si="23"/>
        <v>0</v>
      </c>
      <c r="CT36" s="22">
        <f t="shared" ca="1" si="23"/>
        <v>0</v>
      </c>
      <c r="CU36" s="23">
        <f t="shared" ca="1" si="9"/>
        <v>62578802.070000008</v>
      </c>
    </row>
    <row r="37" spans="1:99" ht="12.75" customHeight="1" x14ac:dyDescent="0.25">
      <c r="A37" s="65" t="s">
        <v>205</v>
      </c>
      <c r="B37" s="21">
        <v>1043</v>
      </c>
      <c r="C37" s="66" t="s">
        <v>146</v>
      </c>
      <c r="D37" s="23">
        <f t="shared" ca="1" si="24"/>
        <v>201979134.44000012</v>
      </c>
      <c r="E37" s="22">
        <f t="shared" ca="1" si="17"/>
        <v>1146053.46</v>
      </c>
      <c r="F37" s="22">
        <f t="shared" ca="1" si="17"/>
        <v>129164192.26000001</v>
      </c>
      <c r="G37" s="22">
        <f t="shared" ca="1" si="17"/>
        <v>71668888.720000103</v>
      </c>
      <c r="H37" s="22">
        <f t="shared" ca="1" si="17"/>
        <v>2162629.39</v>
      </c>
      <c r="I37" s="22">
        <f t="shared" ca="1" si="17"/>
        <v>495666.29</v>
      </c>
      <c r="J37" s="22">
        <f t="shared" ca="1" si="17"/>
        <v>0</v>
      </c>
      <c r="K37" s="22">
        <f t="shared" ca="1" si="17"/>
        <v>0</v>
      </c>
      <c r="L37" s="22">
        <f t="shared" ca="1" si="17"/>
        <v>0</v>
      </c>
      <c r="M37" s="22">
        <f t="shared" ca="1" si="17"/>
        <v>0</v>
      </c>
      <c r="N37" s="22">
        <f t="shared" ca="1" si="17"/>
        <v>0</v>
      </c>
      <c r="O37" s="22">
        <f t="shared" ca="1" si="17"/>
        <v>28765818.420000002</v>
      </c>
      <c r="P37" s="22">
        <f t="shared" ca="1" si="17"/>
        <v>0</v>
      </c>
      <c r="Q37" s="22">
        <f t="shared" ca="1" si="17"/>
        <v>657103.97</v>
      </c>
      <c r="R37" s="22">
        <f t="shared" ca="1" si="17"/>
        <v>0</v>
      </c>
      <c r="S37" s="22">
        <f t="shared" ca="1" si="17"/>
        <v>0</v>
      </c>
      <c r="T37" s="22">
        <f t="shared" ca="1" si="17"/>
        <v>281664452.13</v>
      </c>
      <c r="U37" s="22">
        <f t="shared" ca="1" si="18"/>
        <v>0</v>
      </c>
      <c r="V37" s="22">
        <f t="shared" ca="1" si="18"/>
        <v>157797.22</v>
      </c>
      <c r="W37" s="22">
        <f t="shared" ca="1" si="18"/>
        <v>3572283.4599999902</v>
      </c>
      <c r="X37" s="22">
        <f t="shared" ca="1" si="18"/>
        <v>0</v>
      </c>
      <c r="Y37" s="22">
        <f t="shared" ca="1" si="18"/>
        <v>987424.11</v>
      </c>
      <c r="Z37" s="22">
        <f t="shared" ca="1" si="18"/>
        <v>11512686.199999999</v>
      </c>
      <c r="AA37" s="22">
        <f t="shared" ca="1" si="18"/>
        <v>0</v>
      </c>
      <c r="AB37" s="22">
        <f t="shared" ca="1" si="18"/>
        <v>0</v>
      </c>
      <c r="AC37" s="22">
        <f t="shared" ca="1" si="18"/>
        <v>168506.61</v>
      </c>
      <c r="AD37" s="22">
        <f t="shared" ca="1" si="18"/>
        <v>2571830.58</v>
      </c>
      <c r="AE37" s="22">
        <f t="shared" ca="1" si="18"/>
        <v>0</v>
      </c>
      <c r="AF37" s="22">
        <f t="shared" ca="1" si="18"/>
        <v>2800</v>
      </c>
      <c r="AG37" s="22">
        <f t="shared" ca="1" si="18"/>
        <v>0</v>
      </c>
      <c r="AH37" s="22">
        <f t="shared" ca="1" si="18"/>
        <v>0</v>
      </c>
      <c r="AI37" s="22">
        <f t="shared" ca="1" si="18"/>
        <v>0</v>
      </c>
      <c r="AJ37" s="22">
        <f t="shared" ca="1" si="15"/>
        <v>849988.22</v>
      </c>
      <c r="AK37" s="22">
        <f t="shared" ca="1" si="15"/>
        <v>0</v>
      </c>
      <c r="AL37" s="22">
        <f t="shared" ca="1" si="15"/>
        <v>0</v>
      </c>
      <c r="AM37" s="22">
        <f t="shared" ca="1" si="15"/>
        <v>11397417.9</v>
      </c>
      <c r="AN37" s="22">
        <f t="shared" ca="1" si="15"/>
        <v>0</v>
      </c>
      <c r="AO37" s="22">
        <f t="shared" ca="1" si="15"/>
        <v>0</v>
      </c>
      <c r="AP37" s="22">
        <f t="shared" ca="1" si="15"/>
        <v>1837037.14</v>
      </c>
      <c r="AQ37" s="22">
        <f t="shared" ca="1" si="15"/>
        <v>0</v>
      </c>
      <c r="AR37" s="22">
        <f t="shared" ca="1" si="15"/>
        <v>0</v>
      </c>
      <c r="AS37" s="22">
        <f t="shared" ca="1" si="15"/>
        <v>0</v>
      </c>
      <c r="AT37" s="22">
        <f t="shared" ca="1" si="15"/>
        <v>0</v>
      </c>
      <c r="AU37" s="22">
        <f t="shared" ca="1" si="15"/>
        <v>0</v>
      </c>
      <c r="AV37" s="22">
        <f t="shared" ca="1" si="15"/>
        <v>0</v>
      </c>
      <c r="AW37" s="22">
        <f t="shared" ca="1" si="15"/>
        <v>0</v>
      </c>
      <c r="AX37" s="22">
        <f t="shared" ca="1" si="15"/>
        <v>0</v>
      </c>
      <c r="AY37" s="22">
        <f t="shared" ref="AY37:BN52" ca="1" si="28">IFERROR(INDIRECT("'"&amp;$B$2&amp;"'!"&amp;ADDRESS(MATCH($B37,INDIRECT("'"&amp;$B$2&amp;"'!$B$1:$B$1095"),0),MATCH(AY$5,INDIRECT("'"&amp;$B$2&amp;"'!5:5"),0))),0)</f>
        <v>0</v>
      </c>
      <c r="AZ37" s="22">
        <f t="shared" ca="1" si="28"/>
        <v>0</v>
      </c>
      <c r="BA37" s="22">
        <f t="shared" ca="1" si="28"/>
        <v>0</v>
      </c>
      <c r="BB37" s="22">
        <f t="shared" ca="1" si="28"/>
        <v>0</v>
      </c>
      <c r="BC37" s="22">
        <f t="shared" ca="1" si="28"/>
        <v>0</v>
      </c>
      <c r="BD37" s="22">
        <f t="shared" ca="1" si="28"/>
        <v>336643.12</v>
      </c>
      <c r="BE37" s="22">
        <f t="shared" ca="1" si="28"/>
        <v>0</v>
      </c>
      <c r="BF37" s="22">
        <f t="shared" ca="1" si="28"/>
        <v>0</v>
      </c>
      <c r="BG37" s="22">
        <f t="shared" ca="1" si="28"/>
        <v>0</v>
      </c>
      <c r="BH37" s="22">
        <f t="shared" ca="1" si="28"/>
        <v>0</v>
      </c>
      <c r="BI37" s="22">
        <f t="shared" ca="1" si="28"/>
        <v>0</v>
      </c>
      <c r="BJ37" s="22">
        <f t="shared" ca="1" si="28"/>
        <v>0</v>
      </c>
      <c r="BK37" s="22">
        <f t="shared" ca="1" si="28"/>
        <v>0</v>
      </c>
      <c r="BL37" s="22">
        <f t="shared" ca="1" si="28"/>
        <v>0</v>
      </c>
      <c r="BM37" s="22">
        <f t="shared" ca="1" si="28"/>
        <v>0</v>
      </c>
      <c r="BN37" s="22">
        <f t="shared" ca="1" si="28"/>
        <v>43018.95</v>
      </c>
      <c r="BO37" s="22">
        <f t="shared" ca="1" si="19"/>
        <v>0</v>
      </c>
      <c r="BP37" s="22">
        <f t="shared" ca="1" si="16"/>
        <v>14977541.539999999</v>
      </c>
      <c r="BQ37" s="22">
        <f t="shared" ca="1" si="16"/>
        <v>1576080.85</v>
      </c>
      <c r="BR37" s="22">
        <f t="shared" ca="1" si="16"/>
        <v>5393883.4299999997</v>
      </c>
      <c r="BS37" s="22">
        <f t="shared" ca="1" si="16"/>
        <v>413151.16000000102</v>
      </c>
      <c r="BT37" s="22">
        <f t="shared" ca="1" si="16"/>
        <v>0</v>
      </c>
      <c r="BU37" s="22">
        <f t="shared" ca="1" si="16"/>
        <v>0</v>
      </c>
      <c r="BV37" s="22">
        <f t="shared" ca="1" si="16"/>
        <v>841519.9</v>
      </c>
      <c r="BW37" s="22">
        <f t="shared" ca="1" si="16"/>
        <v>0</v>
      </c>
      <c r="BX37" s="22">
        <f t="shared" ca="1" si="16"/>
        <v>0</v>
      </c>
      <c r="BY37" s="22">
        <f t="shared" ca="1" si="16"/>
        <v>0</v>
      </c>
      <c r="BZ37" s="22">
        <f t="shared" ca="1" si="16"/>
        <v>0</v>
      </c>
      <c r="CA37" s="22">
        <f t="shared" ca="1" si="16"/>
        <v>0</v>
      </c>
      <c r="CB37" s="22">
        <f t="shared" ca="1" si="16"/>
        <v>0</v>
      </c>
      <c r="CC37" s="22">
        <f t="shared" ca="1" si="16"/>
        <v>0</v>
      </c>
      <c r="CD37" s="22">
        <f t="shared" ca="1" si="16"/>
        <v>1790558.76</v>
      </c>
      <c r="CE37" s="22">
        <f t="shared" ref="CE37:CH52" ca="1" si="29">IFERROR(INDIRECT("'"&amp;$B$2&amp;"'!"&amp;ADDRESS(MATCH($B37,INDIRECT("'"&amp;$B$2&amp;"'!$B$1:$B$1095"),0),MATCH(CE$5,INDIRECT("'"&amp;$B$2&amp;"'!5:5"),0))),0)</f>
        <v>0</v>
      </c>
      <c r="CF37" s="22">
        <f ca="1">IFERROR(INDIRECT("'"&amp;$B$2&amp;"'!"&amp;ADDRESS(MATCH($B37,INDIRECT("'"&amp;$B$2&amp;"'!$B$1:$B$1095"),0),MATCH(CF$5,INDIRECT("'"&amp;$B$2&amp;"'!5:5"),0))),0)</f>
        <v>0</v>
      </c>
      <c r="CG37" s="22">
        <f ca="1">IFERROR(INDIRECT("'"&amp;$B$2&amp;"'!"&amp;ADDRESS(MATCH($B37,INDIRECT("'"&amp;$B$2&amp;"'!$B$1:$B$1095"),0),MATCH(CG$5,INDIRECT("'"&amp;$B$2&amp;"'!5:5"),0))),0)</f>
        <v>0</v>
      </c>
      <c r="CH37" s="22">
        <f ca="1">IFERROR(INDIRECT("'"&amp;$B$2&amp;"'!"&amp;ADDRESS(MATCH($B37,INDIRECT("'"&amp;$B$2&amp;"'!$B$1:$B$1095"),0),MATCH(CH$5,INDIRECT("'"&amp;$B$2&amp;"'!5:5"),0))),0)</f>
        <v>0</v>
      </c>
      <c r="CI37" s="23">
        <f t="shared" ca="1" si="25"/>
        <v>3180318.0800000061</v>
      </c>
      <c r="CJ37" s="22">
        <f t="shared" ca="1" si="21"/>
        <v>3167.5</v>
      </c>
      <c r="CK37" s="22">
        <f t="shared" ca="1" si="21"/>
        <v>0</v>
      </c>
      <c r="CL37" s="23">
        <f t="shared" ca="1" si="26"/>
        <v>235580.68</v>
      </c>
      <c r="CM37" s="22">
        <f t="shared" ca="1" si="22"/>
        <v>0</v>
      </c>
      <c r="CN37" s="22">
        <f t="shared" ca="1" si="22"/>
        <v>235580.68</v>
      </c>
      <c r="CO37" s="23">
        <f t="shared" ca="1" si="27"/>
        <v>2941569.900000006</v>
      </c>
      <c r="CP37" s="22">
        <f t="shared" ca="1" si="23"/>
        <v>0</v>
      </c>
      <c r="CQ37" s="22">
        <f t="shared" ca="1" si="23"/>
        <v>2941569.900000006</v>
      </c>
      <c r="CR37" s="22">
        <f t="shared" ca="1" si="23"/>
        <v>147031.32999999999</v>
      </c>
      <c r="CS37" s="22">
        <f t="shared" ca="1" si="23"/>
        <v>0</v>
      </c>
      <c r="CT37" s="22">
        <f t="shared" ca="1" si="23"/>
        <v>0</v>
      </c>
      <c r="CU37" s="23">
        <f t="shared" ca="1" si="9"/>
        <v>577482323.20000017</v>
      </c>
    </row>
    <row r="38" spans="1:99" ht="12.75" customHeight="1" x14ac:dyDescent="0.25">
      <c r="A38" s="65" t="s">
        <v>207</v>
      </c>
      <c r="B38" s="21">
        <v>1044</v>
      </c>
      <c r="C38" s="66" t="s">
        <v>146</v>
      </c>
      <c r="D38" s="23">
        <f t="shared" ca="1" si="24"/>
        <v>0</v>
      </c>
      <c r="E38" s="22">
        <f t="shared" ca="1" si="17"/>
        <v>0</v>
      </c>
      <c r="F38" s="22">
        <f t="shared" ca="1" si="17"/>
        <v>0</v>
      </c>
      <c r="G38" s="22">
        <f t="shared" ca="1" si="17"/>
        <v>0</v>
      </c>
      <c r="H38" s="22">
        <f t="shared" ca="1" si="17"/>
        <v>0</v>
      </c>
      <c r="I38" s="22">
        <f t="shared" ca="1" si="17"/>
        <v>4356.01</v>
      </c>
      <c r="J38" s="22">
        <f t="shared" ca="1" si="17"/>
        <v>0</v>
      </c>
      <c r="K38" s="22">
        <f t="shared" ca="1" si="17"/>
        <v>0</v>
      </c>
      <c r="L38" s="22">
        <f t="shared" ca="1" si="17"/>
        <v>0</v>
      </c>
      <c r="M38" s="22">
        <f t="shared" ca="1" si="17"/>
        <v>0</v>
      </c>
      <c r="N38" s="22">
        <f t="shared" ca="1" si="17"/>
        <v>0</v>
      </c>
      <c r="O38" s="22">
        <f t="shared" ca="1" si="17"/>
        <v>75</v>
      </c>
      <c r="P38" s="22">
        <f t="shared" ca="1" si="17"/>
        <v>0</v>
      </c>
      <c r="Q38" s="22">
        <f t="shared" ca="1" si="17"/>
        <v>0</v>
      </c>
      <c r="R38" s="22">
        <f t="shared" ca="1" si="17"/>
        <v>0</v>
      </c>
      <c r="S38" s="22">
        <f t="shared" ca="1" si="17"/>
        <v>0</v>
      </c>
      <c r="T38" s="22">
        <f t="shared" ref="T38" ca="1" si="30">IFERROR(INDIRECT("'"&amp;$B$2&amp;"'!"&amp;ADDRESS(MATCH($B38,INDIRECT("'"&amp;$B$2&amp;"'!$B$1:$B$1095"),0),MATCH(T$5,INDIRECT("'"&amp;$B$2&amp;"'!5:5"),0))),0)</f>
        <v>71907677.069999993</v>
      </c>
      <c r="U38" s="22">
        <f t="shared" ca="1" si="18"/>
        <v>0</v>
      </c>
      <c r="V38" s="22">
        <f t="shared" ca="1" si="18"/>
        <v>1317575.83</v>
      </c>
      <c r="W38" s="22">
        <f t="shared" ca="1" si="18"/>
        <v>196580.82</v>
      </c>
      <c r="X38" s="22">
        <f t="shared" ca="1" si="18"/>
        <v>0</v>
      </c>
      <c r="Y38" s="22">
        <f t="shared" ca="1" si="18"/>
        <v>0</v>
      </c>
      <c r="Z38" s="22">
        <f t="shared" ca="1" si="18"/>
        <v>0</v>
      </c>
      <c r="AA38" s="22">
        <f t="shared" ca="1" si="18"/>
        <v>0</v>
      </c>
      <c r="AB38" s="22">
        <f t="shared" ca="1" si="18"/>
        <v>0</v>
      </c>
      <c r="AC38" s="22">
        <f t="shared" ca="1" si="18"/>
        <v>0</v>
      </c>
      <c r="AD38" s="22">
        <f t="shared" ca="1" si="18"/>
        <v>0</v>
      </c>
      <c r="AE38" s="22">
        <f t="shared" ca="1" si="18"/>
        <v>0</v>
      </c>
      <c r="AF38" s="22">
        <f t="shared" ca="1" si="18"/>
        <v>75</v>
      </c>
      <c r="AG38" s="22">
        <f t="shared" ca="1" si="18"/>
        <v>0</v>
      </c>
      <c r="AH38" s="22">
        <f t="shared" ca="1" si="18"/>
        <v>0</v>
      </c>
      <c r="AI38" s="22">
        <f t="shared" ca="1" si="18"/>
        <v>0</v>
      </c>
      <c r="AJ38" s="22">
        <f t="shared" ca="1" si="18"/>
        <v>0</v>
      </c>
      <c r="AK38" s="22">
        <f t="shared" ref="AK38:AZ53" ca="1" si="31">IFERROR(INDIRECT("'"&amp;$B$2&amp;"'!"&amp;ADDRESS(MATCH($B38,INDIRECT("'"&amp;$B$2&amp;"'!$B$1:$B$1095"),0),MATCH(AK$5,INDIRECT("'"&amp;$B$2&amp;"'!5:5"),0))),0)</f>
        <v>0</v>
      </c>
      <c r="AL38" s="22">
        <f t="shared" ca="1" si="31"/>
        <v>0</v>
      </c>
      <c r="AM38" s="22">
        <f t="shared" ca="1" si="31"/>
        <v>0</v>
      </c>
      <c r="AN38" s="22">
        <f t="shared" ca="1" si="31"/>
        <v>0</v>
      </c>
      <c r="AO38" s="22">
        <f t="shared" ca="1" si="31"/>
        <v>75</v>
      </c>
      <c r="AP38" s="22">
        <f t="shared" ca="1" si="31"/>
        <v>0</v>
      </c>
      <c r="AQ38" s="22">
        <f t="shared" ca="1" si="31"/>
        <v>0</v>
      </c>
      <c r="AR38" s="22">
        <f t="shared" ca="1" si="31"/>
        <v>0</v>
      </c>
      <c r="AS38" s="22">
        <f t="shared" ca="1" si="31"/>
        <v>0</v>
      </c>
      <c r="AT38" s="22">
        <f t="shared" ca="1" si="31"/>
        <v>0</v>
      </c>
      <c r="AU38" s="22">
        <f t="shared" ca="1" si="31"/>
        <v>0</v>
      </c>
      <c r="AV38" s="22">
        <f t="shared" ca="1" si="31"/>
        <v>0</v>
      </c>
      <c r="AW38" s="22">
        <f t="shared" ca="1" si="31"/>
        <v>0</v>
      </c>
      <c r="AX38" s="22">
        <f t="shared" ca="1" si="31"/>
        <v>0</v>
      </c>
      <c r="AY38" s="22">
        <f t="shared" ca="1" si="31"/>
        <v>0</v>
      </c>
      <c r="AZ38" s="22">
        <f t="shared" ca="1" si="28"/>
        <v>0</v>
      </c>
      <c r="BA38" s="22">
        <f t="shared" ca="1" si="28"/>
        <v>0</v>
      </c>
      <c r="BB38" s="22">
        <f t="shared" ca="1" si="28"/>
        <v>0</v>
      </c>
      <c r="BC38" s="22">
        <f t="shared" ca="1" si="28"/>
        <v>0</v>
      </c>
      <c r="BD38" s="22">
        <f t="shared" ca="1" si="28"/>
        <v>6423.45</v>
      </c>
      <c r="BE38" s="22">
        <f t="shared" ca="1" si="28"/>
        <v>0</v>
      </c>
      <c r="BF38" s="22">
        <f t="shared" ca="1" si="28"/>
        <v>0</v>
      </c>
      <c r="BG38" s="22">
        <f t="shared" ca="1" si="28"/>
        <v>0</v>
      </c>
      <c r="BH38" s="22">
        <f t="shared" ca="1" si="28"/>
        <v>0</v>
      </c>
      <c r="BI38" s="22">
        <f t="shared" ca="1" si="28"/>
        <v>0</v>
      </c>
      <c r="BJ38" s="22">
        <f t="shared" ca="1" si="28"/>
        <v>0</v>
      </c>
      <c r="BK38" s="22">
        <f t="shared" ca="1" si="28"/>
        <v>0</v>
      </c>
      <c r="BL38" s="22">
        <f t="shared" ca="1" si="28"/>
        <v>0</v>
      </c>
      <c r="BM38" s="22">
        <f t="shared" ca="1" si="28"/>
        <v>0</v>
      </c>
      <c r="BN38" s="22">
        <f t="shared" ca="1" si="28"/>
        <v>373733.77</v>
      </c>
      <c r="BO38" s="22">
        <f t="shared" ca="1" si="19"/>
        <v>0</v>
      </c>
      <c r="BP38" s="22">
        <f t="shared" ref="BP38:CE53" ca="1" si="32">IFERROR(INDIRECT("'"&amp;$B$2&amp;"'!"&amp;ADDRESS(MATCH($B38,INDIRECT("'"&amp;$B$2&amp;"'!$B$1:$B$1095"),0),MATCH(BP$5,INDIRECT("'"&amp;$B$2&amp;"'!5:5"),0))),0)</f>
        <v>0</v>
      </c>
      <c r="BQ38" s="22">
        <f t="shared" ca="1" si="32"/>
        <v>0</v>
      </c>
      <c r="BR38" s="22">
        <f t="shared" ca="1" si="32"/>
        <v>0</v>
      </c>
      <c r="BS38" s="22">
        <f t="shared" ca="1" si="32"/>
        <v>0</v>
      </c>
      <c r="BT38" s="22">
        <f t="shared" ca="1" si="32"/>
        <v>0</v>
      </c>
      <c r="BU38" s="22">
        <f t="shared" ca="1" si="32"/>
        <v>0</v>
      </c>
      <c r="BV38" s="22">
        <f t="shared" ca="1" si="32"/>
        <v>0</v>
      </c>
      <c r="BW38" s="22">
        <f t="shared" ca="1" si="32"/>
        <v>0</v>
      </c>
      <c r="BX38" s="22">
        <f t="shared" ca="1" si="32"/>
        <v>0</v>
      </c>
      <c r="BY38" s="22">
        <f t="shared" ca="1" si="32"/>
        <v>0</v>
      </c>
      <c r="BZ38" s="22">
        <f t="shared" ca="1" si="32"/>
        <v>0</v>
      </c>
      <c r="CA38" s="22">
        <f t="shared" ca="1" si="32"/>
        <v>0</v>
      </c>
      <c r="CB38" s="22">
        <f t="shared" ca="1" si="32"/>
        <v>0</v>
      </c>
      <c r="CC38" s="22">
        <f t="shared" ca="1" si="32"/>
        <v>0</v>
      </c>
      <c r="CD38" s="22">
        <f t="shared" ca="1" si="32"/>
        <v>0</v>
      </c>
      <c r="CE38" s="22">
        <f t="shared" ca="1" si="29"/>
        <v>0</v>
      </c>
      <c r="CF38" s="22">
        <f t="shared" ca="1" si="29"/>
        <v>0</v>
      </c>
      <c r="CG38" s="22">
        <f t="shared" ca="1" si="29"/>
        <v>0</v>
      </c>
      <c r="CH38" s="22">
        <f t="shared" ca="1" si="29"/>
        <v>0</v>
      </c>
      <c r="CI38" s="23">
        <f t="shared" ca="1" si="25"/>
        <v>3500.0599999999995</v>
      </c>
      <c r="CJ38" s="22">
        <f t="shared" ca="1" si="21"/>
        <v>0</v>
      </c>
      <c r="CK38" s="22">
        <f t="shared" ca="1" si="21"/>
        <v>0</v>
      </c>
      <c r="CL38" s="23">
        <f t="shared" ca="1" si="26"/>
        <v>3500.0599999999995</v>
      </c>
      <c r="CM38" s="22">
        <f t="shared" ca="1" si="22"/>
        <v>11956.26</v>
      </c>
      <c r="CN38" s="22">
        <f t="shared" ca="1" si="22"/>
        <v>-8456.2000000000007</v>
      </c>
      <c r="CO38" s="23">
        <f t="shared" ca="1" si="27"/>
        <v>0</v>
      </c>
      <c r="CP38" s="22">
        <f t="shared" ca="1" si="23"/>
        <v>0</v>
      </c>
      <c r="CQ38" s="22">
        <f t="shared" ca="1" si="23"/>
        <v>0</v>
      </c>
      <c r="CR38" s="22">
        <f t="shared" ca="1" si="23"/>
        <v>3651.38</v>
      </c>
      <c r="CS38" s="22">
        <f t="shared" ca="1" si="23"/>
        <v>0</v>
      </c>
      <c r="CT38" s="22">
        <f t="shared" ca="1" si="23"/>
        <v>0</v>
      </c>
      <c r="CU38" s="23">
        <f t="shared" ca="1" si="9"/>
        <v>73813723.389999986</v>
      </c>
    </row>
    <row r="39" spans="1:99" ht="12.75" customHeight="1" x14ac:dyDescent="0.25">
      <c r="A39" s="65" t="s">
        <v>209</v>
      </c>
      <c r="B39" s="21">
        <v>1045</v>
      </c>
      <c r="C39" s="66" t="s">
        <v>146</v>
      </c>
      <c r="D39" s="23">
        <f t="shared" ca="1" si="24"/>
        <v>110078.20844773695</v>
      </c>
      <c r="E39" s="22">
        <f t="shared" ref="E39:T54" ca="1" si="33">IFERROR(INDIRECT("'"&amp;$B$2&amp;"'!"&amp;ADDRESS(MATCH($B39,INDIRECT("'"&amp;$B$2&amp;"'!$B$1:$B$1095"),0),MATCH(E$5,INDIRECT("'"&amp;$B$2&amp;"'!5:5"),0))),0)</f>
        <v>56914.125178721915</v>
      </c>
      <c r="F39" s="22">
        <f t="shared" ca="1" si="33"/>
        <v>34332.767503913135</v>
      </c>
      <c r="G39" s="22">
        <f t="shared" ca="1" si="33"/>
        <v>18831.315765101906</v>
      </c>
      <c r="H39" s="22">
        <f t="shared" ca="1" si="33"/>
        <v>4690.4046440000002</v>
      </c>
      <c r="I39" s="22">
        <f t="shared" ca="1" si="33"/>
        <v>46147.28</v>
      </c>
      <c r="J39" s="22">
        <f t="shared" ca="1" si="33"/>
        <v>0</v>
      </c>
      <c r="K39" s="22">
        <f t="shared" ca="1" si="33"/>
        <v>5651384.8399999999</v>
      </c>
      <c r="L39" s="22">
        <f t="shared" ca="1" si="33"/>
        <v>0</v>
      </c>
      <c r="M39" s="22">
        <f t="shared" ca="1" si="33"/>
        <v>0</v>
      </c>
      <c r="N39" s="22">
        <f t="shared" ca="1" si="33"/>
        <v>13371.43</v>
      </c>
      <c r="O39" s="22">
        <f t="shared" ca="1" si="33"/>
        <v>5213.38</v>
      </c>
      <c r="P39" s="22">
        <f t="shared" ca="1" si="33"/>
        <v>0</v>
      </c>
      <c r="Q39" s="22">
        <f t="shared" ca="1" si="33"/>
        <v>119943.664666</v>
      </c>
      <c r="R39" s="22">
        <f t="shared" ca="1" si="33"/>
        <v>0</v>
      </c>
      <c r="S39" s="22">
        <f t="shared" ca="1" si="33"/>
        <v>0</v>
      </c>
      <c r="T39" s="22">
        <f t="shared" ca="1" si="33"/>
        <v>857502295.40999901</v>
      </c>
      <c r="U39" s="22">
        <f t="shared" ref="U39:AJ54" ca="1" si="34">IFERROR(INDIRECT("'"&amp;$B$2&amp;"'!"&amp;ADDRESS(MATCH($B39,INDIRECT("'"&amp;$B$2&amp;"'!$B$1:$B$1095"),0),MATCH(U$5,INDIRECT("'"&amp;$B$2&amp;"'!5:5"),0))),0)</f>
        <v>0</v>
      </c>
      <c r="V39" s="22">
        <f t="shared" ca="1" si="34"/>
        <v>697682.39</v>
      </c>
      <c r="W39" s="22">
        <f t="shared" ca="1" si="34"/>
        <v>2606404.5699999998</v>
      </c>
      <c r="X39" s="22">
        <f t="shared" ca="1" si="34"/>
        <v>0</v>
      </c>
      <c r="Y39" s="22">
        <f t="shared" ca="1" si="34"/>
        <v>20395.493460000002</v>
      </c>
      <c r="Z39" s="22">
        <f t="shared" ca="1" si="34"/>
        <v>12172.404468000001</v>
      </c>
      <c r="AA39" s="22">
        <f t="shared" ca="1" si="34"/>
        <v>0</v>
      </c>
      <c r="AB39" s="22">
        <f t="shared" ca="1" si="34"/>
        <v>0</v>
      </c>
      <c r="AC39" s="22">
        <f t="shared" ca="1" si="34"/>
        <v>11687.959942</v>
      </c>
      <c r="AD39" s="22">
        <f t="shared" ca="1" si="34"/>
        <v>6193.7302200000004</v>
      </c>
      <c r="AE39" s="22">
        <f t="shared" ca="1" si="34"/>
        <v>0</v>
      </c>
      <c r="AF39" s="22">
        <f t="shared" ca="1" si="34"/>
        <v>831.02</v>
      </c>
      <c r="AG39" s="22">
        <f t="shared" ca="1" si="34"/>
        <v>0</v>
      </c>
      <c r="AH39" s="22">
        <f t="shared" ca="1" si="34"/>
        <v>27137.477176</v>
      </c>
      <c r="AI39" s="22">
        <f t="shared" ca="1" si="34"/>
        <v>0</v>
      </c>
      <c r="AJ39" s="22">
        <f t="shared" ca="1" si="34"/>
        <v>2466972.1800000006</v>
      </c>
      <c r="AK39" s="22">
        <f t="shared" ca="1" si="31"/>
        <v>0</v>
      </c>
      <c r="AL39" s="22">
        <f t="shared" ca="1" si="31"/>
        <v>0</v>
      </c>
      <c r="AM39" s="22">
        <f t="shared" ca="1" si="31"/>
        <v>7821.43</v>
      </c>
      <c r="AN39" s="22">
        <f t="shared" ca="1" si="31"/>
        <v>0</v>
      </c>
      <c r="AO39" s="22">
        <f t="shared" ca="1" si="31"/>
        <v>0</v>
      </c>
      <c r="AP39" s="22">
        <f t="shared" ca="1" si="31"/>
        <v>16499.79</v>
      </c>
      <c r="AQ39" s="22">
        <f t="shared" ca="1" si="31"/>
        <v>0</v>
      </c>
      <c r="AR39" s="22">
        <f t="shared" ca="1" si="31"/>
        <v>0</v>
      </c>
      <c r="AS39" s="22">
        <f t="shared" ca="1" si="31"/>
        <v>0</v>
      </c>
      <c r="AT39" s="22">
        <f t="shared" ca="1" si="31"/>
        <v>2190357.637786</v>
      </c>
      <c r="AU39" s="22">
        <f t="shared" ca="1" si="31"/>
        <v>6684.579299</v>
      </c>
      <c r="AV39" s="22">
        <f t="shared" ca="1" si="31"/>
        <v>0</v>
      </c>
      <c r="AW39" s="22">
        <f t="shared" ca="1" si="31"/>
        <v>0</v>
      </c>
      <c r="AX39" s="22">
        <f t="shared" ca="1" si="31"/>
        <v>5852.0592989999996</v>
      </c>
      <c r="AY39" s="22">
        <f t="shared" ca="1" si="31"/>
        <v>0</v>
      </c>
      <c r="AZ39" s="22">
        <f t="shared" ca="1" si="28"/>
        <v>0</v>
      </c>
      <c r="BA39" s="22">
        <f t="shared" ca="1" si="28"/>
        <v>0</v>
      </c>
      <c r="BB39" s="22">
        <f t="shared" ca="1" si="28"/>
        <v>0</v>
      </c>
      <c r="BC39" s="22">
        <f t="shared" ca="1" si="28"/>
        <v>0</v>
      </c>
      <c r="BD39" s="22">
        <f t="shared" ca="1" si="28"/>
        <v>10696.21</v>
      </c>
      <c r="BE39" s="22">
        <f t="shared" ca="1" si="28"/>
        <v>0</v>
      </c>
      <c r="BF39" s="22">
        <f t="shared" ca="1" si="28"/>
        <v>0</v>
      </c>
      <c r="BG39" s="22">
        <f t="shared" ca="1" si="28"/>
        <v>0</v>
      </c>
      <c r="BH39" s="22">
        <f t="shared" ca="1" si="28"/>
        <v>0</v>
      </c>
      <c r="BI39" s="22">
        <f t="shared" ca="1" si="28"/>
        <v>0</v>
      </c>
      <c r="BJ39" s="22">
        <f t="shared" ca="1" si="28"/>
        <v>0</v>
      </c>
      <c r="BK39" s="22">
        <f t="shared" ca="1" si="28"/>
        <v>0</v>
      </c>
      <c r="BL39" s="22">
        <f t="shared" ca="1" si="28"/>
        <v>0</v>
      </c>
      <c r="BM39" s="22">
        <f t="shared" ca="1" si="28"/>
        <v>0</v>
      </c>
      <c r="BN39" s="22">
        <f t="shared" ca="1" si="28"/>
        <v>47281.08</v>
      </c>
      <c r="BO39" s="22">
        <f t="shared" ref="BO39:CD54" ca="1" si="35">IFERROR(INDIRECT("'"&amp;$B$2&amp;"'!"&amp;ADDRESS(MATCH($B39,INDIRECT("'"&amp;$B$2&amp;"'!$B$1:$B$1095"),0),MATCH(BO$5,INDIRECT("'"&amp;$B$2&amp;"'!5:5"),0))),0)</f>
        <v>0</v>
      </c>
      <c r="BP39" s="22">
        <f t="shared" ca="1" si="35"/>
        <v>67422.380109999998</v>
      </c>
      <c r="BQ39" s="22">
        <f t="shared" ca="1" si="35"/>
        <v>86352.13</v>
      </c>
      <c r="BR39" s="22">
        <f t="shared" ca="1" si="35"/>
        <v>16117.2</v>
      </c>
      <c r="BS39" s="22">
        <f t="shared" ca="1" si="35"/>
        <v>504696.15199799999</v>
      </c>
      <c r="BT39" s="22">
        <f t="shared" ca="1" si="35"/>
        <v>0</v>
      </c>
      <c r="BU39" s="22">
        <f t="shared" ca="1" si="35"/>
        <v>0</v>
      </c>
      <c r="BV39" s="22">
        <f t="shared" ca="1" si="35"/>
        <v>0</v>
      </c>
      <c r="BW39" s="22">
        <f t="shared" ca="1" si="35"/>
        <v>0</v>
      </c>
      <c r="BX39" s="22">
        <f t="shared" ca="1" si="35"/>
        <v>0</v>
      </c>
      <c r="BY39" s="22">
        <f t="shared" ca="1" si="35"/>
        <v>0</v>
      </c>
      <c r="BZ39" s="22">
        <f t="shared" ca="1" si="35"/>
        <v>0</v>
      </c>
      <c r="CA39" s="22">
        <f t="shared" ca="1" si="35"/>
        <v>0</v>
      </c>
      <c r="CB39" s="22">
        <f t="shared" ca="1" si="35"/>
        <v>0</v>
      </c>
      <c r="CC39" s="22">
        <f t="shared" ca="1" si="32"/>
        <v>0</v>
      </c>
      <c r="CD39" s="22">
        <f t="shared" ca="1" si="32"/>
        <v>0</v>
      </c>
      <c r="CE39" s="22">
        <f t="shared" ca="1" si="32"/>
        <v>0</v>
      </c>
      <c r="CF39" s="22">
        <f t="shared" ca="1" si="29"/>
        <v>0</v>
      </c>
      <c r="CG39" s="22">
        <f t="shared" ca="1" si="29"/>
        <v>0</v>
      </c>
      <c r="CH39" s="22">
        <f t="shared" ca="1" si="29"/>
        <v>0</v>
      </c>
      <c r="CI39" s="23">
        <f t="shared" ca="1" si="25"/>
        <v>5167</v>
      </c>
      <c r="CJ39" s="22">
        <f t="shared" ca="1" si="21"/>
        <v>0</v>
      </c>
      <c r="CK39" s="22">
        <f t="shared" ca="1" si="21"/>
        <v>0</v>
      </c>
      <c r="CL39" s="23">
        <f t="shared" ca="1" si="26"/>
        <v>5167</v>
      </c>
      <c r="CM39" s="22">
        <f t="shared" ca="1" si="22"/>
        <v>0</v>
      </c>
      <c r="CN39" s="22">
        <f t="shared" ca="1" si="22"/>
        <v>5167</v>
      </c>
      <c r="CO39" s="23">
        <f t="shared" ca="1" si="27"/>
        <v>0</v>
      </c>
      <c r="CP39" s="22">
        <f t="shared" ref="CP39:CT54" ca="1" si="36">IFERROR(INDIRECT("'"&amp;$B$2&amp;"'!"&amp;ADDRESS(MATCH($B39,INDIRECT("'"&amp;$B$2&amp;"'!$B$1:$B$1095"),0),MATCH(CP$5,INDIRECT("'"&amp;$B$2&amp;"'!5:5"),0))),0)</f>
        <v>0</v>
      </c>
      <c r="CQ39" s="22">
        <f t="shared" ca="1" si="36"/>
        <v>0</v>
      </c>
      <c r="CR39" s="22">
        <f t="shared" ca="1" si="36"/>
        <v>24922.94</v>
      </c>
      <c r="CS39" s="22">
        <f t="shared" ca="1" si="36"/>
        <v>139596.82</v>
      </c>
      <c r="CT39" s="22">
        <f t="shared" ca="1" si="36"/>
        <v>0</v>
      </c>
      <c r="CU39" s="23">
        <f t="shared" ca="1" si="9"/>
        <v>872432069.25151479</v>
      </c>
    </row>
    <row r="40" spans="1:99" ht="12.75" customHeight="1" x14ac:dyDescent="0.25">
      <c r="A40" s="65" t="s">
        <v>211</v>
      </c>
      <c r="B40" s="21">
        <v>1046</v>
      </c>
      <c r="C40" s="66" t="s">
        <v>146</v>
      </c>
      <c r="D40" s="23">
        <f t="shared" ca="1" si="24"/>
        <v>46289.270000000004</v>
      </c>
      <c r="E40" s="22">
        <f t="shared" ca="1" si="33"/>
        <v>25462.79</v>
      </c>
      <c r="F40" s="22">
        <f t="shared" ca="1" si="33"/>
        <v>15819.33</v>
      </c>
      <c r="G40" s="22">
        <f t="shared" ca="1" si="33"/>
        <v>5007.1499999999996</v>
      </c>
      <c r="H40" s="22">
        <f t="shared" ca="1" si="33"/>
        <v>12.01</v>
      </c>
      <c r="I40" s="22">
        <f t="shared" ca="1" si="33"/>
        <v>73359.460000000006</v>
      </c>
      <c r="J40" s="22">
        <f t="shared" ca="1" si="33"/>
        <v>0</v>
      </c>
      <c r="K40" s="22">
        <f t="shared" ca="1" si="33"/>
        <v>0</v>
      </c>
      <c r="L40" s="22">
        <f t="shared" ca="1" si="33"/>
        <v>0</v>
      </c>
      <c r="M40" s="22">
        <f t="shared" ca="1" si="33"/>
        <v>0</v>
      </c>
      <c r="N40" s="22">
        <f t="shared" ca="1" si="33"/>
        <v>0</v>
      </c>
      <c r="O40" s="22">
        <f t="shared" ca="1" si="33"/>
        <v>21626140.850000001</v>
      </c>
      <c r="P40" s="22">
        <f t="shared" ca="1" si="33"/>
        <v>0</v>
      </c>
      <c r="Q40" s="22">
        <f t="shared" ca="1" si="33"/>
        <v>0</v>
      </c>
      <c r="R40" s="22">
        <f t="shared" ca="1" si="33"/>
        <v>0</v>
      </c>
      <c r="S40" s="22">
        <f t="shared" ca="1" si="33"/>
        <v>0</v>
      </c>
      <c r="T40" s="22">
        <f t="shared" ca="1" si="33"/>
        <v>0</v>
      </c>
      <c r="U40" s="22">
        <f t="shared" ca="1" si="34"/>
        <v>0</v>
      </c>
      <c r="V40" s="22">
        <f t="shared" ca="1" si="34"/>
        <v>0</v>
      </c>
      <c r="W40" s="22">
        <f t="shared" ca="1" si="34"/>
        <v>2161926.65</v>
      </c>
      <c r="X40" s="22">
        <f t="shared" ca="1" si="34"/>
        <v>11872771.08</v>
      </c>
      <c r="Y40" s="22">
        <f t="shared" ca="1" si="34"/>
        <v>0</v>
      </c>
      <c r="Z40" s="22">
        <f t="shared" ca="1" si="34"/>
        <v>0</v>
      </c>
      <c r="AA40" s="22">
        <f t="shared" ca="1" si="34"/>
        <v>0</v>
      </c>
      <c r="AB40" s="22">
        <f t="shared" ca="1" si="34"/>
        <v>0</v>
      </c>
      <c r="AC40" s="22">
        <f t="shared" ca="1" si="34"/>
        <v>3886.64</v>
      </c>
      <c r="AD40" s="22">
        <f t="shared" ca="1" si="34"/>
        <v>4837.1899999999996</v>
      </c>
      <c r="AE40" s="22">
        <f t="shared" ca="1" si="34"/>
        <v>0</v>
      </c>
      <c r="AF40" s="22">
        <f t="shared" ca="1" si="34"/>
        <v>0</v>
      </c>
      <c r="AG40" s="22">
        <f t="shared" ca="1" si="34"/>
        <v>0</v>
      </c>
      <c r="AH40" s="22">
        <f t="shared" ca="1" si="34"/>
        <v>0</v>
      </c>
      <c r="AI40" s="22">
        <f t="shared" ca="1" si="34"/>
        <v>0</v>
      </c>
      <c r="AJ40" s="22">
        <f t="shared" ca="1" si="34"/>
        <v>0</v>
      </c>
      <c r="AK40" s="22">
        <f t="shared" ca="1" si="31"/>
        <v>0</v>
      </c>
      <c r="AL40" s="22">
        <f t="shared" ca="1" si="31"/>
        <v>0</v>
      </c>
      <c r="AM40" s="22">
        <f t="shared" ca="1" si="31"/>
        <v>0</v>
      </c>
      <c r="AN40" s="22">
        <f t="shared" ca="1" si="31"/>
        <v>0</v>
      </c>
      <c r="AO40" s="22">
        <f t="shared" ca="1" si="31"/>
        <v>0</v>
      </c>
      <c r="AP40" s="22">
        <f t="shared" ca="1" si="31"/>
        <v>0</v>
      </c>
      <c r="AQ40" s="22">
        <f t="shared" ca="1" si="31"/>
        <v>0</v>
      </c>
      <c r="AR40" s="22">
        <f t="shared" ca="1" si="31"/>
        <v>0</v>
      </c>
      <c r="AS40" s="22">
        <f t="shared" ca="1" si="31"/>
        <v>0</v>
      </c>
      <c r="AT40" s="22">
        <f t="shared" ca="1" si="31"/>
        <v>1181589.69</v>
      </c>
      <c r="AU40" s="22">
        <f t="shared" ca="1" si="31"/>
        <v>7604.21</v>
      </c>
      <c r="AV40" s="22">
        <f t="shared" ca="1" si="31"/>
        <v>0</v>
      </c>
      <c r="AW40" s="22">
        <f t="shared" ca="1" si="31"/>
        <v>0</v>
      </c>
      <c r="AX40" s="22">
        <f t="shared" ca="1" si="31"/>
        <v>0</v>
      </c>
      <c r="AY40" s="22">
        <f t="shared" ca="1" si="31"/>
        <v>0</v>
      </c>
      <c r="AZ40" s="22">
        <f t="shared" ca="1" si="28"/>
        <v>0</v>
      </c>
      <c r="BA40" s="22">
        <f t="shared" ca="1" si="28"/>
        <v>0</v>
      </c>
      <c r="BB40" s="22">
        <f t="shared" ca="1" si="28"/>
        <v>0</v>
      </c>
      <c r="BC40" s="22">
        <f t="shared" ca="1" si="28"/>
        <v>0</v>
      </c>
      <c r="BD40" s="22">
        <f t="shared" ca="1" si="28"/>
        <v>12899.47</v>
      </c>
      <c r="BE40" s="22">
        <f t="shared" ca="1" si="28"/>
        <v>0</v>
      </c>
      <c r="BF40" s="22">
        <f t="shared" ca="1" si="28"/>
        <v>0</v>
      </c>
      <c r="BG40" s="22">
        <f t="shared" ca="1" si="28"/>
        <v>0</v>
      </c>
      <c r="BH40" s="22">
        <f t="shared" ca="1" si="28"/>
        <v>0</v>
      </c>
      <c r="BI40" s="22">
        <f t="shared" ca="1" si="28"/>
        <v>0</v>
      </c>
      <c r="BJ40" s="22">
        <f t="shared" ca="1" si="28"/>
        <v>0</v>
      </c>
      <c r="BK40" s="22">
        <f t="shared" ca="1" si="28"/>
        <v>0</v>
      </c>
      <c r="BL40" s="22">
        <f t="shared" ca="1" si="28"/>
        <v>0</v>
      </c>
      <c r="BM40" s="22">
        <f t="shared" ca="1" si="28"/>
        <v>0</v>
      </c>
      <c r="BN40" s="22">
        <f t="shared" ca="1" si="28"/>
        <v>20410.82</v>
      </c>
      <c r="BO40" s="22">
        <f t="shared" ca="1" si="35"/>
        <v>0</v>
      </c>
      <c r="BP40" s="22">
        <f t="shared" ca="1" si="35"/>
        <v>16608.37</v>
      </c>
      <c r="BQ40" s="22">
        <f t="shared" ca="1" si="35"/>
        <v>0</v>
      </c>
      <c r="BR40" s="22">
        <f t="shared" ca="1" si="35"/>
        <v>50033.42</v>
      </c>
      <c r="BS40" s="22">
        <f t="shared" ca="1" si="35"/>
        <v>8982.57</v>
      </c>
      <c r="BT40" s="22">
        <f t="shared" ca="1" si="35"/>
        <v>0</v>
      </c>
      <c r="BU40" s="22">
        <f t="shared" ca="1" si="35"/>
        <v>0</v>
      </c>
      <c r="BV40" s="22">
        <f t="shared" ca="1" si="35"/>
        <v>0</v>
      </c>
      <c r="BW40" s="22">
        <f t="shared" ca="1" si="35"/>
        <v>0</v>
      </c>
      <c r="BX40" s="22">
        <f t="shared" ca="1" si="35"/>
        <v>0</v>
      </c>
      <c r="BY40" s="22">
        <f t="shared" ca="1" si="35"/>
        <v>0</v>
      </c>
      <c r="BZ40" s="22">
        <f t="shared" ca="1" si="35"/>
        <v>0</v>
      </c>
      <c r="CA40" s="22">
        <f t="shared" ca="1" si="35"/>
        <v>0</v>
      </c>
      <c r="CB40" s="22">
        <f t="shared" ca="1" si="35"/>
        <v>0</v>
      </c>
      <c r="CC40" s="22">
        <f t="shared" ca="1" si="32"/>
        <v>0</v>
      </c>
      <c r="CD40" s="22">
        <f t="shared" ca="1" si="32"/>
        <v>0</v>
      </c>
      <c r="CE40" s="22">
        <f t="shared" ca="1" si="32"/>
        <v>0</v>
      </c>
      <c r="CF40" s="22">
        <f t="shared" ca="1" si="29"/>
        <v>0</v>
      </c>
      <c r="CG40" s="22">
        <f t="shared" ca="1" si="29"/>
        <v>0</v>
      </c>
      <c r="CH40" s="22">
        <f t="shared" ca="1" si="29"/>
        <v>0</v>
      </c>
      <c r="CI40" s="23">
        <f t="shared" ca="1" si="25"/>
        <v>0</v>
      </c>
      <c r="CJ40" s="22">
        <f t="shared" ca="1" si="21"/>
        <v>0</v>
      </c>
      <c r="CK40" s="22">
        <f t="shared" ca="1" si="21"/>
        <v>0</v>
      </c>
      <c r="CL40" s="23">
        <f t="shared" ca="1" si="26"/>
        <v>0</v>
      </c>
      <c r="CM40" s="22">
        <f t="shared" ca="1" si="22"/>
        <v>0</v>
      </c>
      <c r="CN40" s="22">
        <f t="shared" ca="1" si="22"/>
        <v>0</v>
      </c>
      <c r="CO40" s="23">
        <f t="shared" ca="1" si="27"/>
        <v>0</v>
      </c>
      <c r="CP40" s="22">
        <f t="shared" ca="1" si="36"/>
        <v>0</v>
      </c>
      <c r="CQ40" s="22">
        <f t="shared" ca="1" si="36"/>
        <v>0</v>
      </c>
      <c r="CR40" s="22">
        <f t="shared" ca="1" si="36"/>
        <v>0</v>
      </c>
      <c r="CS40" s="22">
        <f t="shared" ca="1" si="36"/>
        <v>0</v>
      </c>
      <c r="CT40" s="22">
        <f t="shared" ca="1" si="36"/>
        <v>0</v>
      </c>
      <c r="CU40" s="23">
        <f t="shared" ca="1" si="9"/>
        <v>37087351.699999996</v>
      </c>
    </row>
    <row r="41" spans="1:99" ht="12.75" customHeight="1" x14ac:dyDescent="0.25">
      <c r="A41" s="65" t="s">
        <v>213</v>
      </c>
      <c r="B41" s="21">
        <v>1047</v>
      </c>
      <c r="C41" s="66" t="s">
        <v>146</v>
      </c>
      <c r="D41" s="23">
        <f t="shared" ca="1" si="24"/>
        <v>0</v>
      </c>
      <c r="E41" s="22">
        <f t="shared" ca="1" si="33"/>
        <v>0</v>
      </c>
      <c r="F41" s="22">
        <f t="shared" ca="1" si="33"/>
        <v>0</v>
      </c>
      <c r="G41" s="22">
        <f t="shared" ca="1" si="33"/>
        <v>0</v>
      </c>
      <c r="H41" s="22">
        <f t="shared" ca="1" si="33"/>
        <v>0</v>
      </c>
      <c r="I41" s="22">
        <f t="shared" ca="1" si="33"/>
        <v>0</v>
      </c>
      <c r="J41" s="22">
        <f t="shared" ca="1" si="33"/>
        <v>0</v>
      </c>
      <c r="K41" s="22">
        <f t="shared" ca="1" si="33"/>
        <v>0</v>
      </c>
      <c r="L41" s="22">
        <f t="shared" ca="1" si="33"/>
        <v>0</v>
      </c>
      <c r="M41" s="22">
        <f t="shared" ca="1" si="33"/>
        <v>0</v>
      </c>
      <c r="N41" s="22">
        <f t="shared" ca="1" si="33"/>
        <v>0</v>
      </c>
      <c r="O41" s="22">
        <f t="shared" ca="1" si="33"/>
        <v>0</v>
      </c>
      <c r="P41" s="22">
        <f t="shared" ca="1" si="33"/>
        <v>0</v>
      </c>
      <c r="Q41" s="22">
        <f t="shared" ca="1" si="33"/>
        <v>0</v>
      </c>
      <c r="R41" s="22">
        <f t="shared" ca="1" si="33"/>
        <v>0</v>
      </c>
      <c r="S41" s="22">
        <f t="shared" ca="1" si="33"/>
        <v>0</v>
      </c>
      <c r="T41" s="22">
        <f t="shared" ca="1" si="33"/>
        <v>0</v>
      </c>
      <c r="U41" s="22">
        <f t="shared" ca="1" si="34"/>
        <v>0</v>
      </c>
      <c r="V41" s="22">
        <f t="shared" ca="1" si="34"/>
        <v>0</v>
      </c>
      <c r="W41" s="22">
        <f t="shared" ca="1" si="34"/>
        <v>9073.0799999999981</v>
      </c>
      <c r="X41" s="22">
        <f t="shared" ca="1" si="34"/>
        <v>0</v>
      </c>
      <c r="Y41" s="22">
        <f t="shared" ca="1" si="34"/>
        <v>0</v>
      </c>
      <c r="Z41" s="22">
        <f t="shared" ca="1" si="34"/>
        <v>0</v>
      </c>
      <c r="AA41" s="22">
        <f t="shared" ca="1" si="34"/>
        <v>0</v>
      </c>
      <c r="AB41" s="22">
        <f t="shared" ca="1" si="34"/>
        <v>0</v>
      </c>
      <c r="AC41" s="22">
        <f t="shared" ca="1" si="34"/>
        <v>0</v>
      </c>
      <c r="AD41" s="22">
        <f t="shared" ca="1" si="34"/>
        <v>0</v>
      </c>
      <c r="AE41" s="22">
        <f t="shared" ca="1" si="34"/>
        <v>0</v>
      </c>
      <c r="AF41" s="22">
        <f t="shared" ca="1" si="34"/>
        <v>0</v>
      </c>
      <c r="AG41" s="22">
        <f t="shared" ca="1" si="34"/>
        <v>0</v>
      </c>
      <c r="AH41" s="22">
        <f t="shared" ca="1" si="34"/>
        <v>0</v>
      </c>
      <c r="AI41" s="22">
        <f t="shared" ca="1" si="34"/>
        <v>0</v>
      </c>
      <c r="AJ41" s="22">
        <f t="shared" ca="1" si="34"/>
        <v>0</v>
      </c>
      <c r="AK41" s="22">
        <f t="shared" ca="1" si="31"/>
        <v>0</v>
      </c>
      <c r="AL41" s="22">
        <f t="shared" ca="1" si="31"/>
        <v>0</v>
      </c>
      <c r="AM41" s="22">
        <f t="shared" ca="1" si="31"/>
        <v>0</v>
      </c>
      <c r="AN41" s="22">
        <f t="shared" ca="1" si="31"/>
        <v>0</v>
      </c>
      <c r="AO41" s="22">
        <f t="shared" ca="1" si="31"/>
        <v>0</v>
      </c>
      <c r="AP41" s="22">
        <f t="shared" ca="1" si="31"/>
        <v>0</v>
      </c>
      <c r="AQ41" s="22">
        <f t="shared" ca="1" si="31"/>
        <v>0</v>
      </c>
      <c r="AR41" s="22">
        <f t="shared" ca="1" si="31"/>
        <v>0</v>
      </c>
      <c r="AS41" s="22">
        <f t="shared" ca="1" si="31"/>
        <v>0</v>
      </c>
      <c r="AT41" s="22">
        <f t="shared" ca="1" si="31"/>
        <v>0</v>
      </c>
      <c r="AU41" s="22">
        <f t="shared" ca="1" si="31"/>
        <v>0</v>
      </c>
      <c r="AV41" s="22">
        <f t="shared" ca="1" si="31"/>
        <v>0</v>
      </c>
      <c r="AW41" s="22">
        <f t="shared" ca="1" si="31"/>
        <v>0</v>
      </c>
      <c r="AX41" s="22">
        <f t="shared" ca="1" si="31"/>
        <v>0</v>
      </c>
      <c r="AY41" s="22">
        <f t="shared" ca="1" si="31"/>
        <v>0</v>
      </c>
      <c r="AZ41" s="22">
        <f t="shared" ca="1" si="28"/>
        <v>0</v>
      </c>
      <c r="BA41" s="22">
        <f t="shared" ca="1" si="28"/>
        <v>0</v>
      </c>
      <c r="BB41" s="22">
        <f t="shared" ca="1" si="28"/>
        <v>0</v>
      </c>
      <c r="BC41" s="22">
        <f t="shared" ca="1" si="28"/>
        <v>0</v>
      </c>
      <c r="BD41" s="22">
        <f t="shared" ca="1" si="28"/>
        <v>125.78</v>
      </c>
      <c r="BE41" s="22">
        <f t="shared" ca="1" si="28"/>
        <v>0</v>
      </c>
      <c r="BF41" s="22">
        <f t="shared" ca="1" si="28"/>
        <v>0</v>
      </c>
      <c r="BG41" s="22">
        <f t="shared" ca="1" si="28"/>
        <v>0</v>
      </c>
      <c r="BH41" s="22">
        <f t="shared" ca="1" si="28"/>
        <v>0</v>
      </c>
      <c r="BI41" s="22">
        <f t="shared" ca="1" si="28"/>
        <v>0</v>
      </c>
      <c r="BJ41" s="22">
        <f t="shared" ca="1" si="28"/>
        <v>0</v>
      </c>
      <c r="BK41" s="22">
        <f t="shared" ca="1" si="28"/>
        <v>0</v>
      </c>
      <c r="BL41" s="22">
        <f t="shared" ca="1" si="28"/>
        <v>0</v>
      </c>
      <c r="BM41" s="22">
        <f t="shared" ca="1" si="28"/>
        <v>0</v>
      </c>
      <c r="BN41" s="22">
        <f t="shared" ca="1" si="28"/>
        <v>63</v>
      </c>
      <c r="BO41" s="22">
        <f t="shared" ca="1" si="35"/>
        <v>0</v>
      </c>
      <c r="BP41" s="22">
        <f t="shared" ca="1" si="35"/>
        <v>0</v>
      </c>
      <c r="BQ41" s="22">
        <f t="shared" ca="1" si="35"/>
        <v>0</v>
      </c>
      <c r="BR41" s="22">
        <f t="shared" ca="1" si="35"/>
        <v>0</v>
      </c>
      <c r="BS41" s="22">
        <f t="shared" ca="1" si="35"/>
        <v>0</v>
      </c>
      <c r="BT41" s="22">
        <f t="shared" ca="1" si="35"/>
        <v>0</v>
      </c>
      <c r="BU41" s="22">
        <f t="shared" ca="1" si="35"/>
        <v>0</v>
      </c>
      <c r="BV41" s="22">
        <f t="shared" ca="1" si="35"/>
        <v>0</v>
      </c>
      <c r="BW41" s="22">
        <f t="shared" ca="1" si="35"/>
        <v>0</v>
      </c>
      <c r="BX41" s="22">
        <f t="shared" ca="1" si="35"/>
        <v>0</v>
      </c>
      <c r="BY41" s="22">
        <f t="shared" ca="1" si="35"/>
        <v>0</v>
      </c>
      <c r="BZ41" s="22">
        <f t="shared" ca="1" si="35"/>
        <v>0</v>
      </c>
      <c r="CA41" s="22">
        <f t="shared" ca="1" si="35"/>
        <v>0</v>
      </c>
      <c r="CB41" s="22">
        <f t="shared" ca="1" si="35"/>
        <v>0</v>
      </c>
      <c r="CC41" s="22">
        <f t="shared" ca="1" si="32"/>
        <v>0</v>
      </c>
      <c r="CD41" s="22">
        <f t="shared" ca="1" si="32"/>
        <v>0</v>
      </c>
      <c r="CE41" s="22">
        <f t="shared" ca="1" si="32"/>
        <v>0</v>
      </c>
      <c r="CF41" s="22">
        <f t="shared" ca="1" si="29"/>
        <v>0</v>
      </c>
      <c r="CG41" s="22">
        <f t="shared" ca="1" si="29"/>
        <v>0</v>
      </c>
      <c r="CH41" s="22">
        <f t="shared" ca="1" si="29"/>
        <v>0</v>
      </c>
      <c r="CI41" s="23">
        <f t="shared" ca="1" si="25"/>
        <v>0</v>
      </c>
      <c r="CJ41" s="22">
        <f t="shared" ca="1" si="21"/>
        <v>0</v>
      </c>
      <c r="CK41" s="22">
        <f t="shared" ca="1" si="21"/>
        <v>0</v>
      </c>
      <c r="CL41" s="23">
        <f t="shared" ca="1" si="26"/>
        <v>0</v>
      </c>
      <c r="CM41" s="22">
        <f t="shared" ca="1" si="22"/>
        <v>0</v>
      </c>
      <c r="CN41" s="22">
        <f t="shared" ca="1" si="22"/>
        <v>0</v>
      </c>
      <c r="CO41" s="23">
        <f t="shared" ca="1" si="27"/>
        <v>0</v>
      </c>
      <c r="CP41" s="22">
        <f t="shared" ca="1" si="36"/>
        <v>0</v>
      </c>
      <c r="CQ41" s="22">
        <f t="shared" ca="1" si="36"/>
        <v>0</v>
      </c>
      <c r="CR41" s="22">
        <f t="shared" ca="1" si="36"/>
        <v>0</v>
      </c>
      <c r="CS41" s="22">
        <f t="shared" ca="1" si="36"/>
        <v>0</v>
      </c>
      <c r="CT41" s="22">
        <f t="shared" ca="1" si="36"/>
        <v>0</v>
      </c>
      <c r="CU41" s="23">
        <f t="shared" ca="1" si="9"/>
        <v>9261.8599999999988</v>
      </c>
    </row>
    <row r="42" spans="1:99" ht="12.75" customHeight="1" x14ac:dyDescent="0.25">
      <c r="A42" s="65" t="s">
        <v>215</v>
      </c>
      <c r="B42" s="21">
        <v>1048</v>
      </c>
      <c r="C42" s="66" t="s">
        <v>146</v>
      </c>
      <c r="D42" s="23">
        <f t="shared" ca="1" si="24"/>
        <v>45965.000000000015</v>
      </c>
      <c r="E42" s="22">
        <f t="shared" ca="1" si="33"/>
        <v>10745.910000000009</v>
      </c>
      <c r="F42" s="22">
        <f t="shared" ca="1" si="33"/>
        <v>30639.15</v>
      </c>
      <c r="G42" s="22">
        <f t="shared" ca="1" si="33"/>
        <v>4579.9400000000032</v>
      </c>
      <c r="H42" s="22">
        <f t="shared" ca="1" si="33"/>
        <v>0</v>
      </c>
      <c r="I42" s="22">
        <f t="shared" ca="1" si="33"/>
        <v>55812.089999999975</v>
      </c>
      <c r="J42" s="22">
        <f t="shared" ca="1" si="33"/>
        <v>0</v>
      </c>
      <c r="K42" s="22">
        <f t="shared" ca="1" si="33"/>
        <v>0</v>
      </c>
      <c r="L42" s="22">
        <f t="shared" ca="1" si="33"/>
        <v>0</v>
      </c>
      <c r="M42" s="22">
        <f t="shared" ca="1" si="33"/>
        <v>0</v>
      </c>
      <c r="N42" s="22">
        <f t="shared" ca="1" si="33"/>
        <v>0</v>
      </c>
      <c r="O42" s="22">
        <f t="shared" ca="1" si="33"/>
        <v>0</v>
      </c>
      <c r="P42" s="22">
        <f t="shared" ca="1" si="33"/>
        <v>0</v>
      </c>
      <c r="Q42" s="22">
        <f t="shared" ca="1" si="33"/>
        <v>85355.45</v>
      </c>
      <c r="R42" s="22">
        <f t="shared" ca="1" si="33"/>
        <v>0</v>
      </c>
      <c r="S42" s="22">
        <f t="shared" ca="1" si="33"/>
        <v>0</v>
      </c>
      <c r="T42" s="22">
        <f t="shared" ca="1" si="33"/>
        <v>390783.68999999989</v>
      </c>
      <c r="U42" s="22">
        <f t="shared" ca="1" si="34"/>
        <v>0</v>
      </c>
      <c r="V42" s="22">
        <f t="shared" ca="1" si="34"/>
        <v>99566.909999999974</v>
      </c>
      <c r="W42" s="22">
        <f t="shared" ca="1" si="34"/>
        <v>1118666.1299999999</v>
      </c>
      <c r="X42" s="22">
        <f t="shared" ca="1" si="34"/>
        <v>0</v>
      </c>
      <c r="Y42" s="22">
        <f t="shared" ca="1" si="34"/>
        <v>825</v>
      </c>
      <c r="Z42" s="22">
        <f t="shared" ca="1" si="34"/>
        <v>1532.31</v>
      </c>
      <c r="AA42" s="22">
        <f t="shared" ca="1" si="34"/>
        <v>0</v>
      </c>
      <c r="AB42" s="22">
        <f t="shared" ca="1" si="34"/>
        <v>0</v>
      </c>
      <c r="AC42" s="22">
        <f t="shared" ca="1" si="34"/>
        <v>1832.7500000000016</v>
      </c>
      <c r="AD42" s="22">
        <f t="shared" ca="1" si="34"/>
        <v>5283.2100000000009</v>
      </c>
      <c r="AE42" s="22">
        <f t="shared" ca="1" si="34"/>
        <v>0</v>
      </c>
      <c r="AF42" s="22">
        <f t="shared" ca="1" si="34"/>
        <v>0</v>
      </c>
      <c r="AG42" s="22">
        <f t="shared" ca="1" si="34"/>
        <v>0</v>
      </c>
      <c r="AH42" s="22">
        <f t="shared" ca="1" si="34"/>
        <v>0</v>
      </c>
      <c r="AI42" s="22">
        <f t="shared" ca="1" si="34"/>
        <v>0</v>
      </c>
      <c r="AJ42" s="22">
        <f t="shared" ca="1" si="34"/>
        <v>0</v>
      </c>
      <c r="AK42" s="22">
        <f t="shared" ca="1" si="31"/>
        <v>0</v>
      </c>
      <c r="AL42" s="22">
        <f t="shared" ca="1" si="31"/>
        <v>0</v>
      </c>
      <c r="AM42" s="22">
        <f t="shared" ca="1" si="31"/>
        <v>0</v>
      </c>
      <c r="AN42" s="22">
        <f t="shared" ca="1" si="31"/>
        <v>0</v>
      </c>
      <c r="AO42" s="22">
        <f t="shared" ca="1" si="31"/>
        <v>0</v>
      </c>
      <c r="AP42" s="22">
        <f t="shared" ca="1" si="31"/>
        <v>50</v>
      </c>
      <c r="AQ42" s="22">
        <f t="shared" ca="1" si="31"/>
        <v>0</v>
      </c>
      <c r="AR42" s="22">
        <f t="shared" ca="1" si="31"/>
        <v>0</v>
      </c>
      <c r="AS42" s="22">
        <f t="shared" ca="1" si="31"/>
        <v>0</v>
      </c>
      <c r="AT42" s="22">
        <f t="shared" ca="1" si="31"/>
        <v>547926.47000000009</v>
      </c>
      <c r="AU42" s="22">
        <f t="shared" ca="1" si="31"/>
        <v>30767.709999999985</v>
      </c>
      <c r="AV42" s="22">
        <f t="shared" ca="1" si="31"/>
        <v>4055.7899999999991</v>
      </c>
      <c r="AW42" s="22">
        <f t="shared" ca="1" si="31"/>
        <v>0</v>
      </c>
      <c r="AX42" s="22">
        <f t="shared" ca="1" si="31"/>
        <v>4055.79</v>
      </c>
      <c r="AY42" s="22">
        <f t="shared" ca="1" si="31"/>
        <v>0</v>
      </c>
      <c r="AZ42" s="22">
        <f t="shared" ca="1" si="28"/>
        <v>0</v>
      </c>
      <c r="BA42" s="22">
        <f t="shared" ca="1" si="28"/>
        <v>0</v>
      </c>
      <c r="BB42" s="22">
        <f t="shared" ca="1" si="28"/>
        <v>0</v>
      </c>
      <c r="BC42" s="22">
        <f t="shared" ca="1" si="28"/>
        <v>0</v>
      </c>
      <c r="BD42" s="22">
        <f t="shared" ca="1" si="28"/>
        <v>34081.599999999948</v>
      </c>
      <c r="BE42" s="22">
        <f t="shared" ca="1" si="28"/>
        <v>0</v>
      </c>
      <c r="BF42" s="22">
        <f t="shared" ca="1" si="28"/>
        <v>0</v>
      </c>
      <c r="BG42" s="22">
        <f t="shared" ca="1" si="28"/>
        <v>0</v>
      </c>
      <c r="BH42" s="22">
        <f t="shared" ca="1" si="28"/>
        <v>0</v>
      </c>
      <c r="BI42" s="22">
        <f t="shared" ca="1" si="28"/>
        <v>0</v>
      </c>
      <c r="BJ42" s="22">
        <f t="shared" ca="1" si="28"/>
        <v>0</v>
      </c>
      <c r="BK42" s="22">
        <f t="shared" ca="1" si="28"/>
        <v>0</v>
      </c>
      <c r="BL42" s="22">
        <f t="shared" ca="1" si="28"/>
        <v>589.51999999999987</v>
      </c>
      <c r="BM42" s="22">
        <f t="shared" ca="1" si="28"/>
        <v>0</v>
      </c>
      <c r="BN42" s="22">
        <f t="shared" ca="1" si="28"/>
        <v>6611.3399999999956</v>
      </c>
      <c r="BO42" s="22">
        <f t="shared" ca="1" si="35"/>
        <v>0</v>
      </c>
      <c r="BP42" s="22">
        <f t="shared" ca="1" si="35"/>
        <v>185061.18</v>
      </c>
      <c r="BQ42" s="22">
        <f t="shared" ca="1" si="35"/>
        <v>0</v>
      </c>
      <c r="BR42" s="22">
        <f t="shared" ca="1" si="35"/>
        <v>0</v>
      </c>
      <c r="BS42" s="22">
        <f t="shared" ca="1" si="35"/>
        <v>3079.7900000000004</v>
      </c>
      <c r="BT42" s="22">
        <f t="shared" ca="1" si="35"/>
        <v>0</v>
      </c>
      <c r="BU42" s="22">
        <f t="shared" ca="1" si="35"/>
        <v>0</v>
      </c>
      <c r="BV42" s="22">
        <f t="shared" ca="1" si="35"/>
        <v>0</v>
      </c>
      <c r="BW42" s="22">
        <f t="shared" ca="1" si="35"/>
        <v>0</v>
      </c>
      <c r="BX42" s="22">
        <f t="shared" ca="1" si="35"/>
        <v>0</v>
      </c>
      <c r="BY42" s="22">
        <f t="shared" ca="1" si="35"/>
        <v>0</v>
      </c>
      <c r="BZ42" s="22">
        <f t="shared" ca="1" si="35"/>
        <v>0</v>
      </c>
      <c r="CA42" s="22">
        <f t="shared" ca="1" si="35"/>
        <v>0</v>
      </c>
      <c r="CB42" s="22">
        <f t="shared" ca="1" si="35"/>
        <v>0</v>
      </c>
      <c r="CC42" s="22">
        <f t="shared" ca="1" si="32"/>
        <v>0</v>
      </c>
      <c r="CD42" s="22">
        <f t="shared" ca="1" si="32"/>
        <v>0</v>
      </c>
      <c r="CE42" s="22">
        <f t="shared" ca="1" si="32"/>
        <v>0</v>
      </c>
      <c r="CF42" s="22">
        <f t="shared" ca="1" si="29"/>
        <v>0</v>
      </c>
      <c r="CG42" s="22">
        <f t="shared" ca="1" si="29"/>
        <v>0</v>
      </c>
      <c r="CH42" s="22">
        <f t="shared" ca="1" si="29"/>
        <v>0</v>
      </c>
      <c r="CI42" s="23">
        <f t="shared" ca="1" si="25"/>
        <v>0</v>
      </c>
      <c r="CJ42" s="22">
        <f t="shared" ca="1" si="21"/>
        <v>0</v>
      </c>
      <c r="CK42" s="22">
        <f t="shared" ca="1" si="21"/>
        <v>0</v>
      </c>
      <c r="CL42" s="23">
        <f t="shared" ca="1" si="26"/>
        <v>0</v>
      </c>
      <c r="CM42" s="22">
        <f t="shared" ca="1" si="22"/>
        <v>0</v>
      </c>
      <c r="CN42" s="22">
        <f t="shared" ca="1" si="22"/>
        <v>0</v>
      </c>
      <c r="CO42" s="23">
        <f t="shared" ca="1" si="27"/>
        <v>0</v>
      </c>
      <c r="CP42" s="22">
        <f t="shared" ca="1" si="36"/>
        <v>0</v>
      </c>
      <c r="CQ42" s="22">
        <f t="shared" ca="1" si="36"/>
        <v>0</v>
      </c>
      <c r="CR42" s="22">
        <f t="shared" ca="1" si="36"/>
        <v>0</v>
      </c>
      <c r="CS42" s="22">
        <f t="shared" ca="1" si="36"/>
        <v>0</v>
      </c>
      <c r="CT42" s="22">
        <f t="shared" ca="1" si="36"/>
        <v>0</v>
      </c>
      <c r="CU42" s="23">
        <f t="shared" ref="CU42" ca="1" si="37">+D42+SUM(H42:CI42)+SUM(CR42:CT42)</f>
        <v>2621901.73</v>
      </c>
    </row>
    <row r="43" spans="1:99" ht="12.75" customHeight="1" x14ac:dyDescent="0.25">
      <c r="A43" s="65" t="s">
        <v>217</v>
      </c>
      <c r="B43" s="21">
        <v>1049</v>
      </c>
      <c r="C43" s="66" t="s">
        <v>146</v>
      </c>
      <c r="D43" s="23">
        <f t="shared" ca="1" si="24"/>
        <v>12157.010000000007</v>
      </c>
      <c r="E43" s="22">
        <f t="shared" ca="1" si="33"/>
        <v>11497.400000000007</v>
      </c>
      <c r="F43" s="22">
        <f t="shared" ca="1" si="33"/>
        <v>0</v>
      </c>
      <c r="G43" s="22">
        <f t="shared" ca="1" si="33"/>
        <v>659.6099999999999</v>
      </c>
      <c r="H43" s="22">
        <f t="shared" ca="1" si="33"/>
        <v>0</v>
      </c>
      <c r="I43" s="22">
        <f t="shared" ca="1" si="33"/>
        <v>34785.379999999997</v>
      </c>
      <c r="J43" s="22">
        <f t="shared" ca="1" si="33"/>
        <v>0</v>
      </c>
      <c r="K43" s="22">
        <f t="shared" ca="1" si="33"/>
        <v>0</v>
      </c>
      <c r="L43" s="22">
        <f t="shared" ca="1" si="33"/>
        <v>0</v>
      </c>
      <c r="M43" s="22">
        <f t="shared" ca="1" si="33"/>
        <v>0</v>
      </c>
      <c r="N43" s="22">
        <f t="shared" ca="1" si="33"/>
        <v>0</v>
      </c>
      <c r="O43" s="22">
        <f t="shared" ca="1" si="33"/>
        <v>1622.85</v>
      </c>
      <c r="P43" s="22">
        <f t="shared" ca="1" si="33"/>
        <v>0</v>
      </c>
      <c r="Q43" s="22">
        <f t="shared" ca="1" si="33"/>
        <v>0</v>
      </c>
      <c r="R43" s="22">
        <f t="shared" ca="1" si="33"/>
        <v>0</v>
      </c>
      <c r="S43" s="22">
        <f t="shared" ca="1" si="33"/>
        <v>0</v>
      </c>
      <c r="T43" s="22">
        <f t="shared" ca="1" si="33"/>
        <v>538440.97999999986</v>
      </c>
      <c r="U43" s="22">
        <f t="shared" ca="1" si="34"/>
        <v>0</v>
      </c>
      <c r="V43" s="22">
        <f t="shared" ca="1" si="34"/>
        <v>136954.13</v>
      </c>
      <c r="W43" s="22">
        <f t="shared" ca="1" si="34"/>
        <v>970498.64000000083</v>
      </c>
      <c r="X43" s="22">
        <f t="shared" ca="1" si="34"/>
        <v>0</v>
      </c>
      <c r="Y43" s="22">
        <f t="shared" ca="1" si="34"/>
        <v>0</v>
      </c>
      <c r="Z43" s="22">
        <f t="shared" ca="1" si="34"/>
        <v>675.38</v>
      </c>
      <c r="AA43" s="22">
        <f t="shared" ca="1" si="34"/>
        <v>0</v>
      </c>
      <c r="AB43" s="22">
        <f t="shared" ca="1" si="34"/>
        <v>0</v>
      </c>
      <c r="AC43" s="22">
        <f t="shared" ca="1" si="34"/>
        <v>363.7600000000001</v>
      </c>
      <c r="AD43" s="22">
        <f t="shared" ca="1" si="34"/>
        <v>1368.1899999999996</v>
      </c>
      <c r="AE43" s="22">
        <f t="shared" ca="1" si="34"/>
        <v>0</v>
      </c>
      <c r="AF43" s="22">
        <f t="shared" ca="1" si="34"/>
        <v>0</v>
      </c>
      <c r="AG43" s="22">
        <f t="shared" ca="1" si="34"/>
        <v>0</v>
      </c>
      <c r="AH43" s="22">
        <f t="shared" ca="1" si="34"/>
        <v>0</v>
      </c>
      <c r="AI43" s="22">
        <f t="shared" ca="1" si="34"/>
        <v>0</v>
      </c>
      <c r="AJ43" s="22">
        <f t="shared" ca="1" si="34"/>
        <v>0</v>
      </c>
      <c r="AK43" s="22">
        <f t="shared" ca="1" si="31"/>
        <v>0</v>
      </c>
      <c r="AL43" s="22">
        <f t="shared" ca="1" si="31"/>
        <v>0</v>
      </c>
      <c r="AM43" s="22">
        <f t="shared" ca="1" si="31"/>
        <v>0</v>
      </c>
      <c r="AN43" s="22">
        <f t="shared" ca="1" si="31"/>
        <v>0</v>
      </c>
      <c r="AO43" s="22">
        <f t="shared" ca="1" si="31"/>
        <v>0</v>
      </c>
      <c r="AP43" s="22">
        <f t="shared" ca="1" si="31"/>
        <v>0</v>
      </c>
      <c r="AQ43" s="22">
        <f t="shared" ca="1" si="31"/>
        <v>0</v>
      </c>
      <c r="AR43" s="22">
        <f t="shared" ca="1" si="31"/>
        <v>0</v>
      </c>
      <c r="AS43" s="22">
        <f t="shared" ca="1" si="31"/>
        <v>0</v>
      </c>
      <c r="AT43" s="22">
        <f t="shared" ca="1" si="31"/>
        <v>97668.919999999984</v>
      </c>
      <c r="AU43" s="22">
        <f t="shared" ca="1" si="31"/>
        <v>1015.1800000000003</v>
      </c>
      <c r="AV43" s="22">
        <f t="shared" ca="1" si="31"/>
        <v>1022.1700000000003</v>
      </c>
      <c r="AW43" s="22">
        <f t="shared" ca="1" si="31"/>
        <v>0</v>
      </c>
      <c r="AX43" s="22">
        <f t="shared" ca="1" si="31"/>
        <v>1024.7600000000002</v>
      </c>
      <c r="AY43" s="22">
        <f t="shared" ca="1" si="31"/>
        <v>0</v>
      </c>
      <c r="AZ43" s="22">
        <f t="shared" ca="1" si="31"/>
        <v>0</v>
      </c>
      <c r="BA43" s="22">
        <f t="shared" ca="1" si="28"/>
        <v>0</v>
      </c>
      <c r="BB43" s="22">
        <f t="shared" ca="1" si="28"/>
        <v>0</v>
      </c>
      <c r="BC43" s="22">
        <f t="shared" ca="1" si="28"/>
        <v>0</v>
      </c>
      <c r="BD43" s="22">
        <f t="shared" ca="1" si="28"/>
        <v>10981.31</v>
      </c>
      <c r="BE43" s="22">
        <f t="shared" ca="1" si="28"/>
        <v>0</v>
      </c>
      <c r="BF43" s="22">
        <f t="shared" ca="1" si="28"/>
        <v>0</v>
      </c>
      <c r="BG43" s="22">
        <f t="shared" ca="1" si="28"/>
        <v>0</v>
      </c>
      <c r="BH43" s="22">
        <f t="shared" ca="1" si="28"/>
        <v>0</v>
      </c>
      <c r="BI43" s="22">
        <f t="shared" ca="1" si="28"/>
        <v>0</v>
      </c>
      <c r="BJ43" s="22">
        <f t="shared" ca="1" si="28"/>
        <v>0</v>
      </c>
      <c r="BK43" s="22">
        <f t="shared" ca="1" si="28"/>
        <v>0</v>
      </c>
      <c r="BL43" s="22">
        <f t="shared" ca="1" si="28"/>
        <v>0</v>
      </c>
      <c r="BM43" s="22">
        <f t="shared" ca="1" si="28"/>
        <v>0</v>
      </c>
      <c r="BN43" s="22">
        <f t="shared" ca="1" si="28"/>
        <v>1060.51</v>
      </c>
      <c r="BO43" s="22">
        <f t="shared" ca="1" si="35"/>
        <v>0</v>
      </c>
      <c r="BP43" s="22">
        <f t="shared" ca="1" si="35"/>
        <v>406.63</v>
      </c>
      <c r="BQ43" s="22">
        <f t="shared" ca="1" si="35"/>
        <v>0</v>
      </c>
      <c r="BR43" s="22">
        <f t="shared" ca="1" si="35"/>
        <v>0</v>
      </c>
      <c r="BS43" s="22">
        <f t="shared" ca="1" si="35"/>
        <v>2383.62</v>
      </c>
      <c r="BT43" s="22">
        <f t="shared" ca="1" si="35"/>
        <v>0</v>
      </c>
      <c r="BU43" s="22">
        <f t="shared" ca="1" si="35"/>
        <v>0</v>
      </c>
      <c r="BV43" s="22">
        <f t="shared" ca="1" si="35"/>
        <v>0</v>
      </c>
      <c r="BW43" s="22">
        <f t="shared" ca="1" si="35"/>
        <v>0</v>
      </c>
      <c r="BX43" s="22">
        <f t="shared" ca="1" si="35"/>
        <v>0</v>
      </c>
      <c r="BY43" s="22">
        <f t="shared" ca="1" si="35"/>
        <v>0</v>
      </c>
      <c r="BZ43" s="22">
        <f t="shared" ca="1" si="35"/>
        <v>0</v>
      </c>
      <c r="CA43" s="22">
        <f t="shared" ca="1" si="35"/>
        <v>0</v>
      </c>
      <c r="CB43" s="22">
        <f t="shared" ca="1" si="35"/>
        <v>0</v>
      </c>
      <c r="CC43" s="22">
        <f t="shared" ca="1" si="35"/>
        <v>0</v>
      </c>
      <c r="CD43" s="22">
        <f t="shared" ca="1" si="35"/>
        <v>0</v>
      </c>
      <c r="CE43" s="22">
        <f t="shared" ca="1" si="32"/>
        <v>0</v>
      </c>
      <c r="CF43" s="22">
        <f t="shared" ca="1" si="29"/>
        <v>0</v>
      </c>
      <c r="CG43" s="22">
        <f t="shared" ca="1" si="29"/>
        <v>0</v>
      </c>
      <c r="CH43" s="22">
        <f t="shared" ca="1" si="29"/>
        <v>0</v>
      </c>
      <c r="CI43" s="23">
        <f t="shared" ca="1" si="25"/>
        <v>490024.91999999993</v>
      </c>
      <c r="CJ43" s="22">
        <f t="shared" ref="CJ43:CK58" ca="1" si="38">IFERROR(INDIRECT("'"&amp;$B$2&amp;"'!"&amp;ADDRESS(MATCH($B43,INDIRECT("'"&amp;$B$2&amp;"'!$B$1:$B$1095"),0),MATCH(CJ$5,INDIRECT("'"&amp;$B$2&amp;"'!5:5"),0))),0)</f>
        <v>0</v>
      </c>
      <c r="CK43" s="22">
        <f t="shared" ca="1" si="38"/>
        <v>0</v>
      </c>
      <c r="CL43" s="23">
        <f t="shared" ca="1" si="26"/>
        <v>490024.91999999993</v>
      </c>
      <c r="CM43" s="22">
        <f t="shared" ref="CM43:CN58" ca="1" si="39">IFERROR(INDIRECT("'"&amp;$B$2&amp;"'!"&amp;ADDRESS(MATCH($B43,INDIRECT("'"&amp;$B$2&amp;"'!$B$1:$B$1095"),0),MATCH(CM$5,INDIRECT("'"&amp;$B$2&amp;"'!5:5"),0))),0)</f>
        <v>178481.35</v>
      </c>
      <c r="CN43" s="22">
        <f t="shared" ca="1" si="39"/>
        <v>311543.56999999995</v>
      </c>
      <c r="CO43" s="23">
        <f t="shared" ca="1" si="27"/>
        <v>0</v>
      </c>
      <c r="CP43" s="22">
        <f t="shared" ca="1" si="36"/>
        <v>0</v>
      </c>
      <c r="CQ43" s="22">
        <f t="shared" ca="1" si="36"/>
        <v>0</v>
      </c>
      <c r="CR43" s="22">
        <f t="shared" ca="1" si="36"/>
        <v>8564.6699999999983</v>
      </c>
      <c r="CS43" s="22">
        <f t="shared" ca="1" si="36"/>
        <v>0</v>
      </c>
      <c r="CT43" s="22">
        <f t="shared" ca="1" si="36"/>
        <v>0</v>
      </c>
      <c r="CU43" s="23">
        <f t="shared" ref="CU43:CU58" ca="1" si="40">+D43+SUM(H43:CI43)+SUM(CR43:CT43)</f>
        <v>2311019.0099999998</v>
      </c>
    </row>
    <row r="44" spans="1:99" ht="12.75" customHeight="1" x14ac:dyDescent="0.25">
      <c r="A44" s="65" t="s">
        <v>219</v>
      </c>
      <c r="B44" s="21">
        <v>1050</v>
      </c>
      <c r="C44" s="66" t="s">
        <v>146</v>
      </c>
      <c r="D44" s="23">
        <f t="shared" ca="1" si="24"/>
        <v>1.7337242752546445E-12</v>
      </c>
      <c r="E44" s="22">
        <f t="shared" ca="1" si="33"/>
        <v>0</v>
      </c>
      <c r="F44" s="22">
        <f t="shared" ca="1" si="33"/>
        <v>-1.7053025658242404E-13</v>
      </c>
      <c r="G44" s="22">
        <f t="shared" ca="1" si="33"/>
        <v>1.9042545318370685E-12</v>
      </c>
      <c r="H44" s="22">
        <f t="shared" ca="1" si="33"/>
        <v>0</v>
      </c>
      <c r="I44" s="22">
        <f t="shared" ca="1" si="33"/>
        <v>490.17</v>
      </c>
      <c r="J44" s="22">
        <f t="shared" ca="1" si="33"/>
        <v>0</v>
      </c>
      <c r="K44" s="22">
        <f t="shared" ca="1" si="33"/>
        <v>0</v>
      </c>
      <c r="L44" s="22">
        <f t="shared" ca="1" si="33"/>
        <v>0</v>
      </c>
      <c r="M44" s="22">
        <f t="shared" ca="1" si="33"/>
        <v>0</v>
      </c>
      <c r="N44" s="22">
        <f t="shared" ca="1" si="33"/>
        <v>0</v>
      </c>
      <c r="O44" s="22">
        <f t="shared" ca="1" si="33"/>
        <v>0</v>
      </c>
      <c r="P44" s="22">
        <f t="shared" ca="1" si="33"/>
        <v>0</v>
      </c>
      <c r="Q44" s="22">
        <f t="shared" ca="1" si="33"/>
        <v>0</v>
      </c>
      <c r="R44" s="22">
        <f t="shared" ca="1" si="33"/>
        <v>0</v>
      </c>
      <c r="S44" s="22">
        <f t="shared" ca="1" si="33"/>
        <v>0</v>
      </c>
      <c r="T44" s="22">
        <f t="shared" ca="1" si="33"/>
        <v>0</v>
      </c>
      <c r="U44" s="22">
        <f t="shared" ca="1" si="34"/>
        <v>0</v>
      </c>
      <c r="V44" s="22">
        <f t="shared" ca="1" si="34"/>
        <v>0</v>
      </c>
      <c r="W44" s="22">
        <f t="shared" ca="1" si="34"/>
        <v>1.3642420526593924E-12</v>
      </c>
      <c r="X44" s="22">
        <f t="shared" ca="1" si="34"/>
        <v>0</v>
      </c>
      <c r="Y44" s="22">
        <f t="shared" ca="1" si="34"/>
        <v>0</v>
      </c>
      <c r="Z44" s="22">
        <f t="shared" ca="1" si="34"/>
        <v>1000000</v>
      </c>
      <c r="AA44" s="22">
        <f t="shared" ca="1" si="34"/>
        <v>0</v>
      </c>
      <c r="AB44" s="22">
        <f t="shared" ca="1" si="34"/>
        <v>0</v>
      </c>
      <c r="AC44" s="22">
        <f t="shared" ca="1" si="34"/>
        <v>0</v>
      </c>
      <c r="AD44" s="22">
        <f t="shared" ca="1" si="34"/>
        <v>2.2737367544323206E-13</v>
      </c>
      <c r="AE44" s="22">
        <f t="shared" ca="1" si="34"/>
        <v>0</v>
      </c>
      <c r="AF44" s="22">
        <f t="shared" ca="1" si="34"/>
        <v>0</v>
      </c>
      <c r="AG44" s="22">
        <f t="shared" ca="1" si="34"/>
        <v>0</v>
      </c>
      <c r="AH44" s="22">
        <f t="shared" ca="1" si="34"/>
        <v>0</v>
      </c>
      <c r="AI44" s="22">
        <f t="shared" ca="1" si="34"/>
        <v>0</v>
      </c>
      <c r="AJ44" s="22">
        <f t="shared" ca="1" si="34"/>
        <v>662753.01</v>
      </c>
      <c r="AK44" s="22">
        <f t="shared" ca="1" si="31"/>
        <v>0</v>
      </c>
      <c r="AL44" s="22">
        <f t="shared" ca="1" si="31"/>
        <v>0</v>
      </c>
      <c r="AM44" s="22">
        <f t="shared" ca="1" si="31"/>
        <v>0</v>
      </c>
      <c r="AN44" s="22">
        <f t="shared" ca="1" si="31"/>
        <v>0</v>
      </c>
      <c r="AO44" s="22">
        <f t="shared" ca="1" si="31"/>
        <v>0</v>
      </c>
      <c r="AP44" s="22">
        <f t="shared" ca="1" si="31"/>
        <v>0</v>
      </c>
      <c r="AQ44" s="22">
        <f t="shared" ca="1" si="31"/>
        <v>0</v>
      </c>
      <c r="AR44" s="22">
        <f t="shared" ca="1" si="31"/>
        <v>0</v>
      </c>
      <c r="AS44" s="22">
        <f t="shared" ca="1" si="31"/>
        <v>0</v>
      </c>
      <c r="AT44" s="22">
        <f t="shared" ca="1" si="31"/>
        <v>33256.139999999919</v>
      </c>
      <c r="AU44" s="22">
        <f t="shared" ca="1" si="31"/>
        <v>2.9842794901924208E-13</v>
      </c>
      <c r="AV44" s="22">
        <f t="shared" ca="1" si="31"/>
        <v>1.1324274851176597E-13</v>
      </c>
      <c r="AW44" s="22">
        <f t="shared" ca="1" si="31"/>
        <v>0</v>
      </c>
      <c r="AX44" s="22">
        <f t="shared" ca="1" si="31"/>
        <v>1.1324274851176597E-13</v>
      </c>
      <c r="AY44" s="22">
        <f t="shared" ca="1" si="31"/>
        <v>0</v>
      </c>
      <c r="AZ44" s="22">
        <f t="shared" ca="1" si="31"/>
        <v>0</v>
      </c>
      <c r="BA44" s="22">
        <f t="shared" ca="1" si="28"/>
        <v>0</v>
      </c>
      <c r="BB44" s="22">
        <f t="shared" ca="1" si="28"/>
        <v>0</v>
      </c>
      <c r="BC44" s="22">
        <f t="shared" ca="1" si="28"/>
        <v>0</v>
      </c>
      <c r="BD44" s="22">
        <f t="shared" ca="1" si="28"/>
        <v>0</v>
      </c>
      <c r="BE44" s="22">
        <f t="shared" ca="1" si="28"/>
        <v>0</v>
      </c>
      <c r="BF44" s="22">
        <f t="shared" ca="1" si="28"/>
        <v>0</v>
      </c>
      <c r="BG44" s="22">
        <f t="shared" ca="1" si="28"/>
        <v>0</v>
      </c>
      <c r="BH44" s="22">
        <f t="shared" ca="1" si="28"/>
        <v>0</v>
      </c>
      <c r="BI44" s="22">
        <f t="shared" ca="1" si="28"/>
        <v>0</v>
      </c>
      <c r="BJ44" s="22">
        <f t="shared" ca="1" si="28"/>
        <v>0</v>
      </c>
      <c r="BK44" s="22">
        <f t="shared" ca="1" si="28"/>
        <v>0</v>
      </c>
      <c r="BL44" s="22">
        <f t="shared" ca="1" si="28"/>
        <v>0</v>
      </c>
      <c r="BM44" s="22">
        <f t="shared" ca="1" si="28"/>
        <v>0</v>
      </c>
      <c r="BN44" s="22">
        <f t="shared" ca="1" si="28"/>
        <v>0</v>
      </c>
      <c r="BO44" s="22">
        <f t="shared" ca="1" si="35"/>
        <v>0</v>
      </c>
      <c r="BP44" s="22">
        <f t="shared" ca="1" si="35"/>
        <v>0</v>
      </c>
      <c r="BQ44" s="22">
        <f t="shared" ca="1" si="35"/>
        <v>0</v>
      </c>
      <c r="BR44" s="22">
        <f t="shared" ca="1" si="35"/>
        <v>11560.949999999999</v>
      </c>
      <c r="BS44" s="22">
        <f t="shared" ca="1" si="35"/>
        <v>0</v>
      </c>
      <c r="BT44" s="22">
        <f t="shared" ca="1" si="35"/>
        <v>0</v>
      </c>
      <c r="BU44" s="22">
        <f t="shared" ca="1" si="35"/>
        <v>0</v>
      </c>
      <c r="BV44" s="22">
        <f t="shared" ca="1" si="35"/>
        <v>0</v>
      </c>
      <c r="BW44" s="22">
        <f t="shared" ca="1" si="35"/>
        <v>0</v>
      </c>
      <c r="BX44" s="22">
        <f t="shared" ca="1" si="35"/>
        <v>0</v>
      </c>
      <c r="BY44" s="22">
        <f t="shared" ca="1" si="35"/>
        <v>0</v>
      </c>
      <c r="BZ44" s="22">
        <f t="shared" ca="1" si="35"/>
        <v>0</v>
      </c>
      <c r="CA44" s="22">
        <f t="shared" ca="1" si="35"/>
        <v>3851.11</v>
      </c>
      <c r="CB44" s="22">
        <f t="shared" ca="1" si="35"/>
        <v>0</v>
      </c>
      <c r="CC44" s="22">
        <f t="shared" ca="1" si="35"/>
        <v>0</v>
      </c>
      <c r="CD44" s="22">
        <f t="shared" ca="1" si="35"/>
        <v>0</v>
      </c>
      <c r="CE44" s="22">
        <f t="shared" ca="1" si="32"/>
        <v>0</v>
      </c>
      <c r="CF44" s="22">
        <f t="shared" ca="1" si="29"/>
        <v>0</v>
      </c>
      <c r="CG44" s="22">
        <f t="shared" ca="1" si="29"/>
        <v>0</v>
      </c>
      <c r="CH44" s="22">
        <f t="shared" ca="1" si="29"/>
        <v>0</v>
      </c>
      <c r="CI44" s="23">
        <f t="shared" ca="1" si="25"/>
        <v>0</v>
      </c>
      <c r="CJ44" s="22">
        <f t="shared" ca="1" si="38"/>
        <v>0</v>
      </c>
      <c r="CK44" s="22">
        <f t="shared" ca="1" si="38"/>
        <v>0</v>
      </c>
      <c r="CL44" s="23">
        <f t="shared" ca="1" si="26"/>
        <v>0</v>
      </c>
      <c r="CM44" s="22">
        <f t="shared" ca="1" si="39"/>
        <v>0</v>
      </c>
      <c r="CN44" s="22">
        <f t="shared" ca="1" si="39"/>
        <v>0</v>
      </c>
      <c r="CO44" s="23">
        <f t="shared" ca="1" si="27"/>
        <v>0</v>
      </c>
      <c r="CP44" s="22">
        <f t="shared" ca="1" si="36"/>
        <v>0</v>
      </c>
      <c r="CQ44" s="22">
        <f t="shared" ca="1" si="36"/>
        <v>0</v>
      </c>
      <c r="CR44" s="22">
        <f t="shared" ca="1" si="36"/>
        <v>0</v>
      </c>
      <c r="CS44" s="22">
        <f t="shared" ca="1" si="36"/>
        <v>0</v>
      </c>
      <c r="CT44" s="22">
        <f t="shared" ca="1" si="36"/>
        <v>0</v>
      </c>
      <c r="CU44" s="23">
        <f t="shared" ca="1" si="40"/>
        <v>1711911.3800000001</v>
      </c>
    </row>
    <row r="45" spans="1:99" ht="12.75" customHeight="1" x14ac:dyDescent="0.25">
      <c r="A45" s="65" t="s">
        <v>221</v>
      </c>
      <c r="B45" s="21">
        <v>1051</v>
      </c>
      <c r="C45" s="66" t="s">
        <v>146</v>
      </c>
      <c r="D45" s="23">
        <f t="shared" ca="1" si="24"/>
        <v>4883.01</v>
      </c>
      <c r="E45" s="22">
        <f t="shared" ca="1" si="33"/>
        <v>4609.28</v>
      </c>
      <c r="F45" s="22">
        <f t="shared" ca="1" si="33"/>
        <v>273.73</v>
      </c>
      <c r="G45" s="22">
        <f t="shared" ca="1" si="33"/>
        <v>0</v>
      </c>
      <c r="H45" s="22">
        <f t="shared" ca="1" si="33"/>
        <v>90</v>
      </c>
      <c r="I45" s="22">
        <f t="shared" ca="1" si="33"/>
        <v>20767.41</v>
      </c>
      <c r="J45" s="22">
        <f t="shared" ca="1" si="33"/>
        <v>0</v>
      </c>
      <c r="K45" s="22">
        <f t="shared" ca="1" si="33"/>
        <v>1500</v>
      </c>
      <c r="L45" s="22">
        <f t="shared" ca="1" si="33"/>
        <v>0</v>
      </c>
      <c r="M45" s="22">
        <f t="shared" ca="1" si="33"/>
        <v>0</v>
      </c>
      <c r="N45" s="22">
        <f t="shared" ca="1" si="33"/>
        <v>0</v>
      </c>
      <c r="O45" s="22">
        <f t="shared" ca="1" si="33"/>
        <v>562.5</v>
      </c>
      <c r="P45" s="22">
        <f t="shared" ca="1" si="33"/>
        <v>0</v>
      </c>
      <c r="Q45" s="22">
        <f t="shared" ca="1" si="33"/>
        <v>5062.5</v>
      </c>
      <c r="R45" s="22">
        <f t="shared" ca="1" si="33"/>
        <v>0</v>
      </c>
      <c r="S45" s="22">
        <f t="shared" ca="1" si="33"/>
        <v>0</v>
      </c>
      <c r="T45" s="22">
        <f t="shared" ca="1" si="33"/>
        <v>0</v>
      </c>
      <c r="U45" s="22">
        <f t="shared" ca="1" si="34"/>
        <v>0</v>
      </c>
      <c r="V45" s="22">
        <f t="shared" ca="1" si="34"/>
        <v>0</v>
      </c>
      <c r="W45" s="22">
        <f t="shared" ca="1" si="34"/>
        <v>51959.88</v>
      </c>
      <c r="X45" s="22">
        <f t="shared" ca="1" si="34"/>
        <v>0</v>
      </c>
      <c r="Y45" s="22">
        <f t="shared" ca="1" si="34"/>
        <v>632.32000000000005</v>
      </c>
      <c r="Z45" s="22">
        <f t="shared" ca="1" si="34"/>
        <v>17707.400000000001</v>
      </c>
      <c r="AA45" s="22">
        <f t="shared" ca="1" si="34"/>
        <v>0</v>
      </c>
      <c r="AB45" s="22">
        <f t="shared" ca="1" si="34"/>
        <v>0</v>
      </c>
      <c r="AC45" s="22">
        <f t="shared" ca="1" si="34"/>
        <v>149.88999999999999</v>
      </c>
      <c r="AD45" s="22">
        <f t="shared" ca="1" si="34"/>
        <v>829.3</v>
      </c>
      <c r="AE45" s="22">
        <f t="shared" ca="1" si="34"/>
        <v>0</v>
      </c>
      <c r="AF45" s="22">
        <f t="shared" ca="1" si="34"/>
        <v>0</v>
      </c>
      <c r="AG45" s="22">
        <f t="shared" ca="1" si="34"/>
        <v>25199021.84</v>
      </c>
      <c r="AH45" s="22">
        <f t="shared" ca="1" si="34"/>
        <v>0</v>
      </c>
      <c r="AI45" s="22">
        <f t="shared" ca="1" si="34"/>
        <v>51814705.990000002</v>
      </c>
      <c r="AJ45" s="22">
        <f t="shared" ca="1" si="34"/>
        <v>0</v>
      </c>
      <c r="AK45" s="22">
        <f t="shared" ca="1" si="31"/>
        <v>66.67</v>
      </c>
      <c r="AL45" s="22">
        <f t="shared" ca="1" si="31"/>
        <v>0</v>
      </c>
      <c r="AM45" s="22">
        <f t="shared" ca="1" si="31"/>
        <v>952.38</v>
      </c>
      <c r="AN45" s="22">
        <f t="shared" ca="1" si="31"/>
        <v>0</v>
      </c>
      <c r="AO45" s="22">
        <f t="shared" ca="1" si="31"/>
        <v>0</v>
      </c>
      <c r="AP45" s="22">
        <f t="shared" ca="1" si="31"/>
        <v>0</v>
      </c>
      <c r="AQ45" s="22">
        <f t="shared" ca="1" si="31"/>
        <v>0</v>
      </c>
      <c r="AR45" s="22">
        <f t="shared" ca="1" si="31"/>
        <v>0</v>
      </c>
      <c r="AS45" s="22">
        <f t="shared" ca="1" si="31"/>
        <v>0</v>
      </c>
      <c r="AT45" s="22">
        <f t="shared" ca="1" si="31"/>
        <v>103036.37</v>
      </c>
      <c r="AU45" s="22">
        <f t="shared" ca="1" si="31"/>
        <v>320.19</v>
      </c>
      <c r="AV45" s="22">
        <f t="shared" ca="1" si="31"/>
        <v>449.82</v>
      </c>
      <c r="AW45" s="22">
        <f t="shared" ca="1" si="31"/>
        <v>0</v>
      </c>
      <c r="AX45" s="22">
        <f t="shared" ca="1" si="31"/>
        <v>474.93</v>
      </c>
      <c r="AY45" s="22">
        <f t="shared" ca="1" si="31"/>
        <v>0</v>
      </c>
      <c r="AZ45" s="22">
        <f t="shared" ca="1" si="31"/>
        <v>0</v>
      </c>
      <c r="BA45" s="22">
        <f t="shared" ca="1" si="28"/>
        <v>0</v>
      </c>
      <c r="BB45" s="22">
        <f t="shared" ca="1" si="28"/>
        <v>0</v>
      </c>
      <c r="BC45" s="22">
        <f t="shared" ca="1" si="28"/>
        <v>0</v>
      </c>
      <c r="BD45" s="22">
        <f t="shared" ca="1" si="28"/>
        <v>3082.85</v>
      </c>
      <c r="BE45" s="22">
        <f t="shared" ca="1" si="28"/>
        <v>0</v>
      </c>
      <c r="BF45" s="22">
        <f t="shared" ca="1" si="28"/>
        <v>0</v>
      </c>
      <c r="BG45" s="22">
        <f t="shared" ca="1" si="28"/>
        <v>0</v>
      </c>
      <c r="BH45" s="22">
        <f t="shared" ca="1" si="28"/>
        <v>0</v>
      </c>
      <c r="BI45" s="22">
        <f t="shared" ca="1" si="28"/>
        <v>0</v>
      </c>
      <c r="BJ45" s="22">
        <f t="shared" ca="1" si="28"/>
        <v>0</v>
      </c>
      <c r="BK45" s="22">
        <f t="shared" ca="1" si="28"/>
        <v>0</v>
      </c>
      <c r="BL45" s="22">
        <f t="shared" ca="1" si="28"/>
        <v>0.55000000000000004</v>
      </c>
      <c r="BM45" s="22">
        <f t="shared" ca="1" si="28"/>
        <v>0</v>
      </c>
      <c r="BN45" s="22">
        <f t="shared" ca="1" si="28"/>
        <v>10410.85</v>
      </c>
      <c r="BO45" s="22">
        <f t="shared" ca="1" si="35"/>
        <v>0</v>
      </c>
      <c r="BP45" s="22">
        <f t="shared" ca="1" si="35"/>
        <v>2</v>
      </c>
      <c r="BQ45" s="22">
        <f t="shared" ca="1" si="35"/>
        <v>10738.1</v>
      </c>
      <c r="BR45" s="22">
        <f t="shared" ca="1" si="35"/>
        <v>107666.67</v>
      </c>
      <c r="BS45" s="22">
        <f t="shared" ca="1" si="35"/>
        <v>740.28</v>
      </c>
      <c r="BT45" s="22">
        <f t="shared" ca="1" si="35"/>
        <v>0</v>
      </c>
      <c r="BU45" s="22">
        <f t="shared" ca="1" si="35"/>
        <v>0</v>
      </c>
      <c r="BV45" s="22">
        <f t="shared" ca="1" si="35"/>
        <v>0</v>
      </c>
      <c r="BW45" s="22">
        <f t="shared" ca="1" si="35"/>
        <v>0</v>
      </c>
      <c r="BX45" s="22">
        <f t="shared" ca="1" si="35"/>
        <v>0</v>
      </c>
      <c r="BY45" s="22">
        <f t="shared" ca="1" si="35"/>
        <v>0</v>
      </c>
      <c r="BZ45" s="22">
        <f t="shared" ca="1" si="35"/>
        <v>0</v>
      </c>
      <c r="CA45" s="22">
        <f t="shared" ca="1" si="35"/>
        <v>0</v>
      </c>
      <c r="CB45" s="22">
        <f t="shared" ca="1" si="35"/>
        <v>0</v>
      </c>
      <c r="CC45" s="22">
        <f t="shared" ca="1" si="35"/>
        <v>0</v>
      </c>
      <c r="CD45" s="22">
        <f t="shared" ca="1" si="35"/>
        <v>0</v>
      </c>
      <c r="CE45" s="22">
        <f t="shared" ca="1" si="32"/>
        <v>0</v>
      </c>
      <c r="CF45" s="22">
        <f t="shared" ca="1" si="29"/>
        <v>0</v>
      </c>
      <c r="CG45" s="22">
        <f t="shared" ca="1" si="29"/>
        <v>0</v>
      </c>
      <c r="CH45" s="22">
        <f t="shared" ca="1" si="29"/>
        <v>0</v>
      </c>
      <c r="CI45" s="23">
        <f t="shared" ca="1" si="25"/>
        <v>0</v>
      </c>
      <c r="CJ45" s="22">
        <f t="shared" ca="1" si="38"/>
        <v>0</v>
      </c>
      <c r="CK45" s="22">
        <f t="shared" ca="1" si="38"/>
        <v>0</v>
      </c>
      <c r="CL45" s="23">
        <f t="shared" ca="1" si="26"/>
        <v>0</v>
      </c>
      <c r="CM45" s="22">
        <f t="shared" ca="1" si="39"/>
        <v>0</v>
      </c>
      <c r="CN45" s="22">
        <f t="shared" ca="1" si="39"/>
        <v>0</v>
      </c>
      <c r="CO45" s="23">
        <f t="shared" ca="1" si="27"/>
        <v>0</v>
      </c>
      <c r="CP45" s="22">
        <f t="shared" ca="1" si="36"/>
        <v>0</v>
      </c>
      <c r="CQ45" s="22">
        <f t="shared" ca="1" si="36"/>
        <v>0</v>
      </c>
      <c r="CR45" s="22">
        <f t="shared" ca="1" si="36"/>
        <v>8504.5400000000009</v>
      </c>
      <c r="CS45" s="22">
        <f t="shared" ca="1" si="36"/>
        <v>0</v>
      </c>
      <c r="CT45" s="22">
        <f t="shared" ca="1" si="36"/>
        <v>0</v>
      </c>
      <c r="CU45" s="23">
        <f t="shared" ca="1" si="40"/>
        <v>77364318.239999995</v>
      </c>
    </row>
    <row r="46" spans="1:99" ht="12.75" customHeight="1" x14ac:dyDescent="0.25">
      <c r="A46" s="65" t="s">
        <v>223</v>
      </c>
      <c r="B46" s="21">
        <v>1052</v>
      </c>
      <c r="C46" s="66" t="s">
        <v>146</v>
      </c>
      <c r="D46" s="23">
        <f t="shared" ca="1" si="24"/>
        <v>5952178.6500000004</v>
      </c>
      <c r="E46" s="22">
        <f t="shared" ca="1" si="33"/>
        <v>1562688.6500000001</v>
      </c>
      <c r="F46" s="22">
        <f t="shared" ca="1" si="33"/>
        <v>0</v>
      </c>
      <c r="G46" s="22">
        <f t="shared" ca="1" si="33"/>
        <v>4389490</v>
      </c>
      <c r="H46" s="22">
        <f t="shared" ca="1" si="33"/>
        <v>368912.75</v>
      </c>
      <c r="I46" s="22">
        <f t="shared" ca="1" si="33"/>
        <v>495343.02999999857</v>
      </c>
      <c r="J46" s="22">
        <f t="shared" ca="1" si="33"/>
        <v>0</v>
      </c>
      <c r="K46" s="22">
        <f t="shared" ca="1" si="33"/>
        <v>0</v>
      </c>
      <c r="L46" s="22">
        <f t="shared" ca="1" si="33"/>
        <v>0</v>
      </c>
      <c r="M46" s="22">
        <f t="shared" ca="1" si="33"/>
        <v>0</v>
      </c>
      <c r="N46" s="22">
        <f t="shared" ca="1" si="33"/>
        <v>0</v>
      </c>
      <c r="O46" s="22">
        <f t="shared" ca="1" si="33"/>
        <v>211966.7</v>
      </c>
      <c r="P46" s="22">
        <f t="shared" ca="1" si="33"/>
        <v>0</v>
      </c>
      <c r="Q46" s="22">
        <f t="shared" ca="1" si="33"/>
        <v>0</v>
      </c>
      <c r="R46" s="22">
        <f t="shared" ca="1" si="33"/>
        <v>0</v>
      </c>
      <c r="S46" s="22">
        <f t="shared" ca="1" si="33"/>
        <v>0</v>
      </c>
      <c r="T46" s="22">
        <f t="shared" ca="1" si="33"/>
        <v>0</v>
      </c>
      <c r="U46" s="22">
        <f t="shared" ca="1" si="34"/>
        <v>0</v>
      </c>
      <c r="V46" s="22">
        <f t="shared" ca="1" si="34"/>
        <v>0</v>
      </c>
      <c r="W46" s="22">
        <f t="shared" ca="1" si="34"/>
        <v>68007.220000000016</v>
      </c>
      <c r="X46" s="22">
        <f t="shared" ca="1" si="34"/>
        <v>0</v>
      </c>
      <c r="Y46" s="22">
        <f t="shared" ca="1" si="34"/>
        <v>916286.94</v>
      </c>
      <c r="Z46" s="22">
        <f t="shared" ca="1" si="34"/>
        <v>434990.16</v>
      </c>
      <c r="AA46" s="22">
        <f t="shared" ca="1" si="34"/>
        <v>0</v>
      </c>
      <c r="AB46" s="22">
        <f t="shared" ca="1" si="34"/>
        <v>0</v>
      </c>
      <c r="AC46" s="22">
        <f t="shared" ca="1" si="34"/>
        <v>1.25</v>
      </c>
      <c r="AD46" s="22">
        <f t="shared" ca="1" si="34"/>
        <v>1034.55</v>
      </c>
      <c r="AE46" s="22">
        <f t="shared" ca="1" si="34"/>
        <v>0</v>
      </c>
      <c r="AF46" s="22">
        <f t="shared" ca="1" si="34"/>
        <v>0</v>
      </c>
      <c r="AG46" s="22">
        <f t="shared" ca="1" si="34"/>
        <v>0</v>
      </c>
      <c r="AH46" s="22">
        <f t="shared" ca="1" si="34"/>
        <v>0</v>
      </c>
      <c r="AI46" s="22">
        <f t="shared" ca="1" si="34"/>
        <v>0</v>
      </c>
      <c r="AJ46" s="22">
        <f t="shared" ca="1" si="34"/>
        <v>0</v>
      </c>
      <c r="AK46" s="22">
        <f t="shared" ca="1" si="31"/>
        <v>0</v>
      </c>
      <c r="AL46" s="22">
        <f t="shared" ca="1" si="31"/>
        <v>0</v>
      </c>
      <c r="AM46" s="22">
        <f t="shared" ca="1" si="31"/>
        <v>0</v>
      </c>
      <c r="AN46" s="22">
        <f t="shared" ca="1" si="31"/>
        <v>0</v>
      </c>
      <c r="AO46" s="22">
        <f t="shared" ca="1" si="31"/>
        <v>0</v>
      </c>
      <c r="AP46" s="22">
        <f t="shared" ca="1" si="31"/>
        <v>994.79</v>
      </c>
      <c r="AQ46" s="22">
        <f t="shared" ca="1" si="31"/>
        <v>0</v>
      </c>
      <c r="AR46" s="22">
        <f t="shared" ca="1" si="31"/>
        <v>0</v>
      </c>
      <c r="AS46" s="22">
        <f t="shared" ca="1" si="31"/>
        <v>0</v>
      </c>
      <c r="AT46" s="22">
        <f t="shared" ca="1" si="31"/>
        <v>20930610.919999998</v>
      </c>
      <c r="AU46" s="22">
        <f t="shared" ca="1" si="31"/>
        <v>2865738.8600000003</v>
      </c>
      <c r="AV46" s="22">
        <f t="shared" ca="1" si="31"/>
        <v>0.8</v>
      </c>
      <c r="AW46" s="22">
        <f t="shared" ca="1" si="31"/>
        <v>0</v>
      </c>
      <c r="AX46" s="22">
        <f t="shared" ca="1" si="31"/>
        <v>0.8</v>
      </c>
      <c r="AY46" s="22">
        <f t="shared" ca="1" si="31"/>
        <v>0</v>
      </c>
      <c r="AZ46" s="22">
        <f t="shared" ca="1" si="31"/>
        <v>0</v>
      </c>
      <c r="BA46" s="22">
        <f t="shared" ca="1" si="28"/>
        <v>0</v>
      </c>
      <c r="BB46" s="22">
        <f t="shared" ca="1" si="28"/>
        <v>0</v>
      </c>
      <c r="BC46" s="22">
        <f t="shared" ca="1" si="28"/>
        <v>0</v>
      </c>
      <c r="BD46" s="22">
        <f t="shared" ca="1" si="28"/>
        <v>255.04</v>
      </c>
      <c r="BE46" s="22">
        <f t="shared" ca="1" si="28"/>
        <v>0</v>
      </c>
      <c r="BF46" s="22">
        <f t="shared" ca="1" si="28"/>
        <v>0</v>
      </c>
      <c r="BG46" s="22">
        <f t="shared" ca="1" si="28"/>
        <v>0</v>
      </c>
      <c r="BH46" s="22">
        <f t="shared" ca="1" si="28"/>
        <v>0</v>
      </c>
      <c r="BI46" s="22">
        <f t="shared" ca="1" si="28"/>
        <v>0</v>
      </c>
      <c r="BJ46" s="22">
        <f t="shared" ca="1" si="28"/>
        <v>0</v>
      </c>
      <c r="BK46" s="22">
        <f t="shared" ca="1" si="28"/>
        <v>0</v>
      </c>
      <c r="BL46" s="22">
        <f t="shared" ca="1" si="28"/>
        <v>0</v>
      </c>
      <c r="BM46" s="22">
        <f t="shared" ca="1" si="28"/>
        <v>0</v>
      </c>
      <c r="BN46" s="22">
        <f t="shared" ca="1" si="28"/>
        <v>344466.85</v>
      </c>
      <c r="BO46" s="22">
        <f t="shared" ca="1" si="35"/>
        <v>0</v>
      </c>
      <c r="BP46" s="22">
        <f t="shared" ca="1" si="35"/>
        <v>36866.730000000003</v>
      </c>
      <c r="BQ46" s="22">
        <f t="shared" ca="1" si="35"/>
        <v>0</v>
      </c>
      <c r="BR46" s="22">
        <f t="shared" ca="1" si="35"/>
        <v>39359.460000000006</v>
      </c>
      <c r="BS46" s="22">
        <f t="shared" ca="1" si="35"/>
        <v>91972.5</v>
      </c>
      <c r="BT46" s="22">
        <f t="shared" ca="1" si="35"/>
        <v>0</v>
      </c>
      <c r="BU46" s="22">
        <f t="shared" ca="1" si="35"/>
        <v>0</v>
      </c>
      <c r="BV46" s="22">
        <f t="shared" ca="1" si="35"/>
        <v>0</v>
      </c>
      <c r="BW46" s="22">
        <f t="shared" ca="1" si="35"/>
        <v>0</v>
      </c>
      <c r="BX46" s="22">
        <f t="shared" ca="1" si="35"/>
        <v>0</v>
      </c>
      <c r="BY46" s="22">
        <f t="shared" ca="1" si="35"/>
        <v>0</v>
      </c>
      <c r="BZ46" s="22">
        <f t="shared" ca="1" si="35"/>
        <v>0</v>
      </c>
      <c r="CA46" s="22">
        <f t="shared" ca="1" si="35"/>
        <v>0</v>
      </c>
      <c r="CB46" s="22">
        <f t="shared" ca="1" si="35"/>
        <v>0</v>
      </c>
      <c r="CC46" s="22">
        <f t="shared" ca="1" si="35"/>
        <v>0</v>
      </c>
      <c r="CD46" s="22">
        <f t="shared" ca="1" si="35"/>
        <v>0</v>
      </c>
      <c r="CE46" s="22">
        <f t="shared" ca="1" si="32"/>
        <v>0</v>
      </c>
      <c r="CF46" s="22">
        <f t="shared" ca="1" si="29"/>
        <v>0</v>
      </c>
      <c r="CG46" s="22">
        <f t="shared" ca="1" si="29"/>
        <v>0</v>
      </c>
      <c r="CH46" s="22">
        <f t="shared" ca="1" si="29"/>
        <v>0</v>
      </c>
      <c r="CI46" s="23">
        <f t="shared" ca="1" si="25"/>
        <v>2008</v>
      </c>
      <c r="CJ46" s="22">
        <f t="shared" ca="1" si="38"/>
        <v>0</v>
      </c>
      <c r="CK46" s="22">
        <f t="shared" ca="1" si="38"/>
        <v>2008</v>
      </c>
      <c r="CL46" s="23">
        <f t="shared" ca="1" si="26"/>
        <v>0</v>
      </c>
      <c r="CM46" s="22">
        <f t="shared" ca="1" si="39"/>
        <v>0</v>
      </c>
      <c r="CN46" s="22">
        <f t="shared" ca="1" si="39"/>
        <v>0</v>
      </c>
      <c r="CO46" s="23">
        <f t="shared" ca="1" si="27"/>
        <v>0</v>
      </c>
      <c r="CP46" s="22">
        <f t="shared" ca="1" si="36"/>
        <v>0</v>
      </c>
      <c r="CQ46" s="22">
        <f t="shared" ca="1" si="36"/>
        <v>0</v>
      </c>
      <c r="CR46" s="22">
        <f t="shared" ca="1" si="36"/>
        <v>24994.709999999995</v>
      </c>
      <c r="CS46" s="22">
        <f t="shared" ca="1" si="36"/>
        <v>0</v>
      </c>
      <c r="CT46" s="22">
        <f t="shared" ca="1" si="36"/>
        <v>0</v>
      </c>
      <c r="CU46" s="23">
        <f t="shared" ca="1" si="40"/>
        <v>32785990.710000001</v>
      </c>
    </row>
    <row r="47" spans="1:99" ht="12.75" customHeight="1" x14ac:dyDescent="0.25">
      <c r="A47" s="65" t="s">
        <v>225</v>
      </c>
      <c r="B47" s="21">
        <v>1053</v>
      </c>
      <c r="C47" s="66" t="s">
        <v>146</v>
      </c>
      <c r="D47" s="23">
        <f t="shared" ca="1" si="24"/>
        <v>0</v>
      </c>
      <c r="E47" s="22">
        <f t="shared" ca="1" si="33"/>
        <v>0</v>
      </c>
      <c r="F47" s="22">
        <f t="shared" ca="1" si="33"/>
        <v>0</v>
      </c>
      <c r="G47" s="22">
        <f t="shared" ca="1" si="33"/>
        <v>0</v>
      </c>
      <c r="H47" s="22">
        <f t="shared" ca="1" si="33"/>
        <v>0</v>
      </c>
      <c r="I47" s="22">
        <f t="shared" ca="1" si="33"/>
        <v>0</v>
      </c>
      <c r="J47" s="22">
        <f t="shared" ca="1" si="33"/>
        <v>0</v>
      </c>
      <c r="K47" s="22">
        <f t="shared" ca="1" si="33"/>
        <v>0</v>
      </c>
      <c r="L47" s="22">
        <f t="shared" ca="1" si="33"/>
        <v>0</v>
      </c>
      <c r="M47" s="22">
        <f t="shared" ca="1" si="33"/>
        <v>0</v>
      </c>
      <c r="N47" s="22">
        <f t="shared" ca="1" si="33"/>
        <v>0</v>
      </c>
      <c r="O47" s="22">
        <f t="shared" ca="1" si="33"/>
        <v>0</v>
      </c>
      <c r="P47" s="22">
        <f t="shared" ca="1" si="33"/>
        <v>0</v>
      </c>
      <c r="Q47" s="22">
        <f t="shared" ca="1" si="33"/>
        <v>0</v>
      </c>
      <c r="R47" s="22">
        <f t="shared" ca="1" si="33"/>
        <v>0</v>
      </c>
      <c r="S47" s="22">
        <f t="shared" ca="1" si="33"/>
        <v>0</v>
      </c>
      <c r="T47" s="22">
        <f t="shared" ca="1" si="33"/>
        <v>0</v>
      </c>
      <c r="U47" s="22">
        <f t="shared" ca="1" si="34"/>
        <v>0</v>
      </c>
      <c r="V47" s="22">
        <f t="shared" ca="1" si="34"/>
        <v>0</v>
      </c>
      <c r="W47" s="22">
        <f t="shared" ca="1" si="34"/>
        <v>0</v>
      </c>
      <c r="X47" s="22">
        <f t="shared" ca="1" si="34"/>
        <v>0</v>
      </c>
      <c r="Y47" s="22">
        <f t="shared" ca="1" si="34"/>
        <v>0</v>
      </c>
      <c r="Z47" s="22">
        <f t="shared" ca="1" si="34"/>
        <v>0</v>
      </c>
      <c r="AA47" s="22">
        <f t="shared" ca="1" si="34"/>
        <v>0</v>
      </c>
      <c r="AB47" s="22">
        <f t="shared" ca="1" si="34"/>
        <v>0</v>
      </c>
      <c r="AC47" s="22">
        <f t="shared" ca="1" si="34"/>
        <v>0</v>
      </c>
      <c r="AD47" s="22">
        <f t="shared" ca="1" si="34"/>
        <v>0</v>
      </c>
      <c r="AE47" s="22">
        <f t="shared" ca="1" si="34"/>
        <v>0</v>
      </c>
      <c r="AF47" s="22">
        <f t="shared" ca="1" si="34"/>
        <v>0</v>
      </c>
      <c r="AG47" s="22">
        <f t="shared" ca="1" si="34"/>
        <v>0</v>
      </c>
      <c r="AH47" s="22">
        <f t="shared" ca="1" si="34"/>
        <v>0</v>
      </c>
      <c r="AI47" s="22">
        <f t="shared" ca="1" si="34"/>
        <v>0</v>
      </c>
      <c r="AJ47" s="22">
        <f t="shared" ca="1" si="34"/>
        <v>0</v>
      </c>
      <c r="AK47" s="22">
        <f t="shared" ca="1" si="31"/>
        <v>0</v>
      </c>
      <c r="AL47" s="22">
        <f t="shared" ca="1" si="31"/>
        <v>0</v>
      </c>
      <c r="AM47" s="22">
        <f t="shared" ca="1" si="31"/>
        <v>0</v>
      </c>
      <c r="AN47" s="22">
        <f t="shared" ca="1" si="31"/>
        <v>0</v>
      </c>
      <c r="AO47" s="22">
        <f t="shared" ca="1" si="31"/>
        <v>0</v>
      </c>
      <c r="AP47" s="22">
        <f t="shared" ca="1" si="31"/>
        <v>0</v>
      </c>
      <c r="AQ47" s="22">
        <f t="shared" ca="1" si="31"/>
        <v>0</v>
      </c>
      <c r="AR47" s="22">
        <f t="shared" ca="1" si="31"/>
        <v>0</v>
      </c>
      <c r="AS47" s="22">
        <f t="shared" ca="1" si="31"/>
        <v>0</v>
      </c>
      <c r="AT47" s="22">
        <f t="shared" ca="1" si="31"/>
        <v>0</v>
      </c>
      <c r="AU47" s="22">
        <f t="shared" ca="1" si="31"/>
        <v>0</v>
      </c>
      <c r="AV47" s="22">
        <f t="shared" ca="1" si="31"/>
        <v>0</v>
      </c>
      <c r="AW47" s="22">
        <f t="shared" ca="1" si="31"/>
        <v>0</v>
      </c>
      <c r="AX47" s="22">
        <f t="shared" ca="1" si="31"/>
        <v>0</v>
      </c>
      <c r="AY47" s="22">
        <f t="shared" ca="1" si="31"/>
        <v>0</v>
      </c>
      <c r="AZ47" s="22">
        <f t="shared" ca="1" si="31"/>
        <v>0</v>
      </c>
      <c r="BA47" s="22">
        <f t="shared" ca="1" si="28"/>
        <v>0</v>
      </c>
      <c r="BB47" s="22">
        <f t="shared" ca="1" si="28"/>
        <v>0</v>
      </c>
      <c r="BC47" s="22">
        <f t="shared" ca="1" si="28"/>
        <v>0</v>
      </c>
      <c r="BD47" s="22">
        <f t="shared" ca="1" si="28"/>
        <v>0</v>
      </c>
      <c r="BE47" s="22">
        <f t="shared" ca="1" si="28"/>
        <v>0</v>
      </c>
      <c r="BF47" s="22">
        <f t="shared" ca="1" si="28"/>
        <v>0</v>
      </c>
      <c r="BG47" s="22">
        <f t="shared" ca="1" si="28"/>
        <v>0</v>
      </c>
      <c r="BH47" s="22">
        <f t="shared" ca="1" si="28"/>
        <v>0</v>
      </c>
      <c r="BI47" s="22">
        <f t="shared" ca="1" si="28"/>
        <v>0</v>
      </c>
      <c r="BJ47" s="22">
        <f t="shared" ca="1" si="28"/>
        <v>0</v>
      </c>
      <c r="BK47" s="22">
        <f t="shared" ca="1" si="28"/>
        <v>0</v>
      </c>
      <c r="BL47" s="22">
        <f t="shared" ca="1" si="28"/>
        <v>0</v>
      </c>
      <c r="BM47" s="22">
        <f t="shared" ca="1" si="28"/>
        <v>0</v>
      </c>
      <c r="BN47" s="22">
        <f t="shared" ca="1" si="28"/>
        <v>0</v>
      </c>
      <c r="BO47" s="22">
        <f t="shared" ca="1" si="35"/>
        <v>0</v>
      </c>
      <c r="BP47" s="22">
        <f t="shared" ca="1" si="35"/>
        <v>0</v>
      </c>
      <c r="BQ47" s="22">
        <f t="shared" ca="1" si="35"/>
        <v>0</v>
      </c>
      <c r="BR47" s="22">
        <f t="shared" ca="1" si="35"/>
        <v>0</v>
      </c>
      <c r="BS47" s="22">
        <f t="shared" ca="1" si="35"/>
        <v>0</v>
      </c>
      <c r="BT47" s="22">
        <f t="shared" ca="1" si="35"/>
        <v>0</v>
      </c>
      <c r="BU47" s="22">
        <f t="shared" ca="1" si="35"/>
        <v>0</v>
      </c>
      <c r="BV47" s="22">
        <f t="shared" ca="1" si="35"/>
        <v>0</v>
      </c>
      <c r="BW47" s="22">
        <f t="shared" ca="1" si="35"/>
        <v>0</v>
      </c>
      <c r="BX47" s="22">
        <f t="shared" ca="1" si="35"/>
        <v>0</v>
      </c>
      <c r="BY47" s="22">
        <f t="shared" ca="1" si="35"/>
        <v>0</v>
      </c>
      <c r="BZ47" s="22">
        <f t="shared" ca="1" si="35"/>
        <v>0</v>
      </c>
      <c r="CA47" s="22">
        <f t="shared" ca="1" si="35"/>
        <v>0</v>
      </c>
      <c r="CB47" s="22">
        <f t="shared" ca="1" si="35"/>
        <v>0</v>
      </c>
      <c r="CC47" s="22">
        <f t="shared" ca="1" si="35"/>
        <v>0</v>
      </c>
      <c r="CD47" s="22">
        <f t="shared" ca="1" si="35"/>
        <v>0</v>
      </c>
      <c r="CE47" s="22">
        <f t="shared" ca="1" si="32"/>
        <v>0</v>
      </c>
      <c r="CF47" s="22">
        <f t="shared" ca="1" si="29"/>
        <v>0</v>
      </c>
      <c r="CG47" s="22">
        <f t="shared" ca="1" si="29"/>
        <v>0</v>
      </c>
      <c r="CH47" s="22">
        <f t="shared" ca="1" si="29"/>
        <v>0</v>
      </c>
      <c r="CI47" s="23">
        <f t="shared" ca="1" si="25"/>
        <v>0</v>
      </c>
      <c r="CJ47" s="22">
        <f t="shared" ca="1" si="38"/>
        <v>0</v>
      </c>
      <c r="CK47" s="22">
        <f t="shared" ca="1" si="38"/>
        <v>0</v>
      </c>
      <c r="CL47" s="23">
        <f t="shared" ca="1" si="26"/>
        <v>0</v>
      </c>
      <c r="CM47" s="22">
        <f t="shared" ca="1" si="39"/>
        <v>0</v>
      </c>
      <c r="CN47" s="22">
        <f t="shared" ca="1" si="39"/>
        <v>0</v>
      </c>
      <c r="CO47" s="23">
        <f t="shared" ca="1" si="27"/>
        <v>0</v>
      </c>
      <c r="CP47" s="22">
        <f t="shared" ca="1" si="36"/>
        <v>0</v>
      </c>
      <c r="CQ47" s="22">
        <f t="shared" ca="1" si="36"/>
        <v>0</v>
      </c>
      <c r="CR47" s="22">
        <f t="shared" ca="1" si="36"/>
        <v>0</v>
      </c>
      <c r="CS47" s="22">
        <f t="shared" ca="1" si="36"/>
        <v>0</v>
      </c>
      <c r="CT47" s="22">
        <f t="shared" ca="1" si="36"/>
        <v>0</v>
      </c>
      <c r="CU47" s="23">
        <f t="shared" ca="1" si="40"/>
        <v>0</v>
      </c>
    </row>
    <row r="48" spans="1:99" ht="12.75" customHeight="1" x14ac:dyDescent="0.25">
      <c r="A48" s="65" t="s">
        <v>227</v>
      </c>
      <c r="B48" s="21">
        <v>1054</v>
      </c>
      <c r="C48" s="66" t="s">
        <v>146</v>
      </c>
      <c r="D48" s="23">
        <f t="shared" ca="1" si="24"/>
        <v>173903.48</v>
      </c>
      <c r="E48" s="22">
        <f t="shared" ca="1" si="33"/>
        <v>18603.289999999997</v>
      </c>
      <c r="F48" s="22">
        <f t="shared" ca="1" si="33"/>
        <v>141535.44</v>
      </c>
      <c r="G48" s="22">
        <f t="shared" ca="1" si="33"/>
        <v>13764.75</v>
      </c>
      <c r="H48" s="22">
        <f t="shared" ca="1" si="33"/>
        <v>29.520000000000003</v>
      </c>
      <c r="I48" s="22">
        <f t="shared" ca="1" si="33"/>
        <v>24004.069999999996</v>
      </c>
      <c r="J48" s="22">
        <f t="shared" ca="1" si="33"/>
        <v>0</v>
      </c>
      <c r="K48" s="22">
        <f t="shared" ca="1" si="33"/>
        <v>0</v>
      </c>
      <c r="L48" s="22">
        <f t="shared" ca="1" si="33"/>
        <v>0</v>
      </c>
      <c r="M48" s="22">
        <f t="shared" ca="1" si="33"/>
        <v>0</v>
      </c>
      <c r="N48" s="22">
        <f t="shared" ca="1" si="33"/>
        <v>0</v>
      </c>
      <c r="O48" s="22">
        <f t="shared" ca="1" si="33"/>
        <v>8077.24</v>
      </c>
      <c r="P48" s="22">
        <f t="shared" ca="1" si="33"/>
        <v>0</v>
      </c>
      <c r="Q48" s="22">
        <f t="shared" ca="1" si="33"/>
        <v>86390.92</v>
      </c>
      <c r="R48" s="22">
        <f t="shared" ca="1" si="33"/>
        <v>0</v>
      </c>
      <c r="S48" s="22">
        <f t="shared" ca="1" si="33"/>
        <v>0</v>
      </c>
      <c r="T48" s="22">
        <f t="shared" ca="1" si="33"/>
        <v>0</v>
      </c>
      <c r="U48" s="22">
        <f t="shared" ca="1" si="34"/>
        <v>0</v>
      </c>
      <c r="V48" s="22">
        <f t="shared" ca="1" si="34"/>
        <v>0</v>
      </c>
      <c r="W48" s="22">
        <f t="shared" ca="1" si="34"/>
        <v>2303499.4899999998</v>
      </c>
      <c r="X48" s="22">
        <f t="shared" ca="1" si="34"/>
        <v>0</v>
      </c>
      <c r="Y48" s="22">
        <f t="shared" ca="1" si="34"/>
        <v>23450</v>
      </c>
      <c r="Z48" s="22">
        <f t="shared" ca="1" si="34"/>
        <v>20927.530000000002</v>
      </c>
      <c r="AA48" s="22">
        <f t="shared" ca="1" si="34"/>
        <v>0</v>
      </c>
      <c r="AB48" s="22">
        <f t="shared" ca="1" si="34"/>
        <v>0</v>
      </c>
      <c r="AC48" s="22">
        <f t="shared" ca="1" si="34"/>
        <v>16723.21</v>
      </c>
      <c r="AD48" s="22">
        <f t="shared" ca="1" si="34"/>
        <v>9656.25</v>
      </c>
      <c r="AE48" s="22">
        <f t="shared" ca="1" si="34"/>
        <v>0</v>
      </c>
      <c r="AF48" s="22">
        <f t="shared" ca="1" si="34"/>
        <v>0</v>
      </c>
      <c r="AG48" s="22">
        <f t="shared" ca="1" si="34"/>
        <v>0</v>
      </c>
      <c r="AH48" s="22">
        <f t="shared" ca="1" si="34"/>
        <v>0</v>
      </c>
      <c r="AI48" s="22">
        <f t="shared" ca="1" si="34"/>
        <v>0</v>
      </c>
      <c r="AJ48" s="22">
        <f t="shared" ca="1" si="34"/>
        <v>0</v>
      </c>
      <c r="AK48" s="22">
        <f t="shared" ca="1" si="31"/>
        <v>0</v>
      </c>
      <c r="AL48" s="22">
        <f t="shared" ca="1" si="31"/>
        <v>0</v>
      </c>
      <c r="AM48" s="22">
        <f t="shared" ca="1" si="31"/>
        <v>2330.6999999999998</v>
      </c>
      <c r="AN48" s="22">
        <f t="shared" ca="1" si="31"/>
        <v>0</v>
      </c>
      <c r="AO48" s="22">
        <f t="shared" ca="1" si="31"/>
        <v>0</v>
      </c>
      <c r="AP48" s="22">
        <f t="shared" ca="1" si="31"/>
        <v>83.75</v>
      </c>
      <c r="AQ48" s="22">
        <f t="shared" ca="1" si="31"/>
        <v>0</v>
      </c>
      <c r="AR48" s="22">
        <f t="shared" ca="1" si="31"/>
        <v>0</v>
      </c>
      <c r="AS48" s="22">
        <f t="shared" ca="1" si="31"/>
        <v>0</v>
      </c>
      <c r="AT48" s="22">
        <f t="shared" ca="1" si="31"/>
        <v>944899.93</v>
      </c>
      <c r="AU48" s="22">
        <f t="shared" ca="1" si="31"/>
        <v>27906.84</v>
      </c>
      <c r="AV48" s="22">
        <f t="shared" ca="1" si="31"/>
        <v>17563.600000000002</v>
      </c>
      <c r="AW48" s="22">
        <f t="shared" ca="1" si="31"/>
        <v>0</v>
      </c>
      <c r="AX48" s="22">
        <f t="shared" ca="1" si="31"/>
        <v>0</v>
      </c>
      <c r="AY48" s="22">
        <f t="shared" ca="1" si="31"/>
        <v>0</v>
      </c>
      <c r="AZ48" s="22">
        <f t="shared" ca="1" si="31"/>
        <v>0</v>
      </c>
      <c r="BA48" s="22">
        <f t="shared" ca="1" si="28"/>
        <v>0</v>
      </c>
      <c r="BB48" s="22">
        <f t="shared" ca="1" si="28"/>
        <v>0</v>
      </c>
      <c r="BC48" s="22">
        <f t="shared" ca="1" si="28"/>
        <v>0</v>
      </c>
      <c r="BD48" s="22">
        <f t="shared" ca="1" si="28"/>
        <v>19262.599999999999</v>
      </c>
      <c r="BE48" s="22">
        <f t="shared" ca="1" si="28"/>
        <v>0</v>
      </c>
      <c r="BF48" s="22">
        <f t="shared" ca="1" si="28"/>
        <v>0</v>
      </c>
      <c r="BG48" s="22">
        <f t="shared" ca="1" si="28"/>
        <v>0</v>
      </c>
      <c r="BH48" s="22">
        <f t="shared" ca="1" si="28"/>
        <v>0</v>
      </c>
      <c r="BI48" s="22">
        <f t="shared" ca="1" si="28"/>
        <v>0</v>
      </c>
      <c r="BJ48" s="22">
        <f t="shared" ca="1" si="28"/>
        <v>0</v>
      </c>
      <c r="BK48" s="22">
        <f t="shared" ca="1" si="28"/>
        <v>0</v>
      </c>
      <c r="BL48" s="22">
        <f t="shared" ca="1" si="28"/>
        <v>0</v>
      </c>
      <c r="BM48" s="22">
        <f t="shared" ca="1" si="28"/>
        <v>0</v>
      </c>
      <c r="BN48" s="22">
        <f t="shared" ca="1" si="28"/>
        <v>5244.1500000000005</v>
      </c>
      <c r="BO48" s="22">
        <f t="shared" ca="1" si="35"/>
        <v>0</v>
      </c>
      <c r="BP48" s="22">
        <f t="shared" ca="1" si="35"/>
        <v>1760.2600000000004</v>
      </c>
      <c r="BQ48" s="22">
        <f t="shared" ca="1" si="35"/>
        <v>0</v>
      </c>
      <c r="BR48" s="22">
        <f t="shared" ca="1" si="35"/>
        <v>0</v>
      </c>
      <c r="BS48" s="22">
        <f t="shared" ca="1" si="35"/>
        <v>50373.89</v>
      </c>
      <c r="BT48" s="22">
        <f t="shared" ca="1" si="35"/>
        <v>0</v>
      </c>
      <c r="BU48" s="22">
        <f t="shared" ca="1" si="35"/>
        <v>0</v>
      </c>
      <c r="BV48" s="22">
        <f t="shared" ca="1" si="35"/>
        <v>0</v>
      </c>
      <c r="BW48" s="22">
        <f t="shared" ca="1" si="35"/>
        <v>0</v>
      </c>
      <c r="BX48" s="22">
        <f t="shared" ca="1" si="35"/>
        <v>0</v>
      </c>
      <c r="BY48" s="22">
        <f t="shared" ca="1" si="35"/>
        <v>0</v>
      </c>
      <c r="BZ48" s="22">
        <f t="shared" ca="1" si="35"/>
        <v>0</v>
      </c>
      <c r="CA48" s="22">
        <f t="shared" ca="1" si="35"/>
        <v>0</v>
      </c>
      <c r="CB48" s="22">
        <f t="shared" ca="1" si="35"/>
        <v>0</v>
      </c>
      <c r="CC48" s="22">
        <f t="shared" ca="1" si="35"/>
        <v>0</v>
      </c>
      <c r="CD48" s="22">
        <f t="shared" ca="1" si="35"/>
        <v>0</v>
      </c>
      <c r="CE48" s="22">
        <f t="shared" ca="1" si="32"/>
        <v>0</v>
      </c>
      <c r="CF48" s="22">
        <f t="shared" ca="1" si="29"/>
        <v>0</v>
      </c>
      <c r="CG48" s="22">
        <f t="shared" ca="1" si="29"/>
        <v>0</v>
      </c>
      <c r="CH48" s="22">
        <f t="shared" ca="1" si="29"/>
        <v>0</v>
      </c>
      <c r="CI48" s="23">
        <f t="shared" ca="1" si="25"/>
        <v>1470879.8000000007</v>
      </c>
      <c r="CJ48" s="22">
        <f t="shared" ca="1" si="38"/>
        <v>3659.5</v>
      </c>
      <c r="CK48" s="22">
        <f t="shared" ca="1" si="38"/>
        <v>3500</v>
      </c>
      <c r="CL48" s="23">
        <f t="shared" ca="1" si="26"/>
        <v>1463720.3000000007</v>
      </c>
      <c r="CM48" s="22">
        <f t="shared" ca="1" si="39"/>
        <v>0</v>
      </c>
      <c r="CN48" s="22">
        <f t="shared" ca="1" si="39"/>
        <v>1463720.3000000007</v>
      </c>
      <c r="CO48" s="23">
        <f t="shared" ca="1" si="27"/>
        <v>0</v>
      </c>
      <c r="CP48" s="22">
        <f t="shared" ca="1" si="36"/>
        <v>0</v>
      </c>
      <c r="CQ48" s="22">
        <f t="shared" ca="1" si="36"/>
        <v>0</v>
      </c>
      <c r="CR48" s="22">
        <f t="shared" ca="1" si="36"/>
        <v>16783.620003185271</v>
      </c>
      <c r="CS48" s="22">
        <f t="shared" ca="1" si="36"/>
        <v>0</v>
      </c>
      <c r="CT48" s="22">
        <f t="shared" ca="1" si="36"/>
        <v>0</v>
      </c>
      <c r="CU48" s="23">
        <f t="shared" ca="1" si="40"/>
        <v>5223750.8500031857</v>
      </c>
    </row>
    <row r="49" spans="1:99" ht="12.75" customHeight="1" x14ac:dyDescent="0.25">
      <c r="A49" s="65" t="s">
        <v>229</v>
      </c>
      <c r="B49" s="21">
        <v>1055</v>
      </c>
      <c r="C49" s="66" t="s">
        <v>146</v>
      </c>
      <c r="D49" s="23">
        <f t="shared" ca="1" si="24"/>
        <v>13389.220000000001</v>
      </c>
      <c r="E49" s="22">
        <f t="shared" ca="1" si="33"/>
        <v>11753.01</v>
      </c>
      <c r="F49" s="22">
        <f t="shared" ca="1" si="33"/>
        <v>0</v>
      </c>
      <c r="G49" s="22">
        <f t="shared" ca="1" si="33"/>
        <v>1636.21</v>
      </c>
      <c r="H49" s="22">
        <f t="shared" ca="1" si="33"/>
        <v>0</v>
      </c>
      <c r="I49" s="22">
        <f t="shared" ca="1" si="33"/>
        <v>16783.47</v>
      </c>
      <c r="J49" s="22">
        <f t="shared" ca="1" si="33"/>
        <v>0</v>
      </c>
      <c r="K49" s="22">
        <f t="shared" ca="1" si="33"/>
        <v>0</v>
      </c>
      <c r="L49" s="22">
        <f t="shared" ca="1" si="33"/>
        <v>0</v>
      </c>
      <c r="M49" s="22">
        <f t="shared" ca="1" si="33"/>
        <v>0</v>
      </c>
      <c r="N49" s="22">
        <f t="shared" ca="1" si="33"/>
        <v>0</v>
      </c>
      <c r="O49" s="22">
        <f t="shared" ca="1" si="33"/>
        <v>8610601.9399999995</v>
      </c>
      <c r="P49" s="22">
        <f t="shared" ca="1" si="33"/>
        <v>0</v>
      </c>
      <c r="Q49" s="22">
        <f t="shared" ca="1" si="33"/>
        <v>0</v>
      </c>
      <c r="R49" s="22">
        <f t="shared" ca="1" si="33"/>
        <v>0</v>
      </c>
      <c r="S49" s="22">
        <f t="shared" ca="1" si="33"/>
        <v>0</v>
      </c>
      <c r="T49" s="22">
        <f t="shared" ca="1" si="33"/>
        <v>0</v>
      </c>
      <c r="U49" s="22">
        <f t="shared" ca="1" si="34"/>
        <v>0</v>
      </c>
      <c r="V49" s="22">
        <f t="shared" ca="1" si="34"/>
        <v>0</v>
      </c>
      <c r="W49" s="22">
        <f t="shared" ca="1" si="34"/>
        <v>2230023.63</v>
      </c>
      <c r="X49" s="22">
        <f t="shared" ca="1" si="34"/>
        <v>0</v>
      </c>
      <c r="Y49" s="22">
        <f t="shared" ca="1" si="34"/>
        <v>20955.82</v>
      </c>
      <c r="Z49" s="22">
        <f t="shared" ca="1" si="34"/>
        <v>2811.67</v>
      </c>
      <c r="AA49" s="22">
        <f t="shared" ca="1" si="34"/>
        <v>0</v>
      </c>
      <c r="AB49" s="22">
        <f t="shared" ca="1" si="34"/>
        <v>1.76</v>
      </c>
      <c r="AC49" s="22">
        <f t="shared" ca="1" si="34"/>
        <v>210.77</v>
      </c>
      <c r="AD49" s="22">
        <f t="shared" ca="1" si="34"/>
        <v>9700.0400000000009</v>
      </c>
      <c r="AE49" s="22">
        <f t="shared" ca="1" si="34"/>
        <v>0</v>
      </c>
      <c r="AF49" s="22">
        <f t="shared" ca="1" si="34"/>
        <v>0</v>
      </c>
      <c r="AG49" s="22">
        <f t="shared" ca="1" si="34"/>
        <v>0</v>
      </c>
      <c r="AH49" s="22">
        <f t="shared" ca="1" si="34"/>
        <v>0</v>
      </c>
      <c r="AI49" s="22">
        <f t="shared" ca="1" si="34"/>
        <v>0</v>
      </c>
      <c r="AJ49" s="22">
        <f t="shared" ca="1" si="34"/>
        <v>845413</v>
      </c>
      <c r="AK49" s="22">
        <f t="shared" ca="1" si="31"/>
        <v>0</v>
      </c>
      <c r="AL49" s="22">
        <f t="shared" ca="1" si="31"/>
        <v>0</v>
      </c>
      <c r="AM49" s="22">
        <f t="shared" ca="1" si="31"/>
        <v>101700.38</v>
      </c>
      <c r="AN49" s="22">
        <f t="shared" ca="1" si="31"/>
        <v>0</v>
      </c>
      <c r="AO49" s="22">
        <f t="shared" ca="1" si="31"/>
        <v>0</v>
      </c>
      <c r="AP49" s="22">
        <f t="shared" ca="1" si="31"/>
        <v>0</v>
      </c>
      <c r="AQ49" s="22">
        <f t="shared" ca="1" si="31"/>
        <v>0</v>
      </c>
      <c r="AR49" s="22">
        <f t="shared" ca="1" si="31"/>
        <v>0</v>
      </c>
      <c r="AS49" s="22">
        <f t="shared" ca="1" si="31"/>
        <v>0</v>
      </c>
      <c r="AT49" s="22">
        <f t="shared" ca="1" si="31"/>
        <v>103082.05</v>
      </c>
      <c r="AU49" s="22">
        <f t="shared" ca="1" si="31"/>
        <v>380.95</v>
      </c>
      <c r="AV49" s="22">
        <f t="shared" ca="1" si="31"/>
        <v>1169.9100000000001</v>
      </c>
      <c r="AW49" s="22">
        <f t="shared" ca="1" si="31"/>
        <v>0</v>
      </c>
      <c r="AX49" s="22">
        <f t="shared" ca="1" si="31"/>
        <v>380.95</v>
      </c>
      <c r="AY49" s="22">
        <f t="shared" ca="1" si="31"/>
        <v>0</v>
      </c>
      <c r="AZ49" s="22">
        <f t="shared" ca="1" si="31"/>
        <v>0</v>
      </c>
      <c r="BA49" s="22">
        <f t="shared" ca="1" si="28"/>
        <v>0</v>
      </c>
      <c r="BB49" s="22">
        <f t="shared" ca="1" si="28"/>
        <v>0</v>
      </c>
      <c r="BC49" s="22">
        <f t="shared" ca="1" si="28"/>
        <v>0</v>
      </c>
      <c r="BD49" s="22">
        <f t="shared" ca="1" si="28"/>
        <v>25373.119999999999</v>
      </c>
      <c r="BE49" s="22">
        <f t="shared" ca="1" si="28"/>
        <v>0</v>
      </c>
      <c r="BF49" s="22">
        <f t="shared" ca="1" si="28"/>
        <v>0</v>
      </c>
      <c r="BG49" s="22">
        <f t="shared" ca="1" si="28"/>
        <v>0</v>
      </c>
      <c r="BH49" s="22">
        <f t="shared" ca="1" si="28"/>
        <v>0</v>
      </c>
      <c r="BI49" s="22">
        <f t="shared" ca="1" si="28"/>
        <v>0</v>
      </c>
      <c r="BJ49" s="22">
        <f t="shared" ca="1" si="28"/>
        <v>0</v>
      </c>
      <c r="BK49" s="22">
        <f t="shared" ca="1" si="28"/>
        <v>0</v>
      </c>
      <c r="BL49" s="22">
        <f t="shared" ca="1" si="28"/>
        <v>0</v>
      </c>
      <c r="BM49" s="22">
        <f t="shared" ca="1" si="28"/>
        <v>0</v>
      </c>
      <c r="BN49" s="22">
        <f t="shared" ca="1" si="28"/>
        <v>9639.4</v>
      </c>
      <c r="BO49" s="22">
        <f t="shared" ca="1" si="35"/>
        <v>0</v>
      </c>
      <c r="BP49" s="22">
        <f t="shared" ca="1" si="35"/>
        <v>50.63</v>
      </c>
      <c r="BQ49" s="22">
        <f t="shared" ca="1" si="35"/>
        <v>0</v>
      </c>
      <c r="BR49" s="22">
        <f t="shared" ca="1" si="35"/>
        <v>102011.04</v>
      </c>
      <c r="BS49" s="22">
        <f t="shared" ca="1" si="35"/>
        <v>2636.27</v>
      </c>
      <c r="BT49" s="22">
        <f t="shared" ca="1" si="35"/>
        <v>0</v>
      </c>
      <c r="BU49" s="22">
        <f t="shared" ca="1" si="35"/>
        <v>0</v>
      </c>
      <c r="BV49" s="22">
        <f t="shared" ca="1" si="35"/>
        <v>0</v>
      </c>
      <c r="BW49" s="22">
        <f t="shared" ca="1" si="35"/>
        <v>0</v>
      </c>
      <c r="BX49" s="22">
        <f t="shared" ca="1" si="35"/>
        <v>0</v>
      </c>
      <c r="BY49" s="22">
        <f t="shared" ca="1" si="35"/>
        <v>0</v>
      </c>
      <c r="BZ49" s="22">
        <f t="shared" ca="1" si="35"/>
        <v>0</v>
      </c>
      <c r="CA49" s="22">
        <f t="shared" ca="1" si="35"/>
        <v>0</v>
      </c>
      <c r="CB49" s="22">
        <f t="shared" ca="1" si="35"/>
        <v>0</v>
      </c>
      <c r="CC49" s="22">
        <f t="shared" ca="1" si="35"/>
        <v>0</v>
      </c>
      <c r="CD49" s="22">
        <f t="shared" ca="1" si="35"/>
        <v>0</v>
      </c>
      <c r="CE49" s="22">
        <f t="shared" ca="1" si="32"/>
        <v>0</v>
      </c>
      <c r="CF49" s="22">
        <f t="shared" ca="1" si="29"/>
        <v>0</v>
      </c>
      <c r="CG49" s="22">
        <f t="shared" ca="1" si="29"/>
        <v>0</v>
      </c>
      <c r="CH49" s="22">
        <f t="shared" ca="1" si="29"/>
        <v>636.83000000000004</v>
      </c>
      <c r="CI49" s="23">
        <f t="shared" ca="1" si="25"/>
        <v>2174138.0299999998</v>
      </c>
      <c r="CJ49" s="22">
        <f t="shared" ca="1" si="38"/>
        <v>0</v>
      </c>
      <c r="CK49" s="22">
        <f t="shared" ca="1" si="38"/>
        <v>0</v>
      </c>
      <c r="CL49" s="23">
        <f t="shared" ca="1" si="26"/>
        <v>2174138.0299999998</v>
      </c>
      <c r="CM49" s="22">
        <f t="shared" ca="1" si="39"/>
        <v>0</v>
      </c>
      <c r="CN49" s="22">
        <f t="shared" ca="1" si="39"/>
        <v>2174138.0299999998</v>
      </c>
      <c r="CO49" s="23">
        <f t="shared" ca="1" si="27"/>
        <v>0</v>
      </c>
      <c r="CP49" s="22">
        <f t="shared" ca="1" si="36"/>
        <v>0</v>
      </c>
      <c r="CQ49" s="22">
        <f t="shared" ca="1" si="36"/>
        <v>0</v>
      </c>
      <c r="CR49" s="22">
        <f t="shared" ca="1" si="36"/>
        <v>12228.52</v>
      </c>
      <c r="CS49" s="22">
        <f t="shared" ca="1" si="36"/>
        <v>0</v>
      </c>
      <c r="CT49" s="22">
        <f t="shared" ca="1" si="36"/>
        <v>0</v>
      </c>
      <c r="CU49" s="23">
        <f t="shared" ca="1" si="40"/>
        <v>14283319.399999997</v>
      </c>
    </row>
    <row r="50" spans="1:99" ht="12.75" customHeight="1" x14ac:dyDescent="0.25">
      <c r="A50" s="65" t="s">
        <v>231</v>
      </c>
      <c r="B50" s="21">
        <v>1056</v>
      </c>
      <c r="C50" s="66" t="s">
        <v>146</v>
      </c>
      <c r="D50" s="23">
        <f t="shared" ca="1" si="24"/>
        <v>0</v>
      </c>
      <c r="E50" s="22">
        <f t="shared" ca="1" si="33"/>
        <v>0</v>
      </c>
      <c r="F50" s="22">
        <f t="shared" ca="1" si="33"/>
        <v>0</v>
      </c>
      <c r="G50" s="22">
        <f t="shared" ca="1" si="33"/>
        <v>0</v>
      </c>
      <c r="H50" s="22">
        <f t="shared" ca="1" si="33"/>
        <v>0</v>
      </c>
      <c r="I50" s="22">
        <f t="shared" ca="1" si="33"/>
        <v>0</v>
      </c>
      <c r="J50" s="22">
        <f t="shared" ca="1" si="33"/>
        <v>0</v>
      </c>
      <c r="K50" s="22">
        <f t="shared" ca="1" si="33"/>
        <v>0</v>
      </c>
      <c r="L50" s="22">
        <f t="shared" ca="1" si="33"/>
        <v>0</v>
      </c>
      <c r="M50" s="22">
        <f t="shared" ca="1" si="33"/>
        <v>0</v>
      </c>
      <c r="N50" s="22">
        <f t="shared" ca="1" si="33"/>
        <v>0</v>
      </c>
      <c r="O50" s="22">
        <f t="shared" ca="1" si="33"/>
        <v>0</v>
      </c>
      <c r="P50" s="22">
        <f t="shared" ca="1" si="33"/>
        <v>0</v>
      </c>
      <c r="Q50" s="22">
        <f t="shared" ca="1" si="33"/>
        <v>0</v>
      </c>
      <c r="R50" s="22">
        <f t="shared" ca="1" si="33"/>
        <v>0</v>
      </c>
      <c r="S50" s="22">
        <f t="shared" ca="1" si="33"/>
        <v>0</v>
      </c>
      <c r="T50" s="22">
        <f t="shared" ca="1" si="33"/>
        <v>193348818.80000001</v>
      </c>
      <c r="U50" s="22">
        <f t="shared" ca="1" si="34"/>
        <v>5846578.8899999997</v>
      </c>
      <c r="V50" s="22">
        <f t="shared" ca="1" si="34"/>
        <v>0</v>
      </c>
      <c r="W50" s="22">
        <f t="shared" ca="1" si="34"/>
        <v>0</v>
      </c>
      <c r="X50" s="22">
        <f t="shared" ca="1" si="34"/>
        <v>0</v>
      </c>
      <c r="Y50" s="22">
        <f t="shared" ca="1" si="34"/>
        <v>0</v>
      </c>
      <c r="Z50" s="22">
        <f t="shared" ca="1" si="34"/>
        <v>0</v>
      </c>
      <c r="AA50" s="22">
        <f t="shared" ca="1" si="34"/>
        <v>0</v>
      </c>
      <c r="AB50" s="22">
        <f t="shared" ca="1" si="34"/>
        <v>0</v>
      </c>
      <c r="AC50" s="22">
        <f t="shared" ca="1" si="34"/>
        <v>0</v>
      </c>
      <c r="AD50" s="22">
        <f t="shared" ca="1" si="34"/>
        <v>0</v>
      </c>
      <c r="AE50" s="22">
        <f t="shared" ca="1" si="34"/>
        <v>0</v>
      </c>
      <c r="AF50" s="22">
        <f t="shared" ca="1" si="34"/>
        <v>0</v>
      </c>
      <c r="AG50" s="22">
        <f t="shared" ca="1" si="34"/>
        <v>0</v>
      </c>
      <c r="AH50" s="22">
        <f t="shared" ca="1" si="34"/>
        <v>0</v>
      </c>
      <c r="AI50" s="22">
        <f t="shared" ca="1" si="34"/>
        <v>0</v>
      </c>
      <c r="AJ50" s="22">
        <f t="shared" ca="1" si="34"/>
        <v>774743.68</v>
      </c>
      <c r="AK50" s="22">
        <f t="shared" ca="1" si="31"/>
        <v>0</v>
      </c>
      <c r="AL50" s="22">
        <f t="shared" ca="1" si="31"/>
        <v>0</v>
      </c>
      <c r="AM50" s="22">
        <f t="shared" ca="1" si="31"/>
        <v>0</v>
      </c>
      <c r="AN50" s="22">
        <f t="shared" ca="1" si="31"/>
        <v>0</v>
      </c>
      <c r="AO50" s="22">
        <f t="shared" ca="1" si="31"/>
        <v>0</v>
      </c>
      <c r="AP50" s="22">
        <f t="shared" ca="1" si="31"/>
        <v>0</v>
      </c>
      <c r="AQ50" s="22">
        <f t="shared" ca="1" si="31"/>
        <v>0</v>
      </c>
      <c r="AR50" s="22">
        <f t="shared" ca="1" si="31"/>
        <v>0</v>
      </c>
      <c r="AS50" s="22">
        <f t="shared" ca="1" si="31"/>
        <v>0</v>
      </c>
      <c r="AT50" s="22">
        <f t="shared" ca="1" si="31"/>
        <v>0</v>
      </c>
      <c r="AU50" s="22">
        <f t="shared" ca="1" si="31"/>
        <v>0</v>
      </c>
      <c r="AV50" s="22">
        <f t="shared" ca="1" si="31"/>
        <v>0</v>
      </c>
      <c r="AW50" s="22">
        <f t="shared" ca="1" si="31"/>
        <v>0</v>
      </c>
      <c r="AX50" s="22">
        <f t="shared" ca="1" si="31"/>
        <v>0</v>
      </c>
      <c r="AY50" s="22">
        <f t="shared" ca="1" si="31"/>
        <v>0</v>
      </c>
      <c r="AZ50" s="22">
        <f t="shared" ca="1" si="31"/>
        <v>0</v>
      </c>
      <c r="BA50" s="22">
        <f t="shared" ca="1" si="28"/>
        <v>0</v>
      </c>
      <c r="BB50" s="22">
        <f t="shared" ca="1" si="28"/>
        <v>0</v>
      </c>
      <c r="BC50" s="22">
        <f t="shared" ca="1" si="28"/>
        <v>0</v>
      </c>
      <c r="BD50" s="22">
        <f t="shared" ca="1" si="28"/>
        <v>0</v>
      </c>
      <c r="BE50" s="22">
        <f t="shared" ca="1" si="28"/>
        <v>0</v>
      </c>
      <c r="BF50" s="22">
        <f t="shared" ca="1" si="28"/>
        <v>0</v>
      </c>
      <c r="BG50" s="22">
        <f t="shared" ca="1" si="28"/>
        <v>0</v>
      </c>
      <c r="BH50" s="22">
        <f t="shared" ca="1" si="28"/>
        <v>0</v>
      </c>
      <c r="BI50" s="22">
        <f t="shared" ca="1" si="28"/>
        <v>0</v>
      </c>
      <c r="BJ50" s="22">
        <f t="shared" ca="1" si="28"/>
        <v>0</v>
      </c>
      <c r="BK50" s="22">
        <f t="shared" ca="1" si="28"/>
        <v>0</v>
      </c>
      <c r="BL50" s="22">
        <f t="shared" ca="1" si="28"/>
        <v>0</v>
      </c>
      <c r="BM50" s="22">
        <f t="shared" ca="1" si="28"/>
        <v>0</v>
      </c>
      <c r="BN50" s="22">
        <f t="shared" ca="1" si="28"/>
        <v>0</v>
      </c>
      <c r="BO50" s="22">
        <f t="shared" ca="1" si="35"/>
        <v>0</v>
      </c>
      <c r="BP50" s="22">
        <f t="shared" ca="1" si="35"/>
        <v>0</v>
      </c>
      <c r="BQ50" s="22">
        <f t="shared" ca="1" si="35"/>
        <v>0</v>
      </c>
      <c r="BR50" s="22">
        <f t="shared" ca="1" si="35"/>
        <v>0</v>
      </c>
      <c r="BS50" s="22">
        <f t="shared" ca="1" si="35"/>
        <v>0</v>
      </c>
      <c r="BT50" s="22">
        <f t="shared" ca="1" si="35"/>
        <v>0</v>
      </c>
      <c r="BU50" s="22">
        <f t="shared" ca="1" si="35"/>
        <v>0</v>
      </c>
      <c r="BV50" s="22">
        <f t="shared" ca="1" si="35"/>
        <v>0</v>
      </c>
      <c r="BW50" s="22">
        <f t="shared" ca="1" si="35"/>
        <v>0</v>
      </c>
      <c r="BX50" s="22">
        <f t="shared" ca="1" si="35"/>
        <v>0</v>
      </c>
      <c r="BY50" s="22">
        <f t="shared" ca="1" si="35"/>
        <v>0</v>
      </c>
      <c r="BZ50" s="22">
        <f t="shared" ca="1" si="35"/>
        <v>0</v>
      </c>
      <c r="CA50" s="22">
        <f t="shared" ca="1" si="35"/>
        <v>0</v>
      </c>
      <c r="CB50" s="22">
        <f t="shared" ca="1" si="35"/>
        <v>0</v>
      </c>
      <c r="CC50" s="22">
        <f t="shared" ca="1" si="35"/>
        <v>0</v>
      </c>
      <c r="CD50" s="22">
        <f t="shared" ca="1" si="35"/>
        <v>0</v>
      </c>
      <c r="CE50" s="22">
        <f t="shared" ca="1" si="32"/>
        <v>0</v>
      </c>
      <c r="CF50" s="22">
        <f t="shared" ca="1" si="29"/>
        <v>0</v>
      </c>
      <c r="CG50" s="22">
        <f t="shared" ca="1" si="29"/>
        <v>0</v>
      </c>
      <c r="CH50" s="22">
        <f t="shared" ca="1" si="29"/>
        <v>2440000</v>
      </c>
      <c r="CI50" s="23">
        <f t="shared" ca="1" si="25"/>
        <v>18900</v>
      </c>
      <c r="CJ50" s="22">
        <f t="shared" ca="1" si="38"/>
        <v>0</v>
      </c>
      <c r="CK50" s="22">
        <f t="shared" ca="1" si="38"/>
        <v>18900</v>
      </c>
      <c r="CL50" s="23">
        <f t="shared" ca="1" si="26"/>
        <v>0</v>
      </c>
      <c r="CM50" s="22">
        <f t="shared" ca="1" si="39"/>
        <v>0</v>
      </c>
      <c r="CN50" s="22">
        <f t="shared" ca="1" si="39"/>
        <v>0</v>
      </c>
      <c r="CO50" s="23">
        <f t="shared" ca="1" si="27"/>
        <v>0</v>
      </c>
      <c r="CP50" s="22">
        <f t="shared" ca="1" si="36"/>
        <v>0</v>
      </c>
      <c r="CQ50" s="22">
        <f t="shared" ca="1" si="36"/>
        <v>0</v>
      </c>
      <c r="CR50" s="22">
        <f t="shared" ca="1" si="36"/>
        <v>0</v>
      </c>
      <c r="CS50" s="22">
        <f t="shared" ca="1" si="36"/>
        <v>0</v>
      </c>
      <c r="CT50" s="22">
        <f t="shared" ca="1" si="36"/>
        <v>0</v>
      </c>
      <c r="CU50" s="23">
        <f t="shared" ca="1" si="40"/>
        <v>202429041.37</v>
      </c>
    </row>
    <row r="51" spans="1:99" ht="12.75" customHeight="1" x14ac:dyDescent="0.25">
      <c r="A51" s="65" t="s">
        <v>233</v>
      </c>
      <c r="B51" s="21">
        <v>1057</v>
      </c>
      <c r="C51" s="66" t="s">
        <v>146</v>
      </c>
      <c r="D51" s="23">
        <f t="shared" ca="1" si="24"/>
        <v>700324.46000000008</v>
      </c>
      <c r="E51" s="22">
        <f t="shared" ca="1" si="33"/>
        <v>12820.769999999999</v>
      </c>
      <c r="F51" s="22">
        <f t="shared" ca="1" si="33"/>
        <v>530528.29420889704</v>
      </c>
      <c r="G51" s="22">
        <f t="shared" ca="1" si="33"/>
        <v>156975.39579110299</v>
      </c>
      <c r="H51" s="22">
        <f t="shared" ca="1" si="33"/>
        <v>0</v>
      </c>
      <c r="I51" s="22">
        <f t="shared" ca="1" si="33"/>
        <v>2468.09</v>
      </c>
      <c r="J51" s="22">
        <f t="shared" ca="1" si="33"/>
        <v>0</v>
      </c>
      <c r="K51" s="22">
        <f t="shared" ca="1" si="33"/>
        <v>0</v>
      </c>
      <c r="L51" s="22">
        <f t="shared" ca="1" si="33"/>
        <v>0</v>
      </c>
      <c r="M51" s="22">
        <f t="shared" ca="1" si="33"/>
        <v>0</v>
      </c>
      <c r="N51" s="22">
        <f t="shared" ca="1" si="33"/>
        <v>0</v>
      </c>
      <c r="O51" s="22">
        <f t="shared" ca="1" si="33"/>
        <v>0</v>
      </c>
      <c r="P51" s="22">
        <f t="shared" ca="1" si="33"/>
        <v>0</v>
      </c>
      <c r="Q51" s="22">
        <f t="shared" ca="1" si="33"/>
        <v>0</v>
      </c>
      <c r="R51" s="22">
        <f t="shared" ca="1" si="33"/>
        <v>0</v>
      </c>
      <c r="S51" s="22">
        <f t="shared" ca="1" si="33"/>
        <v>0</v>
      </c>
      <c r="T51" s="22">
        <f t="shared" ca="1" si="33"/>
        <v>0</v>
      </c>
      <c r="U51" s="22">
        <f t="shared" ca="1" si="34"/>
        <v>0</v>
      </c>
      <c r="V51" s="22">
        <f t="shared" ca="1" si="34"/>
        <v>0</v>
      </c>
      <c r="W51" s="22">
        <f t="shared" ca="1" si="34"/>
        <v>1904708.1900000011</v>
      </c>
      <c r="X51" s="22">
        <f t="shared" ca="1" si="34"/>
        <v>0</v>
      </c>
      <c r="Y51" s="22">
        <f t="shared" ca="1" si="34"/>
        <v>0</v>
      </c>
      <c r="Z51" s="22">
        <f t="shared" ca="1" si="34"/>
        <v>67.5</v>
      </c>
      <c r="AA51" s="22">
        <f t="shared" ca="1" si="34"/>
        <v>0</v>
      </c>
      <c r="AB51" s="22">
        <f t="shared" ca="1" si="34"/>
        <v>0</v>
      </c>
      <c r="AC51" s="22">
        <f t="shared" ca="1" si="34"/>
        <v>0</v>
      </c>
      <c r="AD51" s="22">
        <f t="shared" ca="1" si="34"/>
        <v>0</v>
      </c>
      <c r="AE51" s="22">
        <f t="shared" ca="1" si="34"/>
        <v>0</v>
      </c>
      <c r="AF51" s="22">
        <f t="shared" ca="1" si="34"/>
        <v>0</v>
      </c>
      <c r="AG51" s="22">
        <f t="shared" ca="1" si="34"/>
        <v>0</v>
      </c>
      <c r="AH51" s="22">
        <f t="shared" ca="1" si="34"/>
        <v>0</v>
      </c>
      <c r="AI51" s="22">
        <f t="shared" ca="1" si="34"/>
        <v>0</v>
      </c>
      <c r="AJ51" s="22">
        <f t="shared" ca="1" si="34"/>
        <v>0</v>
      </c>
      <c r="AK51" s="22">
        <f t="shared" ca="1" si="31"/>
        <v>0</v>
      </c>
      <c r="AL51" s="22">
        <f t="shared" ca="1" si="31"/>
        <v>0</v>
      </c>
      <c r="AM51" s="22">
        <f t="shared" ca="1" si="31"/>
        <v>0</v>
      </c>
      <c r="AN51" s="22">
        <f t="shared" ca="1" si="31"/>
        <v>0</v>
      </c>
      <c r="AO51" s="22">
        <f t="shared" ca="1" si="31"/>
        <v>0</v>
      </c>
      <c r="AP51" s="22">
        <f t="shared" ca="1" si="31"/>
        <v>0</v>
      </c>
      <c r="AQ51" s="22">
        <f t="shared" ca="1" si="31"/>
        <v>0</v>
      </c>
      <c r="AR51" s="22">
        <f t="shared" ca="1" si="31"/>
        <v>0</v>
      </c>
      <c r="AS51" s="22">
        <f t="shared" ca="1" si="31"/>
        <v>0</v>
      </c>
      <c r="AT51" s="22">
        <f t="shared" ca="1" si="31"/>
        <v>0</v>
      </c>
      <c r="AU51" s="22">
        <f t="shared" ca="1" si="31"/>
        <v>0</v>
      </c>
      <c r="AV51" s="22">
        <f t="shared" ca="1" si="31"/>
        <v>0</v>
      </c>
      <c r="AW51" s="22">
        <f t="shared" ca="1" si="31"/>
        <v>0</v>
      </c>
      <c r="AX51" s="22">
        <f t="shared" ca="1" si="31"/>
        <v>0</v>
      </c>
      <c r="AY51" s="22">
        <f t="shared" ca="1" si="31"/>
        <v>0</v>
      </c>
      <c r="AZ51" s="22">
        <f t="shared" ca="1" si="31"/>
        <v>0</v>
      </c>
      <c r="BA51" s="22">
        <f t="shared" ca="1" si="28"/>
        <v>0</v>
      </c>
      <c r="BB51" s="22">
        <f t="shared" ca="1" si="28"/>
        <v>0</v>
      </c>
      <c r="BC51" s="22">
        <f t="shared" ca="1" si="28"/>
        <v>0</v>
      </c>
      <c r="BD51" s="22">
        <f t="shared" ca="1" si="28"/>
        <v>4953.63</v>
      </c>
      <c r="BE51" s="22">
        <f t="shared" ca="1" si="28"/>
        <v>0</v>
      </c>
      <c r="BF51" s="22">
        <f t="shared" ca="1" si="28"/>
        <v>0</v>
      </c>
      <c r="BG51" s="22">
        <f t="shared" ca="1" si="28"/>
        <v>0</v>
      </c>
      <c r="BH51" s="22">
        <f t="shared" ca="1" si="28"/>
        <v>0</v>
      </c>
      <c r="BI51" s="22">
        <f t="shared" ca="1" si="28"/>
        <v>0</v>
      </c>
      <c r="BJ51" s="22">
        <f t="shared" ca="1" si="28"/>
        <v>0</v>
      </c>
      <c r="BK51" s="22">
        <f t="shared" ca="1" si="28"/>
        <v>0</v>
      </c>
      <c r="BL51" s="22">
        <f t="shared" ca="1" si="28"/>
        <v>0</v>
      </c>
      <c r="BM51" s="22">
        <f t="shared" ca="1" si="28"/>
        <v>0</v>
      </c>
      <c r="BN51" s="22">
        <f t="shared" ca="1" si="28"/>
        <v>1387.08</v>
      </c>
      <c r="BO51" s="22">
        <f t="shared" ca="1" si="35"/>
        <v>0</v>
      </c>
      <c r="BP51" s="22">
        <f t="shared" ca="1" si="35"/>
        <v>0</v>
      </c>
      <c r="BQ51" s="22">
        <f t="shared" ca="1" si="35"/>
        <v>0</v>
      </c>
      <c r="BR51" s="22">
        <f t="shared" ca="1" si="35"/>
        <v>0</v>
      </c>
      <c r="BS51" s="22">
        <f t="shared" ca="1" si="35"/>
        <v>277</v>
      </c>
      <c r="BT51" s="22">
        <f t="shared" ca="1" si="35"/>
        <v>0</v>
      </c>
      <c r="BU51" s="22">
        <f t="shared" ca="1" si="35"/>
        <v>0</v>
      </c>
      <c r="BV51" s="22">
        <f t="shared" ca="1" si="35"/>
        <v>0</v>
      </c>
      <c r="BW51" s="22">
        <f t="shared" ca="1" si="35"/>
        <v>0</v>
      </c>
      <c r="BX51" s="22">
        <f t="shared" ca="1" si="35"/>
        <v>0</v>
      </c>
      <c r="BY51" s="22">
        <f t="shared" ca="1" si="35"/>
        <v>0</v>
      </c>
      <c r="BZ51" s="22">
        <f t="shared" ca="1" si="35"/>
        <v>0</v>
      </c>
      <c r="CA51" s="22">
        <f t="shared" ca="1" si="35"/>
        <v>0</v>
      </c>
      <c r="CB51" s="22">
        <f t="shared" ca="1" si="35"/>
        <v>0</v>
      </c>
      <c r="CC51" s="22">
        <f t="shared" ca="1" si="35"/>
        <v>0</v>
      </c>
      <c r="CD51" s="22">
        <f t="shared" ca="1" si="35"/>
        <v>0</v>
      </c>
      <c r="CE51" s="22">
        <f t="shared" ca="1" si="32"/>
        <v>0</v>
      </c>
      <c r="CF51" s="22">
        <f t="shared" ca="1" si="29"/>
        <v>0</v>
      </c>
      <c r="CG51" s="22">
        <f t="shared" ca="1" si="29"/>
        <v>0</v>
      </c>
      <c r="CH51" s="22">
        <f t="shared" ca="1" si="29"/>
        <v>0</v>
      </c>
      <c r="CI51" s="23">
        <f t="shared" ca="1" si="25"/>
        <v>0</v>
      </c>
      <c r="CJ51" s="22">
        <f t="shared" ca="1" si="38"/>
        <v>0</v>
      </c>
      <c r="CK51" s="22">
        <f t="shared" ca="1" si="38"/>
        <v>0</v>
      </c>
      <c r="CL51" s="23">
        <f t="shared" ca="1" si="26"/>
        <v>0</v>
      </c>
      <c r="CM51" s="22">
        <f t="shared" ca="1" si="39"/>
        <v>0</v>
      </c>
      <c r="CN51" s="22">
        <f t="shared" ca="1" si="39"/>
        <v>0</v>
      </c>
      <c r="CO51" s="23">
        <f t="shared" ca="1" si="27"/>
        <v>0</v>
      </c>
      <c r="CP51" s="22">
        <f t="shared" ca="1" si="36"/>
        <v>0</v>
      </c>
      <c r="CQ51" s="22">
        <f t="shared" ca="1" si="36"/>
        <v>0</v>
      </c>
      <c r="CR51" s="22">
        <f t="shared" ca="1" si="36"/>
        <v>1999.38</v>
      </c>
      <c r="CS51" s="22">
        <f t="shared" ca="1" si="36"/>
        <v>0</v>
      </c>
      <c r="CT51" s="22">
        <f t="shared" ca="1" si="36"/>
        <v>0</v>
      </c>
      <c r="CU51" s="23">
        <f t="shared" ca="1" si="40"/>
        <v>2616185.330000001</v>
      </c>
    </row>
    <row r="52" spans="1:99" ht="12.75" customHeight="1" x14ac:dyDescent="0.25">
      <c r="A52" s="65" t="s">
        <v>235</v>
      </c>
      <c r="B52" s="21">
        <v>1058</v>
      </c>
      <c r="C52" s="66" t="s">
        <v>146</v>
      </c>
      <c r="D52" s="23">
        <f t="shared" ca="1" si="24"/>
        <v>34288.559999999998</v>
      </c>
      <c r="E52" s="22">
        <f t="shared" ca="1" si="33"/>
        <v>13151.42</v>
      </c>
      <c r="F52" s="22">
        <f t="shared" ca="1" si="33"/>
        <v>21137.14</v>
      </c>
      <c r="G52" s="22">
        <f t="shared" ca="1" si="33"/>
        <v>0</v>
      </c>
      <c r="H52" s="22">
        <f t="shared" ca="1" si="33"/>
        <v>365.68</v>
      </c>
      <c r="I52" s="22">
        <f t="shared" ca="1" si="33"/>
        <v>4415.83</v>
      </c>
      <c r="J52" s="22">
        <f t="shared" ca="1" si="33"/>
        <v>0</v>
      </c>
      <c r="K52" s="22">
        <f t="shared" ca="1" si="33"/>
        <v>0</v>
      </c>
      <c r="L52" s="22">
        <f t="shared" ca="1" si="33"/>
        <v>0</v>
      </c>
      <c r="M52" s="22">
        <f t="shared" ca="1" si="33"/>
        <v>0</v>
      </c>
      <c r="N52" s="22">
        <f t="shared" ca="1" si="33"/>
        <v>0</v>
      </c>
      <c r="O52" s="22">
        <f t="shared" ca="1" si="33"/>
        <v>143</v>
      </c>
      <c r="P52" s="22">
        <f t="shared" ca="1" si="33"/>
        <v>0</v>
      </c>
      <c r="Q52" s="22">
        <f t="shared" ca="1" si="33"/>
        <v>0</v>
      </c>
      <c r="R52" s="22">
        <f t="shared" ca="1" si="33"/>
        <v>0</v>
      </c>
      <c r="S52" s="22">
        <f t="shared" ca="1" si="33"/>
        <v>0</v>
      </c>
      <c r="T52" s="22">
        <f t="shared" ca="1" si="33"/>
        <v>0</v>
      </c>
      <c r="U52" s="22">
        <f t="shared" ca="1" si="34"/>
        <v>0</v>
      </c>
      <c r="V52" s="22">
        <f t="shared" ca="1" si="34"/>
        <v>0</v>
      </c>
      <c r="W52" s="22">
        <f t="shared" ca="1" si="34"/>
        <v>690501.15</v>
      </c>
      <c r="X52" s="22">
        <f t="shared" ca="1" si="34"/>
        <v>0</v>
      </c>
      <c r="Y52" s="22">
        <f t="shared" ca="1" si="34"/>
        <v>27364.97</v>
      </c>
      <c r="Z52" s="22">
        <f t="shared" ca="1" si="34"/>
        <v>26426.74</v>
      </c>
      <c r="AA52" s="22">
        <f t="shared" ca="1" si="34"/>
        <v>0</v>
      </c>
      <c r="AB52" s="22">
        <f t="shared" ca="1" si="34"/>
        <v>0</v>
      </c>
      <c r="AC52" s="22">
        <f t="shared" ca="1" si="34"/>
        <v>5137.9399999999996</v>
      </c>
      <c r="AD52" s="22">
        <f t="shared" ca="1" si="34"/>
        <v>14414.42</v>
      </c>
      <c r="AE52" s="22">
        <f t="shared" ca="1" si="34"/>
        <v>0</v>
      </c>
      <c r="AF52" s="22">
        <f t="shared" ca="1" si="34"/>
        <v>0</v>
      </c>
      <c r="AG52" s="22">
        <f t="shared" ca="1" si="34"/>
        <v>0</v>
      </c>
      <c r="AH52" s="22">
        <f t="shared" ca="1" si="34"/>
        <v>0</v>
      </c>
      <c r="AI52" s="22">
        <f t="shared" ca="1" si="34"/>
        <v>0</v>
      </c>
      <c r="AJ52" s="22">
        <f t="shared" ca="1" si="34"/>
        <v>0</v>
      </c>
      <c r="AK52" s="22">
        <f t="shared" ca="1" si="31"/>
        <v>0</v>
      </c>
      <c r="AL52" s="22">
        <f t="shared" ca="1" si="31"/>
        <v>0</v>
      </c>
      <c r="AM52" s="22">
        <f t="shared" ca="1" si="31"/>
        <v>0</v>
      </c>
      <c r="AN52" s="22">
        <f t="shared" ca="1" si="31"/>
        <v>0</v>
      </c>
      <c r="AO52" s="22">
        <f t="shared" ca="1" si="31"/>
        <v>0</v>
      </c>
      <c r="AP52" s="22">
        <f t="shared" ca="1" si="31"/>
        <v>2695.58</v>
      </c>
      <c r="AQ52" s="22">
        <f t="shared" ca="1" si="31"/>
        <v>0</v>
      </c>
      <c r="AR52" s="22">
        <f t="shared" ca="1" si="31"/>
        <v>0</v>
      </c>
      <c r="AS52" s="22">
        <f t="shared" ca="1" si="31"/>
        <v>0</v>
      </c>
      <c r="AT52" s="22">
        <f t="shared" ca="1" si="31"/>
        <v>77633.23</v>
      </c>
      <c r="AU52" s="22">
        <f t="shared" ca="1" si="31"/>
        <v>2747.55</v>
      </c>
      <c r="AV52" s="22">
        <f t="shared" ca="1" si="31"/>
        <v>2747.55</v>
      </c>
      <c r="AW52" s="22">
        <f t="shared" ca="1" si="31"/>
        <v>0</v>
      </c>
      <c r="AX52" s="22">
        <f t="shared" ca="1" si="31"/>
        <v>1062.57</v>
      </c>
      <c r="AY52" s="22">
        <f t="shared" ca="1" si="31"/>
        <v>0</v>
      </c>
      <c r="AZ52" s="22">
        <f t="shared" ca="1" si="31"/>
        <v>0</v>
      </c>
      <c r="BA52" s="22">
        <f t="shared" ca="1" si="28"/>
        <v>0</v>
      </c>
      <c r="BB52" s="22">
        <f t="shared" ca="1" si="28"/>
        <v>0</v>
      </c>
      <c r="BC52" s="22">
        <f t="shared" ca="1" si="28"/>
        <v>0</v>
      </c>
      <c r="BD52" s="22">
        <f t="shared" ca="1" si="28"/>
        <v>12914.43</v>
      </c>
      <c r="BE52" s="22">
        <f t="shared" ca="1" si="28"/>
        <v>0</v>
      </c>
      <c r="BF52" s="22">
        <f t="shared" ca="1" si="28"/>
        <v>0</v>
      </c>
      <c r="BG52" s="22">
        <f t="shared" ca="1" si="28"/>
        <v>0</v>
      </c>
      <c r="BH52" s="22">
        <f t="shared" ca="1" si="28"/>
        <v>0</v>
      </c>
      <c r="BI52" s="22">
        <f t="shared" ca="1" si="28"/>
        <v>0</v>
      </c>
      <c r="BJ52" s="22">
        <f t="shared" ca="1" si="28"/>
        <v>0</v>
      </c>
      <c r="BK52" s="22">
        <f t="shared" ca="1" si="28"/>
        <v>0</v>
      </c>
      <c r="BL52" s="22">
        <f t="shared" ca="1" si="28"/>
        <v>14.64</v>
      </c>
      <c r="BM52" s="22">
        <f t="shared" ca="1" si="28"/>
        <v>0</v>
      </c>
      <c r="BN52" s="22">
        <f t="shared" ca="1" si="28"/>
        <v>10848.62</v>
      </c>
      <c r="BO52" s="22">
        <f t="shared" ca="1" si="35"/>
        <v>0</v>
      </c>
      <c r="BP52" s="22">
        <f t="shared" ca="1" si="35"/>
        <v>682.5</v>
      </c>
      <c r="BQ52" s="22">
        <f t="shared" ca="1" si="35"/>
        <v>0</v>
      </c>
      <c r="BR52" s="22">
        <f t="shared" ca="1" si="35"/>
        <v>0</v>
      </c>
      <c r="BS52" s="22">
        <f t="shared" ca="1" si="35"/>
        <v>6889677.7400000002</v>
      </c>
      <c r="BT52" s="22">
        <f t="shared" ca="1" si="35"/>
        <v>0</v>
      </c>
      <c r="BU52" s="22">
        <f t="shared" ca="1" si="35"/>
        <v>0</v>
      </c>
      <c r="BV52" s="22">
        <f t="shared" ca="1" si="35"/>
        <v>0</v>
      </c>
      <c r="BW52" s="22">
        <f t="shared" ca="1" si="35"/>
        <v>0</v>
      </c>
      <c r="BX52" s="22">
        <f t="shared" ca="1" si="35"/>
        <v>0</v>
      </c>
      <c r="BY52" s="22">
        <f t="shared" ca="1" si="35"/>
        <v>0</v>
      </c>
      <c r="BZ52" s="22">
        <f t="shared" ca="1" si="35"/>
        <v>0</v>
      </c>
      <c r="CA52" s="22">
        <f t="shared" ca="1" si="35"/>
        <v>0</v>
      </c>
      <c r="CB52" s="22">
        <f t="shared" ca="1" si="35"/>
        <v>0</v>
      </c>
      <c r="CC52" s="22">
        <f t="shared" ca="1" si="35"/>
        <v>0</v>
      </c>
      <c r="CD52" s="22">
        <f t="shared" ca="1" si="35"/>
        <v>0</v>
      </c>
      <c r="CE52" s="22">
        <f t="shared" ca="1" si="32"/>
        <v>0</v>
      </c>
      <c r="CF52" s="22">
        <f t="shared" ca="1" si="29"/>
        <v>0</v>
      </c>
      <c r="CG52" s="22">
        <f t="shared" ca="1" si="29"/>
        <v>0</v>
      </c>
      <c r="CH52" s="22">
        <f t="shared" ca="1" si="29"/>
        <v>0</v>
      </c>
      <c r="CI52" s="23">
        <f t="shared" ca="1" si="25"/>
        <v>0</v>
      </c>
      <c r="CJ52" s="22">
        <f t="shared" ca="1" si="38"/>
        <v>0</v>
      </c>
      <c r="CK52" s="22">
        <f t="shared" ca="1" si="38"/>
        <v>0</v>
      </c>
      <c r="CL52" s="23">
        <f t="shared" ca="1" si="26"/>
        <v>0</v>
      </c>
      <c r="CM52" s="22">
        <f t="shared" ca="1" si="39"/>
        <v>0</v>
      </c>
      <c r="CN52" s="22">
        <f t="shared" ca="1" si="39"/>
        <v>0</v>
      </c>
      <c r="CO52" s="23">
        <f t="shared" ca="1" si="27"/>
        <v>0</v>
      </c>
      <c r="CP52" s="22">
        <f t="shared" ca="1" si="36"/>
        <v>0</v>
      </c>
      <c r="CQ52" s="22">
        <f t="shared" ca="1" si="36"/>
        <v>0</v>
      </c>
      <c r="CR52" s="22">
        <f t="shared" ca="1" si="36"/>
        <v>3140.8</v>
      </c>
      <c r="CS52" s="22">
        <f t="shared" ca="1" si="36"/>
        <v>0</v>
      </c>
      <c r="CT52" s="22">
        <f t="shared" ca="1" si="36"/>
        <v>0</v>
      </c>
      <c r="CU52" s="23">
        <f t="shared" ref="CU52:CU54" ca="1" si="41">+D52+SUM(H52:CI52)+SUM(CR52:CT52)</f>
        <v>7807223.5</v>
      </c>
    </row>
    <row r="53" spans="1:99" ht="12.75" customHeight="1" x14ac:dyDescent="0.25">
      <c r="A53" s="65" t="s">
        <v>237</v>
      </c>
      <c r="B53" s="21">
        <v>1059</v>
      </c>
      <c r="C53" s="66" t="s">
        <v>146</v>
      </c>
      <c r="D53" s="23">
        <f t="shared" ca="1" si="24"/>
        <v>0</v>
      </c>
      <c r="E53" s="22">
        <f t="shared" ca="1" si="33"/>
        <v>0</v>
      </c>
      <c r="F53" s="22">
        <f t="shared" ca="1" si="33"/>
        <v>0</v>
      </c>
      <c r="G53" s="22">
        <f t="shared" ca="1" si="33"/>
        <v>0</v>
      </c>
      <c r="H53" s="22">
        <f t="shared" ca="1" si="33"/>
        <v>0</v>
      </c>
      <c r="I53" s="22">
        <f t="shared" ca="1" si="33"/>
        <v>0</v>
      </c>
      <c r="J53" s="22">
        <f t="shared" ca="1" si="33"/>
        <v>0</v>
      </c>
      <c r="K53" s="22">
        <f t="shared" ca="1" si="33"/>
        <v>0</v>
      </c>
      <c r="L53" s="22">
        <f t="shared" ca="1" si="33"/>
        <v>0</v>
      </c>
      <c r="M53" s="22">
        <f t="shared" ca="1" si="33"/>
        <v>0</v>
      </c>
      <c r="N53" s="22">
        <f t="shared" ca="1" si="33"/>
        <v>0</v>
      </c>
      <c r="O53" s="22">
        <f t="shared" ca="1" si="33"/>
        <v>0</v>
      </c>
      <c r="P53" s="22">
        <f t="shared" ca="1" si="33"/>
        <v>0</v>
      </c>
      <c r="Q53" s="22">
        <f t="shared" ca="1" si="33"/>
        <v>0</v>
      </c>
      <c r="R53" s="22">
        <f t="shared" ca="1" si="33"/>
        <v>0</v>
      </c>
      <c r="S53" s="22">
        <f t="shared" ca="1" si="33"/>
        <v>0</v>
      </c>
      <c r="T53" s="22">
        <f t="shared" ca="1" si="33"/>
        <v>0</v>
      </c>
      <c r="U53" s="22">
        <f t="shared" ca="1" si="34"/>
        <v>0</v>
      </c>
      <c r="V53" s="22">
        <f t="shared" ca="1" si="34"/>
        <v>0</v>
      </c>
      <c r="W53" s="22">
        <f t="shared" ca="1" si="34"/>
        <v>0</v>
      </c>
      <c r="X53" s="22">
        <f t="shared" ca="1" si="34"/>
        <v>0</v>
      </c>
      <c r="Y53" s="22">
        <f t="shared" ca="1" si="34"/>
        <v>0</v>
      </c>
      <c r="Z53" s="22">
        <f t="shared" ca="1" si="34"/>
        <v>0</v>
      </c>
      <c r="AA53" s="22">
        <f t="shared" ca="1" si="34"/>
        <v>0</v>
      </c>
      <c r="AB53" s="22">
        <f t="shared" ca="1" si="34"/>
        <v>0</v>
      </c>
      <c r="AC53" s="22">
        <f t="shared" ca="1" si="34"/>
        <v>0</v>
      </c>
      <c r="AD53" s="22">
        <f t="shared" ca="1" si="34"/>
        <v>0</v>
      </c>
      <c r="AE53" s="22">
        <f t="shared" ca="1" si="34"/>
        <v>0</v>
      </c>
      <c r="AF53" s="22">
        <f t="shared" ca="1" si="34"/>
        <v>0</v>
      </c>
      <c r="AG53" s="22">
        <f t="shared" ca="1" si="34"/>
        <v>0</v>
      </c>
      <c r="AH53" s="22">
        <f t="shared" ca="1" si="34"/>
        <v>0</v>
      </c>
      <c r="AI53" s="22">
        <f t="shared" ca="1" si="34"/>
        <v>0</v>
      </c>
      <c r="AJ53" s="22">
        <f t="shared" ca="1" si="34"/>
        <v>0</v>
      </c>
      <c r="AK53" s="22">
        <f t="shared" ca="1" si="31"/>
        <v>0</v>
      </c>
      <c r="AL53" s="22">
        <f t="shared" ca="1" si="31"/>
        <v>0</v>
      </c>
      <c r="AM53" s="22">
        <f t="shared" ca="1" si="31"/>
        <v>5921610.8700000001</v>
      </c>
      <c r="AN53" s="22">
        <f t="shared" ca="1" si="31"/>
        <v>0</v>
      </c>
      <c r="AO53" s="22">
        <f t="shared" ca="1" si="31"/>
        <v>0</v>
      </c>
      <c r="AP53" s="22">
        <f t="shared" ca="1" si="31"/>
        <v>0</v>
      </c>
      <c r="AQ53" s="22">
        <f t="shared" ca="1" si="31"/>
        <v>0</v>
      </c>
      <c r="AR53" s="22">
        <f t="shared" ca="1" si="31"/>
        <v>0</v>
      </c>
      <c r="AS53" s="22">
        <f t="shared" ca="1" si="31"/>
        <v>0</v>
      </c>
      <c r="AT53" s="22">
        <f t="shared" ca="1" si="31"/>
        <v>0</v>
      </c>
      <c r="AU53" s="22">
        <f t="shared" ca="1" si="31"/>
        <v>0</v>
      </c>
      <c r="AV53" s="22">
        <f t="shared" ca="1" si="31"/>
        <v>0</v>
      </c>
      <c r="AW53" s="22">
        <f t="shared" ca="1" si="31"/>
        <v>0</v>
      </c>
      <c r="AX53" s="22">
        <f t="shared" ca="1" si="31"/>
        <v>0</v>
      </c>
      <c r="AY53" s="22">
        <f t="shared" ca="1" si="31"/>
        <v>0</v>
      </c>
      <c r="AZ53" s="22">
        <f t="shared" ca="1" si="31"/>
        <v>0</v>
      </c>
      <c r="BA53" s="22">
        <f t="shared" ref="BA53:BP68" ca="1" si="42">IFERROR(INDIRECT("'"&amp;$B$2&amp;"'!"&amp;ADDRESS(MATCH($B53,INDIRECT("'"&amp;$B$2&amp;"'!$B$1:$B$1095"),0),MATCH(BA$5,INDIRECT("'"&amp;$B$2&amp;"'!5:5"),0))),0)</f>
        <v>0</v>
      </c>
      <c r="BB53" s="22">
        <f t="shared" ca="1" si="42"/>
        <v>0</v>
      </c>
      <c r="BC53" s="22">
        <f t="shared" ca="1" si="42"/>
        <v>0</v>
      </c>
      <c r="BD53" s="22">
        <f t="shared" ca="1" si="42"/>
        <v>0</v>
      </c>
      <c r="BE53" s="22">
        <f t="shared" ca="1" si="42"/>
        <v>0</v>
      </c>
      <c r="BF53" s="22">
        <f t="shared" ca="1" si="42"/>
        <v>0</v>
      </c>
      <c r="BG53" s="22">
        <f t="shared" ca="1" si="42"/>
        <v>0</v>
      </c>
      <c r="BH53" s="22">
        <f t="shared" ca="1" si="42"/>
        <v>0</v>
      </c>
      <c r="BI53" s="22">
        <f t="shared" ca="1" si="42"/>
        <v>0</v>
      </c>
      <c r="BJ53" s="22">
        <f t="shared" ca="1" si="42"/>
        <v>0</v>
      </c>
      <c r="BK53" s="22">
        <f t="shared" ca="1" si="42"/>
        <v>0</v>
      </c>
      <c r="BL53" s="22">
        <f t="shared" ca="1" si="42"/>
        <v>5921610.8700000001</v>
      </c>
      <c r="BM53" s="22">
        <f t="shared" ca="1" si="42"/>
        <v>0</v>
      </c>
      <c r="BN53" s="22">
        <f t="shared" ca="1" si="42"/>
        <v>0</v>
      </c>
      <c r="BO53" s="22">
        <f t="shared" ca="1" si="42"/>
        <v>0</v>
      </c>
      <c r="BP53" s="22">
        <f t="shared" ca="1" si="42"/>
        <v>0</v>
      </c>
      <c r="BQ53" s="22">
        <f t="shared" ca="1" si="35"/>
        <v>0</v>
      </c>
      <c r="BR53" s="22">
        <f t="shared" ca="1" si="35"/>
        <v>0</v>
      </c>
      <c r="BS53" s="22">
        <f t="shared" ca="1" si="35"/>
        <v>0</v>
      </c>
      <c r="BT53" s="22">
        <f t="shared" ca="1" si="35"/>
        <v>0</v>
      </c>
      <c r="BU53" s="22">
        <f t="shared" ca="1" si="35"/>
        <v>0</v>
      </c>
      <c r="BV53" s="22">
        <f t="shared" ca="1" si="35"/>
        <v>0</v>
      </c>
      <c r="BW53" s="22">
        <f t="shared" ca="1" si="35"/>
        <v>0</v>
      </c>
      <c r="BX53" s="22">
        <f t="shared" ca="1" si="35"/>
        <v>0</v>
      </c>
      <c r="BY53" s="22">
        <f t="shared" ca="1" si="35"/>
        <v>0</v>
      </c>
      <c r="BZ53" s="22">
        <f t="shared" ca="1" si="35"/>
        <v>0</v>
      </c>
      <c r="CA53" s="22">
        <f t="shared" ca="1" si="35"/>
        <v>0</v>
      </c>
      <c r="CB53" s="22">
        <f t="shared" ca="1" si="35"/>
        <v>0</v>
      </c>
      <c r="CC53" s="22">
        <f t="shared" ca="1" si="35"/>
        <v>0</v>
      </c>
      <c r="CD53" s="22">
        <f t="shared" ca="1" si="35"/>
        <v>0</v>
      </c>
      <c r="CE53" s="22">
        <f t="shared" ca="1" si="32"/>
        <v>0</v>
      </c>
      <c r="CF53" s="22">
        <f t="shared" ref="CF53:CH53" ca="1" si="43">IFERROR(INDIRECT("'"&amp;$B$2&amp;"'!"&amp;ADDRESS(MATCH($B53,INDIRECT("'"&amp;$B$2&amp;"'!$B$1:$B$1095"),0),MATCH(CF$5,INDIRECT("'"&amp;$B$2&amp;"'!5:5"),0))),0)</f>
        <v>0</v>
      </c>
      <c r="CG53" s="22">
        <f t="shared" ca="1" si="43"/>
        <v>0</v>
      </c>
      <c r="CH53" s="22">
        <f t="shared" ca="1" si="43"/>
        <v>0</v>
      </c>
      <c r="CI53" s="23">
        <f t="shared" ca="1" si="25"/>
        <v>0</v>
      </c>
      <c r="CJ53" s="22">
        <f t="shared" ca="1" si="38"/>
        <v>0</v>
      </c>
      <c r="CK53" s="22">
        <f t="shared" ca="1" si="38"/>
        <v>0</v>
      </c>
      <c r="CL53" s="23">
        <f t="shared" ca="1" si="26"/>
        <v>0</v>
      </c>
      <c r="CM53" s="22">
        <f t="shared" ca="1" si="39"/>
        <v>0</v>
      </c>
      <c r="CN53" s="22">
        <f t="shared" ca="1" si="39"/>
        <v>0</v>
      </c>
      <c r="CO53" s="23">
        <f t="shared" ca="1" si="27"/>
        <v>0</v>
      </c>
      <c r="CP53" s="22">
        <f t="shared" ca="1" si="36"/>
        <v>0</v>
      </c>
      <c r="CQ53" s="22">
        <f t="shared" ca="1" si="36"/>
        <v>0</v>
      </c>
      <c r="CR53" s="22">
        <f t="shared" ca="1" si="36"/>
        <v>0</v>
      </c>
      <c r="CS53" s="22">
        <f t="shared" ca="1" si="36"/>
        <v>0</v>
      </c>
      <c r="CT53" s="22">
        <f t="shared" ca="1" si="36"/>
        <v>0</v>
      </c>
      <c r="CU53" s="23">
        <f t="shared" ca="1" si="41"/>
        <v>11843221.74</v>
      </c>
    </row>
    <row r="54" spans="1:99" ht="12.75" customHeight="1" x14ac:dyDescent="0.25">
      <c r="A54" s="65" t="s">
        <v>239</v>
      </c>
      <c r="B54" s="21">
        <v>1060</v>
      </c>
      <c r="C54" s="66" t="s">
        <v>146</v>
      </c>
      <c r="D54" s="23">
        <f t="shared" ca="1" si="24"/>
        <v>0</v>
      </c>
      <c r="E54" s="22">
        <f t="shared" ca="1" si="33"/>
        <v>0</v>
      </c>
      <c r="F54" s="22">
        <f t="shared" ca="1" si="33"/>
        <v>0</v>
      </c>
      <c r="G54" s="22">
        <f t="shared" ca="1" si="33"/>
        <v>0</v>
      </c>
      <c r="H54" s="22">
        <f t="shared" ca="1" si="33"/>
        <v>0</v>
      </c>
      <c r="I54" s="22">
        <f t="shared" ca="1" si="33"/>
        <v>0</v>
      </c>
      <c r="J54" s="22">
        <f t="shared" ca="1" si="33"/>
        <v>46318.58</v>
      </c>
      <c r="K54" s="22">
        <f t="shared" ca="1" si="33"/>
        <v>7569947.0800000001</v>
      </c>
      <c r="L54" s="22">
        <f t="shared" ca="1" si="33"/>
        <v>0</v>
      </c>
      <c r="M54" s="22">
        <f t="shared" ca="1" si="33"/>
        <v>0</v>
      </c>
      <c r="N54" s="22">
        <f t="shared" ca="1" si="33"/>
        <v>0</v>
      </c>
      <c r="O54" s="22">
        <f t="shared" ca="1" si="33"/>
        <v>0</v>
      </c>
      <c r="P54" s="22">
        <f t="shared" ca="1" si="33"/>
        <v>0</v>
      </c>
      <c r="Q54" s="22">
        <f t="shared" ca="1" si="33"/>
        <v>0</v>
      </c>
      <c r="R54" s="22">
        <f t="shared" ca="1" si="33"/>
        <v>0</v>
      </c>
      <c r="S54" s="22">
        <f t="shared" ca="1" si="33"/>
        <v>0</v>
      </c>
      <c r="T54" s="22">
        <f t="shared" ref="T54:AI69" ca="1" si="44">IFERROR(INDIRECT("'"&amp;$B$2&amp;"'!"&amp;ADDRESS(MATCH($B54,INDIRECT("'"&amp;$B$2&amp;"'!$B$1:$B$1095"),0),MATCH(T$5,INDIRECT("'"&amp;$B$2&amp;"'!5:5"),0))),0)</f>
        <v>0</v>
      </c>
      <c r="U54" s="22">
        <f t="shared" ca="1" si="44"/>
        <v>0</v>
      </c>
      <c r="V54" s="22">
        <f t="shared" ca="1" si="44"/>
        <v>0</v>
      </c>
      <c r="W54" s="22">
        <f t="shared" ca="1" si="44"/>
        <v>602727.48</v>
      </c>
      <c r="X54" s="22">
        <f t="shared" ca="1" si="44"/>
        <v>0</v>
      </c>
      <c r="Y54" s="22">
        <f t="shared" ca="1" si="34"/>
        <v>5570831.29</v>
      </c>
      <c r="Z54" s="22">
        <f t="shared" ca="1" si="34"/>
        <v>0</v>
      </c>
      <c r="AA54" s="22">
        <f t="shared" ca="1" si="34"/>
        <v>0</v>
      </c>
      <c r="AB54" s="22">
        <f t="shared" ca="1" si="34"/>
        <v>0</v>
      </c>
      <c r="AC54" s="22">
        <f t="shared" ca="1" si="34"/>
        <v>0</v>
      </c>
      <c r="AD54" s="22">
        <f t="shared" ca="1" si="34"/>
        <v>0</v>
      </c>
      <c r="AE54" s="22">
        <f t="shared" ca="1" si="34"/>
        <v>0</v>
      </c>
      <c r="AF54" s="22">
        <f t="shared" ca="1" si="34"/>
        <v>0</v>
      </c>
      <c r="AG54" s="22">
        <f t="shared" ca="1" si="34"/>
        <v>0</v>
      </c>
      <c r="AH54" s="22">
        <f t="shared" ca="1" si="34"/>
        <v>0</v>
      </c>
      <c r="AI54" s="22">
        <f t="shared" ca="1" si="34"/>
        <v>0</v>
      </c>
      <c r="AJ54" s="22">
        <f t="shared" ca="1" si="34"/>
        <v>392074.62</v>
      </c>
      <c r="AK54" s="22">
        <f t="shared" ref="AK54:AZ69" ca="1" si="45">IFERROR(INDIRECT("'"&amp;$B$2&amp;"'!"&amp;ADDRESS(MATCH($B54,INDIRECT("'"&amp;$B$2&amp;"'!$B$1:$B$1095"),0),MATCH(AK$5,INDIRECT("'"&amp;$B$2&amp;"'!5:5"),0))),0)</f>
        <v>0</v>
      </c>
      <c r="AL54" s="22">
        <f t="shared" ca="1" si="45"/>
        <v>0</v>
      </c>
      <c r="AM54" s="22">
        <f t="shared" ca="1" si="45"/>
        <v>0</v>
      </c>
      <c r="AN54" s="22">
        <f t="shared" ca="1" si="45"/>
        <v>0</v>
      </c>
      <c r="AO54" s="22">
        <f t="shared" ca="1" si="45"/>
        <v>0</v>
      </c>
      <c r="AP54" s="22">
        <f t="shared" ca="1" si="45"/>
        <v>0</v>
      </c>
      <c r="AQ54" s="22">
        <f t="shared" ca="1" si="45"/>
        <v>0</v>
      </c>
      <c r="AR54" s="22">
        <f t="shared" ca="1" si="45"/>
        <v>0</v>
      </c>
      <c r="AS54" s="22">
        <f t="shared" ca="1" si="45"/>
        <v>0</v>
      </c>
      <c r="AT54" s="22">
        <f t="shared" ca="1" si="45"/>
        <v>0</v>
      </c>
      <c r="AU54" s="22">
        <f t="shared" ca="1" si="45"/>
        <v>0</v>
      </c>
      <c r="AV54" s="22">
        <f t="shared" ca="1" si="45"/>
        <v>0</v>
      </c>
      <c r="AW54" s="22">
        <f t="shared" ca="1" si="45"/>
        <v>0</v>
      </c>
      <c r="AX54" s="22">
        <f t="shared" ca="1" si="45"/>
        <v>0</v>
      </c>
      <c r="AY54" s="22">
        <f t="shared" ca="1" si="45"/>
        <v>0</v>
      </c>
      <c r="AZ54" s="22">
        <f t="shared" ca="1" si="45"/>
        <v>0</v>
      </c>
      <c r="BA54" s="22">
        <f t="shared" ca="1" si="42"/>
        <v>0</v>
      </c>
      <c r="BB54" s="22">
        <f t="shared" ca="1" si="42"/>
        <v>0</v>
      </c>
      <c r="BC54" s="22">
        <f t="shared" ca="1" si="42"/>
        <v>0</v>
      </c>
      <c r="BD54" s="22">
        <f t="shared" ca="1" si="42"/>
        <v>0</v>
      </c>
      <c r="BE54" s="22">
        <f t="shared" ca="1" si="42"/>
        <v>0</v>
      </c>
      <c r="BF54" s="22">
        <f t="shared" ca="1" si="42"/>
        <v>0</v>
      </c>
      <c r="BG54" s="22">
        <f t="shared" ca="1" si="42"/>
        <v>0</v>
      </c>
      <c r="BH54" s="22">
        <f t="shared" ca="1" si="42"/>
        <v>0</v>
      </c>
      <c r="BI54" s="22">
        <f t="shared" ca="1" si="42"/>
        <v>0</v>
      </c>
      <c r="BJ54" s="22">
        <f t="shared" ca="1" si="42"/>
        <v>0</v>
      </c>
      <c r="BK54" s="22">
        <f t="shared" ca="1" si="42"/>
        <v>0</v>
      </c>
      <c r="BL54" s="22">
        <f t="shared" ca="1" si="42"/>
        <v>0</v>
      </c>
      <c r="BM54" s="22">
        <f t="shared" ca="1" si="42"/>
        <v>0</v>
      </c>
      <c r="BN54" s="22">
        <f t="shared" ca="1" si="42"/>
        <v>0</v>
      </c>
      <c r="BO54" s="22">
        <f t="shared" ca="1" si="42"/>
        <v>0</v>
      </c>
      <c r="BP54" s="22">
        <f t="shared" ca="1" si="42"/>
        <v>0</v>
      </c>
      <c r="BQ54" s="22">
        <f t="shared" ca="1" si="35"/>
        <v>0</v>
      </c>
      <c r="BR54" s="22">
        <f t="shared" ca="1" si="35"/>
        <v>0</v>
      </c>
      <c r="BS54" s="22">
        <f t="shared" ca="1" si="35"/>
        <v>0</v>
      </c>
      <c r="BT54" s="22">
        <f t="shared" ca="1" si="35"/>
        <v>0</v>
      </c>
      <c r="BU54" s="22">
        <f t="shared" ca="1" si="35"/>
        <v>0</v>
      </c>
      <c r="BV54" s="22">
        <f t="shared" ca="1" si="35"/>
        <v>0</v>
      </c>
      <c r="BW54" s="22">
        <f t="shared" ca="1" si="35"/>
        <v>0</v>
      </c>
      <c r="BX54" s="22">
        <f t="shared" ca="1" si="35"/>
        <v>0</v>
      </c>
      <c r="BY54" s="22">
        <f t="shared" ca="1" si="35"/>
        <v>0</v>
      </c>
      <c r="BZ54" s="22">
        <f t="shared" ca="1" si="35"/>
        <v>0</v>
      </c>
      <c r="CA54" s="22">
        <f t="shared" ca="1" si="35"/>
        <v>0</v>
      </c>
      <c r="CB54" s="22">
        <f t="shared" ca="1" si="35"/>
        <v>0</v>
      </c>
      <c r="CC54" s="22">
        <f t="shared" ca="1" si="35"/>
        <v>0</v>
      </c>
      <c r="CD54" s="22">
        <f t="shared" ca="1" si="35"/>
        <v>0</v>
      </c>
      <c r="CE54" s="22">
        <f t="shared" ref="CE54:CH69" ca="1" si="46">IFERROR(INDIRECT("'"&amp;$B$2&amp;"'!"&amp;ADDRESS(MATCH($B54,INDIRECT("'"&amp;$B$2&amp;"'!$B$1:$B$1095"),0),MATCH(CE$5,INDIRECT("'"&amp;$B$2&amp;"'!5:5"),0))),0)</f>
        <v>0</v>
      </c>
      <c r="CF54" s="22">
        <f t="shared" ca="1" si="46"/>
        <v>0</v>
      </c>
      <c r="CG54" s="22">
        <f t="shared" ca="1" si="46"/>
        <v>0</v>
      </c>
      <c r="CH54" s="22">
        <f t="shared" ca="1" si="46"/>
        <v>0</v>
      </c>
      <c r="CI54" s="23">
        <f t="shared" ca="1" si="25"/>
        <v>0</v>
      </c>
      <c r="CJ54" s="22">
        <f t="shared" ca="1" si="38"/>
        <v>0</v>
      </c>
      <c r="CK54" s="22">
        <f t="shared" ca="1" si="38"/>
        <v>0</v>
      </c>
      <c r="CL54" s="23">
        <f t="shared" ca="1" si="26"/>
        <v>0</v>
      </c>
      <c r="CM54" s="22">
        <f t="shared" ca="1" si="39"/>
        <v>0</v>
      </c>
      <c r="CN54" s="22">
        <f t="shared" ca="1" si="39"/>
        <v>0</v>
      </c>
      <c r="CO54" s="23">
        <f t="shared" ca="1" si="27"/>
        <v>0</v>
      </c>
      <c r="CP54" s="22">
        <f t="shared" ca="1" si="36"/>
        <v>0</v>
      </c>
      <c r="CQ54" s="22">
        <f t="shared" ca="1" si="36"/>
        <v>0</v>
      </c>
      <c r="CR54" s="22">
        <f t="shared" ca="1" si="36"/>
        <v>0</v>
      </c>
      <c r="CS54" s="22">
        <f t="shared" ca="1" si="36"/>
        <v>0</v>
      </c>
      <c r="CT54" s="22">
        <f t="shared" ca="1" si="36"/>
        <v>0</v>
      </c>
      <c r="CU54" s="23">
        <f t="shared" ca="1" si="41"/>
        <v>14181899.049999999</v>
      </c>
    </row>
    <row r="55" spans="1:99" ht="12.75" customHeight="1" x14ac:dyDescent="0.25">
      <c r="A55" s="65" t="s">
        <v>241</v>
      </c>
      <c r="B55" s="21">
        <v>2001</v>
      </c>
      <c r="C55" s="66" t="s">
        <v>146</v>
      </c>
      <c r="D55" s="23">
        <f t="shared" ca="1" si="24"/>
        <v>0</v>
      </c>
      <c r="E55" s="22">
        <f t="shared" ref="E55:T70" ca="1" si="47">IFERROR(INDIRECT("'"&amp;$B$2&amp;"'!"&amp;ADDRESS(MATCH($B55,INDIRECT("'"&amp;$B$2&amp;"'!$B$1:$B$1095"),0),MATCH(E$5,INDIRECT("'"&amp;$B$2&amp;"'!5:5"),0))),0)</f>
        <v>0</v>
      </c>
      <c r="F55" s="22">
        <f t="shared" ca="1" si="47"/>
        <v>0</v>
      </c>
      <c r="G55" s="22">
        <f t="shared" ca="1" si="47"/>
        <v>0</v>
      </c>
      <c r="H55" s="22">
        <f t="shared" ca="1" si="47"/>
        <v>0</v>
      </c>
      <c r="I55" s="22">
        <f t="shared" ca="1" si="47"/>
        <v>0</v>
      </c>
      <c r="J55" s="22">
        <f t="shared" ca="1" si="47"/>
        <v>0</v>
      </c>
      <c r="K55" s="22">
        <f t="shared" ca="1" si="47"/>
        <v>0</v>
      </c>
      <c r="L55" s="22">
        <f t="shared" ca="1" si="47"/>
        <v>0</v>
      </c>
      <c r="M55" s="22">
        <f t="shared" ca="1" si="47"/>
        <v>0</v>
      </c>
      <c r="N55" s="22">
        <f t="shared" ca="1" si="47"/>
        <v>0</v>
      </c>
      <c r="O55" s="22">
        <f t="shared" ca="1" si="47"/>
        <v>0</v>
      </c>
      <c r="P55" s="22">
        <f t="shared" ca="1" si="47"/>
        <v>0</v>
      </c>
      <c r="Q55" s="22">
        <f t="shared" ca="1" si="47"/>
        <v>0</v>
      </c>
      <c r="R55" s="22">
        <f t="shared" ca="1" si="47"/>
        <v>0</v>
      </c>
      <c r="S55" s="22">
        <f t="shared" ca="1" si="47"/>
        <v>0</v>
      </c>
      <c r="T55" s="22">
        <f t="shared" ca="1" si="47"/>
        <v>0</v>
      </c>
      <c r="U55" s="22">
        <f t="shared" ca="1" si="44"/>
        <v>0</v>
      </c>
      <c r="V55" s="22">
        <f t="shared" ca="1" si="44"/>
        <v>0</v>
      </c>
      <c r="W55" s="22">
        <f t="shared" ca="1" si="44"/>
        <v>0</v>
      </c>
      <c r="X55" s="22">
        <f t="shared" ca="1" si="44"/>
        <v>0</v>
      </c>
      <c r="Y55" s="22">
        <f t="shared" ca="1" si="44"/>
        <v>0</v>
      </c>
      <c r="Z55" s="22">
        <f t="shared" ca="1" si="44"/>
        <v>0</v>
      </c>
      <c r="AA55" s="22">
        <f t="shared" ca="1" si="44"/>
        <v>0</v>
      </c>
      <c r="AB55" s="22">
        <f t="shared" ca="1" si="44"/>
        <v>0</v>
      </c>
      <c r="AC55" s="22">
        <f t="shared" ca="1" si="44"/>
        <v>0</v>
      </c>
      <c r="AD55" s="22">
        <f t="shared" ca="1" si="44"/>
        <v>0</v>
      </c>
      <c r="AE55" s="22">
        <f t="shared" ca="1" si="44"/>
        <v>0</v>
      </c>
      <c r="AF55" s="22">
        <f t="shared" ca="1" si="44"/>
        <v>0</v>
      </c>
      <c r="AG55" s="22">
        <f t="shared" ca="1" si="44"/>
        <v>0</v>
      </c>
      <c r="AH55" s="22">
        <f t="shared" ca="1" si="44"/>
        <v>0</v>
      </c>
      <c r="AI55" s="22">
        <f t="shared" ca="1" si="44"/>
        <v>0</v>
      </c>
      <c r="AJ55" s="22">
        <f t="shared" ref="AI55:AX70" ca="1" si="48">IFERROR(INDIRECT("'"&amp;$B$2&amp;"'!"&amp;ADDRESS(MATCH($B55,INDIRECT("'"&amp;$B$2&amp;"'!$B$1:$B$1095"),0),MATCH(AJ$5,INDIRECT("'"&amp;$B$2&amp;"'!5:5"),0))),0)</f>
        <v>0</v>
      </c>
      <c r="AK55" s="22">
        <f t="shared" ca="1" si="48"/>
        <v>0</v>
      </c>
      <c r="AL55" s="22">
        <f t="shared" ca="1" si="48"/>
        <v>0</v>
      </c>
      <c r="AM55" s="22">
        <f t="shared" ca="1" si="48"/>
        <v>0</v>
      </c>
      <c r="AN55" s="22">
        <f t="shared" ca="1" si="48"/>
        <v>0</v>
      </c>
      <c r="AO55" s="22">
        <f t="shared" ca="1" si="48"/>
        <v>0</v>
      </c>
      <c r="AP55" s="22">
        <f t="shared" ca="1" si="48"/>
        <v>0</v>
      </c>
      <c r="AQ55" s="22">
        <f t="shared" ca="1" si="48"/>
        <v>0</v>
      </c>
      <c r="AR55" s="22">
        <f t="shared" ca="1" si="48"/>
        <v>0</v>
      </c>
      <c r="AS55" s="22">
        <f t="shared" ca="1" si="45"/>
        <v>0</v>
      </c>
      <c r="AT55" s="22">
        <f t="shared" ca="1" si="45"/>
        <v>0</v>
      </c>
      <c r="AU55" s="22">
        <f t="shared" ca="1" si="45"/>
        <v>0</v>
      </c>
      <c r="AV55" s="22">
        <f t="shared" ca="1" si="45"/>
        <v>0</v>
      </c>
      <c r="AW55" s="22">
        <f t="shared" ca="1" si="45"/>
        <v>0</v>
      </c>
      <c r="AX55" s="22">
        <f t="shared" ca="1" si="45"/>
        <v>0</v>
      </c>
      <c r="AY55" s="22">
        <f t="shared" ca="1" si="45"/>
        <v>0</v>
      </c>
      <c r="AZ55" s="22">
        <f t="shared" ca="1" si="45"/>
        <v>0</v>
      </c>
      <c r="BA55" s="22">
        <f t="shared" ca="1" si="42"/>
        <v>0</v>
      </c>
      <c r="BB55" s="22">
        <f t="shared" ca="1" si="42"/>
        <v>0</v>
      </c>
      <c r="BC55" s="22">
        <f t="shared" ca="1" si="42"/>
        <v>0</v>
      </c>
      <c r="BD55" s="22">
        <f t="shared" ca="1" si="42"/>
        <v>0</v>
      </c>
      <c r="BE55" s="22">
        <f t="shared" ca="1" si="42"/>
        <v>0</v>
      </c>
      <c r="BF55" s="22">
        <f t="shared" ca="1" si="42"/>
        <v>0</v>
      </c>
      <c r="BG55" s="22">
        <f t="shared" ca="1" si="42"/>
        <v>0</v>
      </c>
      <c r="BH55" s="22">
        <f t="shared" ca="1" si="42"/>
        <v>0</v>
      </c>
      <c r="BI55" s="22">
        <f t="shared" ca="1" si="42"/>
        <v>0</v>
      </c>
      <c r="BJ55" s="22">
        <f t="shared" ca="1" si="42"/>
        <v>0</v>
      </c>
      <c r="BK55" s="22">
        <f t="shared" ca="1" si="42"/>
        <v>0</v>
      </c>
      <c r="BL55" s="22">
        <f t="shared" ca="1" si="42"/>
        <v>0</v>
      </c>
      <c r="BM55" s="22">
        <f t="shared" ca="1" si="42"/>
        <v>0</v>
      </c>
      <c r="BN55" s="22">
        <f t="shared" ca="1" si="42"/>
        <v>0</v>
      </c>
      <c r="BO55" s="22">
        <f t="shared" ca="1" si="42"/>
        <v>0</v>
      </c>
      <c r="BP55" s="22">
        <f t="shared" ca="1" si="42"/>
        <v>0</v>
      </c>
      <c r="BQ55" s="22">
        <f t="shared" ref="BQ55:CF70" ca="1" si="49">IFERROR(INDIRECT("'"&amp;$B$2&amp;"'!"&amp;ADDRESS(MATCH($B55,INDIRECT("'"&amp;$B$2&amp;"'!$B$1:$B$1095"),0),MATCH(BQ$5,INDIRECT("'"&amp;$B$2&amp;"'!5:5"),0))),0)</f>
        <v>0</v>
      </c>
      <c r="BR55" s="22">
        <f t="shared" ca="1" si="49"/>
        <v>0</v>
      </c>
      <c r="BS55" s="22">
        <f t="shared" ca="1" si="49"/>
        <v>0</v>
      </c>
      <c r="BT55" s="22">
        <f t="shared" ca="1" si="49"/>
        <v>0</v>
      </c>
      <c r="BU55" s="22">
        <f t="shared" ca="1" si="49"/>
        <v>0</v>
      </c>
      <c r="BV55" s="22">
        <f t="shared" ca="1" si="49"/>
        <v>0</v>
      </c>
      <c r="BW55" s="22">
        <f t="shared" ca="1" si="49"/>
        <v>0</v>
      </c>
      <c r="BX55" s="22">
        <f t="shared" ca="1" si="49"/>
        <v>0</v>
      </c>
      <c r="BY55" s="22">
        <f t="shared" ca="1" si="49"/>
        <v>0</v>
      </c>
      <c r="BZ55" s="22">
        <f t="shared" ca="1" si="49"/>
        <v>0</v>
      </c>
      <c r="CA55" s="22">
        <f t="shared" ca="1" si="49"/>
        <v>0</v>
      </c>
      <c r="CB55" s="22">
        <f t="shared" ca="1" si="49"/>
        <v>0</v>
      </c>
      <c r="CC55" s="22">
        <f t="shared" ca="1" si="49"/>
        <v>0</v>
      </c>
      <c r="CD55" s="22">
        <f t="shared" ca="1" si="49"/>
        <v>0</v>
      </c>
      <c r="CE55" s="22">
        <f t="shared" ca="1" si="49"/>
        <v>0</v>
      </c>
      <c r="CF55" s="22">
        <f t="shared" ca="1" si="49"/>
        <v>0</v>
      </c>
      <c r="CG55" s="22">
        <f t="shared" ca="1" si="46"/>
        <v>0</v>
      </c>
      <c r="CH55" s="22">
        <f t="shared" ca="1" si="46"/>
        <v>0</v>
      </c>
      <c r="CI55" s="23">
        <f t="shared" ca="1" si="25"/>
        <v>2038980221.7734542</v>
      </c>
      <c r="CJ55" s="22">
        <f t="shared" ca="1" si="38"/>
        <v>3032192.8599999994</v>
      </c>
      <c r="CK55" s="22">
        <f t="shared" ca="1" si="38"/>
        <v>0</v>
      </c>
      <c r="CL55" s="23">
        <f t="shared" ca="1" si="26"/>
        <v>634105759.8589493</v>
      </c>
      <c r="CM55" s="22">
        <f t="shared" ca="1" si="39"/>
        <v>5192372.0599999996</v>
      </c>
      <c r="CN55" s="22">
        <f t="shared" ca="1" si="39"/>
        <v>628913387.79894936</v>
      </c>
      <c r="CO55" s="23">
        <f t="shared" ca="1" si="27"/>
        <v>1401842269.0545049</v>
      </c>
      <c r="CP55" s="22">
        <f t="shared" ref="CP55:CT70" ca="1" si="50">IFERROR(INDIRECT("'"&amp;$B$2&amp;"'!"&amp;ADDRESS(MATCH($B55,INDIRECT("'"&amp;$B$2&amp;"'!$B$1:$B$1095"),0),MATCH(CP$5,INDIRECT("'"&amp;$B$2&amp;"'!5:5"),0))),0)</f>
        <v>11522683.459999999</v>
      </c>
      <c r="CQ55" s="22">
        <f t="shared" ca="1" si="50"/>
        <v>1390319585.5945048</v>
      </c>
      <c r="CR55" s="22">
        <f t="shared" ca="1" si="50"/>
        <v>0</v>
      </c>
      <c r="CS55" s="22">
        <f t="shared" ca="1" si="50"/>
        <v>0</v>
      </c>
      <c r="CT55" s="22">
        <f t="shared" ca="1" si="50"/>
        <v>0</v>
      </c>
      <c r="CU55" s="23">
        <f t="shared" ca="1" si="40"/>
        <v>2038980221.7734542</v>
      </c>
    </row>
    <row r="56" spans="1:99" ht="12.75" customHeight="1" x14ac:dyDescent="0.25">
      <c r="A56" s="65" t="s">
        <v>243</v>
      </c>
      <c r="B56" s="21">
        <v>2002</v>
      </c>
      <c r="C56" s="66" t="s">
        <v>244</v>
      </c>
      <c r="D56" s="23">
        <f t="shared" ca="1" si="24"/>
        <v>0</v>
      </c>
      <c r="E56" s="22">
        <f t="shared" ca="1" si="47"/>
        <v>0</v>
      </c>
      <c r="F56" s="22">
        <f t="shared" ca="1" si="47"/>
        <v>0</v>
      </c>
      <c r="G56" s="22">
        <f t="shared" ca="1" si="47"/>
        <v>0</v>
      </c>
      <c r="H56" s="22">
        <f t="shared" ca="1" si="47"/>
        <v>0</v>
      </c>
      <c r="I56" s="22">
        <f t="shared" ca="1" si="47"/>
        <v>0</v>
      </c>
      <c r="J56" s="22">
        <f t="shared" ca="1" si="47"/>
        <v>0</v>
      </c>
      <c r="K56" s="22">
        <f t="shared" ca="1" si="47"/>
        <v>0</v>
      </c>
      <c r="L56" s="22">
        <f t="shared" ca="1" si="47"/>
        <v>0</v>
      </c>
      <c r="M56" s="22">
        <f t="shared" ca="1" si="47"/>
        <v>0</v>
      </c>
      <c r="N56" s="22">
        <f t="shared" ca="1" si="47"/>
        <v>0</v>
      </c>
      <c r="O56" s="22">
        <f t="shared" ca="1" si="47"/>
        <v>0</v>
      </c>
      <c r="P56" s="22">
        <f t="shared" ca="1" si="47"/>
        <v>0</v>
      </c>
      <c r="Q56" s="22">
        <f t="shared" ca="1" si="47"/>
        <v>0</v>
      </c>
      <c r="R56" s="22">
        <f t="shared" ca="1" si="47"/>
        <v>0</v>
      </c>
      <c r="S56" s="22">
        <f t="shared" ca="1" si="47"/>
        <v>0</v>
      </c>
      <c r="T56" s="22">
        <f t="shared" ca="1" si="47"/>
        <v>0</v>
      </c>
      <c r="U56" s="22">
        <f t="shared" ca="1" si="44"/>
        <v>0</v>
      </c>
      <c r="V56" s="22">
        <f t="shared" ca="1" si="44"/>
        <v>0</v>
      </c>
      <c r="W56" s="22">
        <f t="shared" ca="1" si="44"/>
        <v>0</v>
      </c>
      <c r="X56" s="22">
        <f t="shared" ca="1" si="44"/>
        <v>0</v>
      </c>
      <c r="Y56" s="22">
        <f t="shared" ca="1" si="44"/>
        <v>0</v>
      </c>
      <c r="Z56" s="22">
        <f t="shared" ca="1" si="44"/>
        <v>0</v>
      </c>
      <c r="AA56" s="22">
        <f t="shared" ca="1" si="44"/>
        <v>0</v>
      </c>
      <c r="AB56" s="22">
        <f t="shared" ca="1" si="44"/>
        <v>0</v>
      </c>
      <c r="AC56" s="22">
        <f t="shared" ca="1" si="44"/>
        <v>0</v>
      </c>
      <c r="AD56" s="22">
        <f t="shared" ca="1" si="44"/>
        <v>0</v>
      </c>
      <c r="AE56" s="22">
        <f t="shared" ca="1" si="44"/>
        <v>0</v>
      </c>
      <c r="AF56" s="22">
        <f t="shared" ca="1" si="44"/>
        <v>0</v>
      </c>
      <c r="AG56" s="22">
        <f t="shared" ca="1" si="44"/>
        <v>0</v>
      </c>
      <c r="AH56" s="22">
        <f t="shared" ca="1" si="44"/>
        <v>0</v>
      </c>
      <c r="AI56" s="22">
        <f t="shared" ca="1" si="48"/>
        <v>0</v>
      </c>
      <c r="AJ56" s="22">
        <f t="shared" ca="1" si="48"/>
        <v>0</v>
      </c>
      <c r="AK56" s="22">
        <f t="shared" ca="1" si="48"/>
        <v>0</v>
      </c>
      <c r="AL56" s="22">
        <f t="shared" ca="1" si="48"/>
        <v>0</v>
      </c>
      <c r="AM56" s="22">
        <f t="shared" ca="1" si="48"/>
        <v>0</v>
      </c>
      <c r="AN56" s="22">
        <f t="shared" ca="1" si="48"/>
        <v>0</v>
      </c>
      <c r="AO56" s="22">
        <f t="shared" ca="1" si="48"/>
        <v>0</v>
      </c>
      <c r="AP56" s="22">
        <f t="shared" ca="1" si="48"/>
        <v>0</v>
      </c>
      <c r="AQ56" s="22">
        <f t="shared" ca="1" si="48"/>
        <v>0</v>
      </c>
      <c r="AR56" s="22">
        <f t="shared" ca="1" si="48"/>
        <v>0</v>
      </c>
      <c r="AS56" s="22">
        <f t="shared" ca="1" si="45"/>
        <v>0</v>
      </c>
      <c r="AT56" s="22">
        <f t="shared" ca="1" si="45"/>
        <v>0</v>
      </c>
      <c r="AU56" s="22">
        <f t="shared" ca="1" si="45"/>
        <v>0</v>
      </c>
      <c r="AV56" s="22">
        <f t="shared" ca="1" si="45"/>
        <v>0</v>
      </c>
      <c r="AW56" s="22">
        <f t="shared" ca="1" si="45"/>
        <v>0</v>
      </c>
      <c r="AX56" s="22">
        <f t="shared" ca="1" si="45"/>
        <v>0</v>
      </c>
      <c r="AY56" s="22">
        <f t="shared" ca="1" si="45"/>
        <v>0</v>
      </c>
      <c r="AZ56" s="22">
        <f t="shared" ca="1" si="45"/>
        <v>0</v>
      </c>
      <c r="BA56" s="22">
        <f t="shared" ca="1" si="42"/>
        <v>0</v>
      </c>
      <c r="BB56" s="22">
        <f t="shared" ca="1" si="42"/>
        <v>0</v>
      </c>
      <c r="BC56" s="22">
        <f t="shared" ca="1" si="42"/>
        <v>0</v>
      </c>
      <c r="BD56" s="22">
        <f t="shared" ca="1" si="42"/>
        <v>6940105.9900000002</v>
      </c>
      <c r="BE56" s="22">
        <f t="shared" ca="1" si="42"/>
        <v>0</v>
      </c>
      <c r="BF56" s="22">
        <f t="shared" ca="1" si="42"/>
        <v>0</v>
      </c>
      <c r="BG56" s="22">
        <f t="shared" ca="1" si="42"/>
        <v>0</v>
      </c>
      <c r="BH56" s="22">
        <f t="shared" ca="1" si="42"/>
        <v>0</v>
      </c>
      <c r="BI56" s="22">
        <f t="shared" ca="1" si="42"/>
        <v>0</v>
      </c>
      <c r="BJ56" s="22">
        <f t="shared" ca="1" si="42"/>
        <v>0</v>
      </c>
      <c r="BK56" s="22">
        <f t="shared" ca="1" si="42"/>
        <v>0</v>
      </c>
      <c r="BL56" s="22">
        <f t="shared" ca="1" si="42"/>
        <v>0</v>
      </c>
      <c r="BM56" s="22">
        <f t="shared" ca="1" si="42"/>
        <v>0</v>
      </c>
      <c r="BN56" s="22">
        <f t="shared" ca="1" si="42"/>
        <v>0</v>
      </c>
      <c r="BO56" s="22">
        <f t="shared" ca="1" si="42"/>
        <v>0</v>
      </c>
      <c r="BP56" s="22">
        <f t="shared" ca="1" si="42"/>
        <v>0</v>
      </c>
      <c r="BQ56" s="22">
        <f t="shared" ca="1" si="49"/>
        <v>0</v>
      </c>
      <c r="BR56" s="22">
        <f t="shared" ca="1" si="49"/>
        <v>0</v>
      </c>
      <c r="BS56" s="22">
        <f t="shared" ca="1" si="49"/>
        <v>0</v>
      </c>
      <c r="BT56" s="22">
        <f t="shared" ca="1" si="49"/>
        <v>0</v>
      </c>
      <c r="BU56" s="22">
        <f t="shared" ca="1" si="49"/>
        <v>0</v>
      </c>
      <c r="BV56" s="22">
        <f t="shared" ca="1" si="49"/>
        <v>0</v>
      </c>
      <c r="BW56" s="22">
        <f t="shared" ca="1" si="49"/>
        <v>0</v>
      </c>
      <c r="BX56" s="22">
        <f t="shared" ca="1" si="49"/>
        <v>0</v>
      </c>
      <c r="BY56" s="22">
        <f t="shared" ca="1" si="49"/>
        <v>0</v>
      </c>
      <c r="BZ56" s="22">
        <f t="shared" ca="1" si="49"/>
        <v>0</v>
      </c>
      <c r="CA56" s="22">
        <f t="shared" ca="1" si="49"/>
        <v>0</v>
      </c>
      <c r="CB56" s="22">
        <f t="shared" ca="1" si="49"/>
        <v>0</v>
      </c>
      <c r="CC56" s="22">
        <f t="shared" ca="1" si="49"/>
        <v>0</v>
      </c>
      <c r="CD56" s="22">
        <f t="shared" ca="1" si="49"/>
        <v>0</v>
      </c>
      <c r="CE56" s="22">
        <f t="shared" ca="1" si="49"/>
        <v>0</v>
      </c>
      <c r="CF56" s="22">
        <f t="shared" ca="1" si="49"/>
        <v>0</v>
      </c>
      <c r="CG56" s="22">
        <f t="shared" ca="1" si="46"/>
        <v>0</v>
      </c>
      <c r="CH56" s="22">
        <f t="shared" ca="1" si="46"/>
        <v>363.48571428571427</v>
      </c>
      <c r="CI56" s="23">
        <f t="shared" ca="1" si="25"/>
        <v>0</v>
      </c>
      <c r="CJ56" s="22">
        <f t="shared" ca="1" si="38"/>
        <v>0</v>
      </c>
      <c r="CK56" s="22">
        <f t="shared" ca="1" si="38"/>
        <v>0</v>
      </c>
      <c r="CL56" s="23">
        <f t="shared" ca="1" si="26"/>
        <v>0</v>
      </c>
      <c r="CM56" s="22">
        <f t="shared" ca="1" si="39"/>
        <v>0</v>
      </c>
      <c r="CN56" s="22">
        <f t="shared" ca="1" si="39"/>
        <v>0</v>
      </c>
      <c r="CO56" s="23">
        <f t="shared" ca="1" si="27"/>
        <v>0</v>
      </c>
      <c r="CP56" s="22">
        <f t="shared" ca="1" si="50"/>
        <v>0</v>
      </c>
      <c r="CQ56" s="22">
        <f t="shared" ca="1" si="50"/>
        <v>0</v>
      </c>
      <c r="CR56" s="22">
        <f t="shared" ca="1" si="50"/>
        <v>0</v>
      </c>
      <c r="CS56" s="22">
        <f t="shared" ca="1" si="50"/>
        <v>0</v>
      </c>
      <c r="CT56" s="22">
        <f t="shared" ca="1" si="50"/>
        <v>0</v>
      </c>
      <c r="CU56" s="23">
        <f t="shared" ca="1" si="40"/>
        <v>6940469.4757142859</v>
      </c>
    </row>
    <row r="57" spans="1:99" ht="12.75" customHeight="1" x14ac:dyDescent="0.25">
      <c r="A57" s="65" t="s">
        <v>246</v>
      </c>
      <c r="B57" s="21">
        <v>2005</v>
      </c>
      <c r="C57" s="66" t="s">
        <v>244</v>
      </c>
      <c r="D57" s="23">
        <f t="shared" ca="1" si="24"/>
        <v>0</v>
      </c>
      <c r="E57" s="22">
        <f t="shared" ca="1" si="47"/>
        <v>0</v>
      </c>
      <c r="F57" s="22">
        <f t="shared" ca="1" si="47"/>
        <v>0</v>
      </c>
      <c r="G57" s="22">
        <f t="shared" ca="1" si="47"/>
        <v>0</v>
      </c>
      <c r="H57" s="22">
        <f t="shared" ca="1" si="47"/>
        <v>0</v>
      </c>
      <c r="I57" s="22">
        <f t="shared" ca="1" si="47"/>
        <v>0</v>
      </c>
      <c r="J57" s="22">
        <f t="shared" ca="1" si="47"/>
        <v>0</v>
      </c>
      <c r="K57" s="22">
        <f t="shared" ca="1" si="47"/>
        <v>0</v>
      </c>
      <c r="L57" s="22">
        <f t="shared" ca="1" si="47"/>
        <v>0</v>
      </c>
      <c r="M57" s="22">
        <f t="shared" ca="1" si="47"/>
        <v>0</v>
      </c>
      <c r="N57" s="22">
        <f t="shared" ca="1" si="47"/>
        <v>0</v>
      </c>
      <c r="O57" s="22">
        <f t="shared" ca="1" si="47"/>
        <v>0</v>
      </c>
      <c r="P57" s="22">
        <f t="shared" ca="1" si="47"/>
        <v>0</v>
      </c>
      <c r="Q57" s="22">
        <f t="shared" ca="1" si="47"/>
        <v>0</v>
      </c>
      <c r="R57" s="22">
        <f t="shared" ca="1" si="47"/>
        <v>0</v>
      </c>
      <c r="S57" s="22">
        <f t="shared" ca="1" si="47"/>
        <v>0</v>
      </c>
      <c r="T57" s="22">
        <f t="shared" ca="1" si="47"/>
        <v>0</v>
      </c>
      <c r="U57" s="22">
        <f t="shared" ca="1" si="44"/>
        <v>0</v>
      </c>
      <c r="V57" s="22">
        <f t="shared" ca="1" si="44"/>
        <v>0</v>
      </c>
      <c r="W57" s="22">
        <f t="shared" ca="1" si="44"/>
        <v>0</v>
      </c>
      <c r="X57" s="22">
        <f t="shared" ca="1" si="44"/>
        <v>0</v>
      </c>
      <c r="Y57" s="22">
        <f t="shared" ca="1" si="44"/>
        <v>0</v>
      </c>
      <c r="Z57" s="22">
        <f t="shared" ca="1" si="44"/>
        <v>0</v>
      </c>
      <c r="AA57" s="22">
        <f t="shared" ca="1" si="44"/>
        <v>0</v>
      </c>
      <c r="AB57" s="22">
        <f t="shared" ca="1" si="44"/>
        <v>0</v>
      </c>
      <c r="AC57" s="22">
        <f t="shared" ca="1" si="44"/>
        <v>0</v>
      </c>
      <c r="AD57" s="22">
        <f t="shared" ca="1" si="44"/>
        <v>0</v>
      </c>
      <c r="AE57" s="22">
        <f t="shared" ca="1" si="44"/>
        <v>0</v>
      </c>
      <c r="AF57" s="22">
        <f t="shared" ca="1" si="44"/>
        <v>0</v>
      </c>
      <c r="AG57" s="22">
        <f t="shared" ca="1" si="44"/>
        <v>0</v>
      </c>
      <c r="AH57" s="22">
        <f t="shared" ca="1" si="44"/>
        <v>0</v>
      </c>
      <c r="AI57" s="22">
        <f t="shared" ca="1" si="48"/>
        <v>0</v>
      </c>
      <c r="AJ57" s="22">
        <f t="shared" ca="1" si="48"/>
        <v>0</v>
      </c>
      <c r="AK57" s="22">
        <f t="shared" ca="1" si="48"/>
        <v>0</v>
      </c>
      <c r="AL57" s="22">
        <f t="shared" ca="1" si="48"/>
        <v>0</v>
      </c>
      <c r="AM57" s="22">
        <f t="shared" ca="1" si="48"/>
        <v>0</v>
      </c>
      <c r="AN57" s="22">
        <f t="shared" ca="1" si="48"/>
        <v>0</v>
      </c>
      <c r="AO57" s="22">
        <f t="shared" ca="1" si="48"/>
        <v>0</v>
      </c>
      <c r="AP57" s="22">
        <f t="shared" ca="1" si="48"/>
        <v>0</v>
      </c>
      <c r="AQ57" s="22">
        <f t="shared" ca="1" si="48"/>
        <v>0</v>
      </c>
      <c r="AR57" s="22">
        <f t="shared" ca="1" si="48"/>
        <v>0</v>
      </c>
      <c r="AS57" s="22">
        <f t="shared" ca="1" si="45"/>
        <v>0</v>
      </c>
      <c r="AT57" s="22">
        <f t="shared" ca="1" si="45"/>
        <v>0</v>
      </c>
      <c r="AU57" s="22">
        <f t="shared" ca="1" si="45"/>
        <v>0</v>
      </c>
      <c r="AV57" s="22">
        <f t="shared" ca="1" si="45"/>
        <v>0</v>
      </c>
      <c r="AW57" s="22">
        <f t="shared" ca="1" si="45"/>
        <v>0</v>
      </c>
      <c r="AX57" s="22">
        <f t="shared" ca="1" si="45"/>
        <v>0</v>
      </c>
      <c r="AY57" s="22">
        <f t="shared" ca="1" si="45"/>
        <v>0</v>
      </c>
      <c r="AZ57" s="22">
        <f t="shared" ca="1" si="45"/>
        <v>0</v>
      </c>
      <c r="BA57" s="22">
        <f t="shared" ca="1" si="42"/>
        <v>0</v>
      </c>
      <c r="BB57" s="22">
        <f t="shared" ca="1" si="42"/>
        <v>0</v>
      </c>
      <c r="BC57" s="22">
        <f t="shared" ca="1" si="42"/>
        <v>0</v>
      </c>
      <c r="BD57" s="22">
        <f t="shared" ca="1" si="42"/>
        <v>1051659.2300000568</v>
      </c>
      <c r="BE57" s="22">
        <f t="shared" ca="1" si="42"/>
        <v>0</v>
      </c>
      <c r="BF57" s="22">
        <f t="shared" ca="1" si="42"/>
        <v>0</v>
      </c>
      <c r="BG57" s="22">
        <f t="shared" ca="1" si="42"/>
        <v>0</v>
      </c>
      <c r="BH57" s="22">
        <f t="shared" ca="1" si="42"/>
        <v>0</v>
      </c>
      <c r="BI57" s="22">
        <f t="shared" ca="1" si="42"/>
        <v>0</v>
      </c>
      <c r="BJ57" s="22">
        <f t="shared" ca="1" si="42"/>
        <v>0</v>
      </c>
      <c r="BK57" s="22">
        <f t="shared" ca="1" si="42"/>
        <v>0</v>
      </c>
      <c r="BL57" s="22">
        <f t="shared" ca="1" si="42"/>
        <v>0</v>
      </c>
      <c r="BM57" s="22">
        <f t="shared" ca="1" si="42"/>
        <v>0</v>
      </c>
      <c r="BN57" s="22">
        <f t="shared" ca="1" si="42"/>
        <v>0</v>
      </c>
      <c r="BO57" s="22">
        <f t="shared" ca="1" si="42"/>
        <v>0</v>
      </c>
      <c r="BP57" s="22">
        <f t="shared" ca="1" si="42"/>
        <v>0</v>
      </c>
      <c r="BQ57" s="22">
        <f t="shared" ca="1" si="49"/>
        <v>0</v>
      </c>
      <c r="BR57" s="22">
        <f t="shared" ca="1" si="49"/>
        <v>0</v>
      </c>
      <c r="BS57" s="22">
        <f t="shared" ca="1" si="49"/>
        <v>0</v>
      </c>
      <c r="BT57" s="22">
        <f t="shared" ca="1" si="49"/>
        <v>0</v>
      </c>
      <c r="BU57" s="22">
        <f t="shared" ca="1" si="49"/>
        <v>0</v>
      </c>
      <c r="BV57" s="22">
        <f t="shared" ca="1" si="49"/>
        <v>0</v>
      </c>
      <c r="BW57" s="22">
        <f t="shared" ca="1" si="49"/>
        <v>0</v>
      </c>
      <c r="BX57" s="22">
        <f t="shared" ca="1" si="49"/>
        <v>0</v>
      </c>
      <c r="BY57" s="22">
        <f t="shared" ca="1" si="49"/>
        <v>0</v>
      </c>
      <c r="BZ57" s="22">
        <f t="shared" ca="1" si="49"/>
        <v>0</v>
      </c>
      <c r="CA57" s="22">
        <f t="shared" ca="1" si="49"/>
        <v>0</v>
      </c>
      <c r="CB57" s="22">
        <f t="shared" ca="1" si="49"/>
        <v>0</v>
      </c>
      <c r="CC57" s="22">
        <f t="shared" ca="1" si="49"/>
        <v>0</v>
      </c>
      <c r="CD57" s="22">
        <f t="shared" ca="1" si="49"/>
        <v>0</v>
      </c>
      <c r="CE57" s="22">
        <f t="shared" ca="1" si="49"/>
        <v>0</v>
      </c>
      <c r="CF57" s="22">
        <f t="shared" ca="1" si="49"/>
        <v>0</v>
      </c>
      <c r="CG57" s="22">
        <f t="shared" ca="1" si="46"/>
        <v>0</v>
      </c>
      <c r="CH57" s="22">
        <f t="shared" ca="1" si="46"/>
        <v>0</v>
      </c>
      <c r="CI57" s="23">
        <f t="shared" ca="1" si="25"/>
        <v>202127228.65999997</v>
      </c>
      <c r="CJ57" s="22">
        <f t="shared" ca="1" si="38"/>
        <v>3228</v>
      </c>
      <c r="CK57" s="22">
        <f t="shared" ca="1" si="38"/>
        <v>6683.75</v>
      </c>
      <c r="CL57" s="23">
        <f t="shared" ca="1" si="26"/>
        <v>122836971.88999991</v>
      </c>
      <c r="CM57" s="22">
        <f t="shared" ca="1" si="39"/>
        <v>21682897.969999988</v>
      </c>
      <c r="CN57" s="22">
        <f t="shared" ca="1" si="39"/>
        <v>101154073.91999993</v>
      </c>
      <c r="CO57" s="23">
        <f t="shared" ca="1" si="27"/>
        <v>79280345.02000007</v>
      </c>
      <c r="CP57" s="22">
        <f t="shared" ca="1" si="50"/>
        <v>22274022.780000016</v>
      </c>
      <c r="CQ57" s="22">
        <f t="shared" ca="1" si="50"/>
        <v>57006322.240000047</v>
      </c>
      <c r="CR57" s="22">
        <f t="shared" ca="1" si="50"/>
        <v>475592.76000000036</v>
      </c>
      <c r="CS57" s="22">
        <f t="shared" ca="1" si="50"/>
        <v>0</v>
      </c>
      <c r="CT57" s="22">
        <f t="shared" ca="1" si="50"/>
        <v>0</v>
      </c>
      <c r="CU57" s="23">
        <f t="shared" ca="1" si="40"/>
        <v>203654480.65000001</v>
      </c>
    </row>
    <row r="58" spans="1:99" ht="12.75" customHeight="1" x14ac:dyDescent="0.25">
      <c r="A58" s="65" t="s">
        <v>248</v>
      </c>
      <c r="B58" s="21">
        <v>2006</v>
      </c>
      <c r="C58" s="66" t="s">
        <v>244</v>
      </c>
      <c r="D58" s="23">
        <f t="shared" ca="1" si="24"/>
        <v>0</v>
      </c>
      <c r="E58" s="22">
        <f t="shared" ca="1" si="47"/>
        <v>0</v>
      </c>
      <c r="F58" s="22">
        <f t="shared" ca="1" si="47"/>
        <v>0</v>
      </c>
      <c r="G58" s="22">
        <f t="shared" ca="1" si="47"/>
        <v>0</v>
      </c>
      <c r="H58" s="22">
        <f t="shared" ca="1" si="47"/>
        <v>0</v>
      </c>
      <c r="I58" s="22">
        <f t="shared" ca="1" si="47"/>
        <v>0</v>
      </c>
      <c r="J58" s="22">
        <f t="shared" ca="1" si="47"/>
        <v>0</v>
      </c>
      <c r="K58" s="22">
        <f t="shared" ca="1" si="47"/>
        <v>0</v>
      </c>
      <c r="L58" s="22">
        <f t="shared" ca="1" si="47"/>
        <v>0</v>
      </c>
      <c r="M58" s="22">
        <f t="shared" ca="1" si="47"/>
        <v>0</v>
      </c>
      <c r="N58" s="22">
        <f t="shared" ca="1" si="47"/>
        <v>0</v>
      </c>
      <c r="O58" s="22">
        <f t="shared" ca="1" si="47"/>
        <v>0</v>
      </c>
      <c r="P58" s="22">
        <f t="shared" ca="1" si="47"/>
        <v>0</v>
      </c>
      <c r="Q58" s="22">
        <f t="shared" ca="1" si="47"/>
        <v>0</v>
      </c>
      <c r="R58" s="22">
        <f t="shared" ca="1" si="47"/>
        <v>0</v>
      </c>
      <c r="S58" s="22">
        <f t="shared" ca="1" si="47"/>
        <v>0</v>
      </c>
      <c r="T58" s="22">
        <f t="shared" ca="1" si="47"/>
        <v>0</v>
      </c>
      <c r="U58" s="22">
        <f t="shared" ca="1" si="44"/>
        <v>0</v>
      </c>
      <c r="V58" s="22">
        <f t="shared" ca="1" si="44"/>
        <v>0</v>
      </c>
      <c r="W58" s="22">
        <f t="shared" ca="1" si="44"/>
        <v>0</v>
      </c>
      <c r="X58" s="22">
        <f t="shared" ca="1" si="44"/>
        <v>0</v>
      </c>
      <c r="Y58" s="22">
        <f t="shared" ca="1" si="44"/>
        <v>0</v>
      </c>
      <c r="Z58" s="22">
        <f t="shared" ca="1" si="44"/>
        <v>0</v>
      </c>
      <c r="AA58" s="22">
        <f t="shared" ca="1" si="44"/>
        <v>0</v>
      </c>
      <c r="AB58" s="22">
        <f t="shared" ca="1" si="44"/>
        <v>0</v>
      </c>
      <c r="AC58" s="22">
        <f t="shared" ca="1" si="44"/>
        <v>0</v>
      </c>
      <c r="AD58" s="22">
        <f t="shared" ca="1" si="44"/>
        <v>0</v>
      </c>
      <c r="AE58" s="22">
        <f t="shared" ca="1" si="44"/>
        <v>0</v>
      </c>
      <c r="AF58" s="22">
        <f t="shared" ca="1" si="44"/>
        <v>0</v>
      </c>
      <c r="AG58" s="22">
        <f t="shared" ca="1" si="44"/>
        <v>0</v>
      </c>
      <c r="AH58" s="22">
        <f t="shared" ca="1" si="44"/>
        <v>0</v>
      </c>
      <c r="AI58" s="22">
        <f t="shared" ca="1" si="48"/>
        <v>0</v>
      </c>
      <c r="AJ58" s="22">
        <f t="shared" ca="1" si="48"/>
        <v>0</v>
      </c>
      <c r="AK58" s="22">
        <f t="shared" ca="1" si="48"/>
        <v>0</v>
      </c>
      <c r="AL58" s="22">
        <f t="shared" ca="1" si="48"/>
        <v>0</v>
      </c>
      <c r="AM58" s="22">
        <f t="shared" ca="1" si="48"/>
        <v>0</v>
      </c>
      <c r="AN58" s="22">
        <f t="shared" ca="1" si="48"/>
        <v>0</v>
      </c>
      <c r="AO58" s="22">
        <f t="shared" ca="1" si="48"/>
        <v>0</v>
      </c>
      <c r="AP58" s="22">
        <f t="shared" ca="1" si="48"/>
        <v>0</v>
      </c>
      <c r="AQ58" s="22">
        <f t="shared" ca="1" si="48"/>
        <v>0</v>
      </c>
      <c r="AR58" s="22">
        <f t="shared" ca="1" si="48"/>
        <v>0</v>
      </c>
      <c r="AS58" s="22">
        <f t="shared" ca="1" si="45"/>
        <v>0</v>
      </c>
      <c r="AT58" s="22">
        <f t="shared" ca="1" si="45"/>
        <v>0</v>
      </c>
      <c r="AU58" s="22">
        <f t="shared" ca="1" si="45"/>
        <v>0</v>
      </c>
      <c r="AV58" s="22">
        <f t="shared" ca="1" si="45"/>
        <v>0</v>
      </c>
      <c r="AW58" s="22">
        <f t="shared" ca="1" si="45"/>
        <v>0</v>
      </c>
      <c r="AX58" s="22">
        <f t="shared" ca="1" si="45"/>
        <v>0</v>
      </c>
      <c r="AY58" s="22">
        <f t="shared" ca="1" si="45"/>
        <v>0</v>
      </c>
      <c r="AZ58" s="22">
        <f t="shared" ca="1" si="45"/>
        <v>0</v>
      </c>
      <c r="BA58" s="22">
        <f t="shared" ca="1" si="42"/>
        <v>0</v>
      </c>
      <c r="BB58" s="22">
        <f t="shared" ca="1" si="42"/>
        <v>0</v>
      </c>
      <c r="BC58" s="22">
        <f t="shared" ca="1" si="42"/>
        <v>0</v>
      </c>
      <c r="BD58" s="22">
        <f t="shared" ca="1" si="42"/>
        <v>0</v>
      </c>
      <c r="BE58" s="22">
        <f t="shared" ca="1" si="42"/>
        <v>0</v>
      </c>
      <c r="BF58" s="22">
        <f t="shared" ca="1" si="42"/>
        <v>0</v>
      </c>
      <c r="BG58" s="22">
        <f t="shared" ca="1" si="42"/>
        <v>0</v>
      </c>
      <c r="BH58" s="22">
        <f t="shared" ca="1" si="42"/>
        <v>0</v>
      </c>
      <c r="BI58" s="22">
        <f t="shared" ca="1" si="42"/>
        <v>0</v>
      </c>
      <c r="BJ58" s="22">
        <f t="shared" ca="1" si="42"/>
        <v>0</v>
      </c>
      <c r="BK58" s="22">
        <f t="shared" ca="1" si="42"/>
        <v>0</v>
      </c>
      <c r="BL58" s="22">
        <f t="shared" ca="1" si="42"/>
        <v>0</v>
      </c>
      <c r="BM58" s="22">
        <f t="shared" ca="1" si="42"/>
        <v>0</v>
      </c>
      <c r="BN58" s="22">
        <f t="shared" ca="1" si="42"/>
        <v>0</v>
      </c>
      <c r="BO58" s="22">
        <f t="shared" ca="1" si="42"/>
        <v>0</v>
      </c>
      <c r="BP58" s="22">
        <f t="shared" ca="1" si="42"/>
        <v>0</v>
      </c>
      <c r="BQ58" s="22">
        <f t="shared" ca="1" si="49"/>
        <v>0</v>
      </c>
      <c r="BR58" s="22">
        <f t="shared" ca="1" si="49"/>
        <v>0</v>
      </c>
      <c r="BS58" s="22">
        <f t="shared" ca="1" si="49"/>
        <v>0</v>
      </c>
      <c r="BT58" s="22">
        <f t="shared" ca="1" si="49"/>
        <v>0</v>
      </c>
      <c r="BU58" s="22">
        <f t="shared" ca="1" si="49"/>
        <v>0</v>
      </c>
      <c r="BV58" s="22">
        <f t="shared" ca="1" si="49"/>
        <v>0</v>
      </c>
      <c r="BW58" s="22">
        <f t="shared" ca="1" si="49"/>
        <v>0</v>
      </c>
      <c r="BX58" s="22">
        <f t="shared" ca="1" si="49"/>
        <v>0</v>
      </c>
      <c r="BY58" s="22">
        <f t="shared" ca="1" si="49"/>
        <v>0</v>
      </c>
      <c r="BZ58" s="22">
        <f t="shared" ca="1" si="49"/>
        <v>0</v>
      </c>
      <c r="CA58" s="22">
        <f t="shared" ca="1" si="49"/>
        <v>0</v>
      </c>
      <c r="CB58" s="22">
        <f t="shared" ca="1" si="49"/>
        <v>0</v>
      </c>
      <c r="CC58" s="22">
        <f t="shared" ca="1" si="49"/>
        <v>0</v>
      </c>
      <c r="CD58" s="22">
        <f t="shared" ca="1" si="49"/>
        <v>0</v>
      </c>
      <c r="CE58" s="22">
        <f t="shared" ca="1" si="49"/>
        <v>0</v>
      </c>
      <c r="CF58" s="22">
        <f t="shared" ca="1" si="49"/>
        <v>0</v>
      </c>
      <c r="CG58" s="22">
        <f t="shared" ca="1" si="46"/>
        <v>0</v>
      </c>
      <c r="CH58" s="22">
        <f t="shared" ca="1" si="46"/>
        <v>0</v>
      </c>
      <c r="CI58" s="23">
        <f t="shared" ca="1" si="25"/>
        <v>0</v>
      </c>
      <c r="CJ58" s="22">
        <f t="shared" ca="1" si="38"/>
        <v>0</v>
      </c>
      <c r="CK58" s="22">
        <f t="shared" ca="1" si="38"/>
        <v>0</v>
      </c>
      <c r="CL58" s="23">
        <f t="shared" ca="1" si="26"/>
        <v>0</v>
      </c>
      <c r="CM58" s="22">
        <f t="shared" ca="1" si="39"/>
        <v>0</v>
      </c>
      <c r="CN58" s="22">
        <f t="shared" ca="1" si="39"/>
        <v>0</v>
      </c>
      <c r="CO58" s="23">
        <f t="shared" ca="1" si="27"/>
        <v>0</v>
      </c>
      <c r="CP58" s="22">
        <f t="shared" ca="1" si="50"/>
        <v>0</v>
      </c>
      <c r="CQ58" s="22">
        <f t="shared" ca="1" si="50"/>
        <v>0</v>
      </c>
      <c r="CR58" s="22">
        <f t="shared" ca="1" si="50"/>
        <v>0</v>
      </c>
      <c r="CS58" s="22">
        <f t="shared" ca="1" si="50"/>
        <v>0</v>
      </c>
      <c r="CT58" s="22">
        <f t="shared" ca="1" si="50"/>
        <v>0</v>
      </c>
      <c r="CU58" s="23">
        <f t="shared" ca="1" si="40"/>
        <v>0</v>
      </c>
    </row>
    <row r="59" spans="1:99" ht="12.75" customHeight="1" x14ac:dyDescent="0.25">
      <c r="A59" s="65" t="s">
        <v>250</v>
      </c>
      <c r="B59" s="21">
        <v>2007</v>
      </c>
      <c r="C59" s="66" t="s">
        <v>244</v>
      </c>
      <c r="D59" s="23">
        <f t="shared" ca="1" si="24"/>
        <v>0</v>
      </c>
      <c r="E59" s="22">
        <f t="shared" ca="1" si="47"/>
        <v>0</v>
      </c>
      <c r="F59" s="22">
        <f t="shared" ca="1" si="47"/>
        <v>0</v>
      </c>
      <c r="G59" s="22">
        <f t="shared" ca="1" si="47"/>
        <v>0</v>
      </c>
      <c r="H59" s="22">
        <f t="shared" ca="1" si="47"/>
        <v>0</v>
      </c>
      <c r="I59" s="22">
        <f t="shared" ca="1" si="47"/>
        <v>0</v>
      </c>
      <c r="J59" s="22">
        <f t="shared" ca="1" si="47"/>
        <v>0</v>
      </c>
      <c r="K59" s="22">
        <f t="shared" ca="1" si="47"/>
        <v>0</v>
      </c>
      <c r="L59" s="22">
        <f t="shared" ca="1" si="47"/>
        <v>0</v>
      </c>
      <c r="M59" s="22">
        <f t="shared" ca="1" si="47"/>
        <v>0</v>
      </c>
      <c r="N59" s="22">
        <f t="shared" ca="1" si="47"/>
        <v>0</v>
      </c>
      <c r="O59" s="22">
        <f t="shared" ca="1" si="47"/>
        <v>0</v>
      </c>
      <c r="P59" s="22">
        <f t="shared" ca="1" si="47"/>
        <v>0</v>
      </c>
      <c r="Q59" s="22">
        <f t="shared" ca="1" si="47"/>
        <v>0</v>
      </c>
      <c r="R59" s="22">
        <f t="shared" ca="1" si="47"/>
        <v>0</v>
      </c>
      <c r="S59" s="22">
        <f t="shared" ca="1" si="47"/>
        <v>0</v>
      </c>
      <c r="T59" s="22">
        <f t="shared" ca="1" si="47"/>
        <v>0</v>
      </c>
      <c r="U59" s="22">
        <f t="shared" ca="1" si="44"/>
        <v>0</v>
      </c>
      <c r="V59" s="22">
        <f t="shared" ca="1" si="44"/>
        <v>0</v>
      </c>
      <c r="W59" s="22">
        <f t="shared" ca="1" si="44"/>
        <v>0</v>
      </c>
      <c r="X59" s="22">
        <f t="shared" ca="1" si="44"/>
        <v>0</v>
      </c>
      <c r="Y59" s="22">
        <f t="shared" ca="1" si="44"/>
        <v>0</v>
      </c>
      <c r="Z59" s="22">
        <f t="shared" ca="1" si="44"/>
        <v>0</v>
      </c>
      <c r="AA59" s="22">
        <f t="shared" ca="1" si="44"/>
        <v>0</v>
      </c>
      <c r="AB59" s="22">
        <f t="shared" ca="1" si="44"/>
        <v>0</v>
      </c>
      <c r="AC59" s="22">
        <f t="shared" ca="1" si="44"/>
        <v>0</v>
      </c>
      <c r="AD59" s="22">
        <f t="shared" ca="1" si="44"/>
        <v>0</v>
      </c>
      <c r="AE59" s="22">
        <f t="shared" ca="1" si="44"/>
        <v>0</v>
      </c>
      <c r="AF59" s="22">
        <f t="shared" ca="1" si="44"/>
        <v>0</v>
      </c>
      <c r="AG59" s="22">
        <f t="shared" ca="1" si="44"/>
        <v>0</v>
      </c>
      <c r="AH59" s="22">
        <f t="shared" ca="1" si="44"/>
        <v>0</v>
      </c>
      <c r="AI59" s="22">
        <f t="shared" ca="1" si="48"/>
        <v>0</v>
      </c>
      <c r="AJ59" s="22">
        <f t="shared" ca="1" si="48"/>
        <v>0</v>
      </c>
      <c r="AK59" s="22">
        <f t="shared" ca="1" si="48"/>
        <v>0</v>
      </c>
      <c r="AL59" s="22">
        <f t="shared" ca="1" si="48"/>
        <v>0</v>
      </c>
      <c r="AM59" s="22">
        <f t="shared" ca="1" si="48"/>
        <v>0</v>
      </c>
      <c r="AN59" s="22">
        <f t="shared" ca="1" si="48"/>
        <v>0</v>
      </c>
      <c r="AO59" s="22">
        <f t="shared" ca="1" si="48"/>
        <v>0</v>
      </c>
      <c r="AP59" s="22">
        <f t="shared" ca="1" si="48"/>
        <v>0</v>
      </c>
      <c r="AQ59" s="22">
        <f t="shared" ca="1" si="48"/>
        <v>0</v>
      </c>
      <c r="AR59" s="22">
        <f t="shared" ca="1" si="48"/>
        <v>0</v>
      </c>
      <c r="AS59" s="22">
        <f t="shared" ca="1" si="45"/>
        <v>0</v>
      </c>
      <c r="AT59" s="22">
        <f t="shared" ca="1" si="45"/>
        <v>0</v>
      </c>
      <c r="AU59" s="22">
        <f t="shared" ca="1" si="45"/>
        <v>0</v>
      </c>
      <c r="AV59" s="22">
        <f t="shared" ca="1" si="45"/>
        <v>0</v>
      </c>
      <c r="AW59" s="22">
        <f t="shared" ca="1" si="45"/>
        <v>0</v>
      </c>
      <c r="AX59" s="22">
        <f t="shared" ca="1" si="45"/>
        <v>0</v>
      </c>
      <c r="AY59" s="22">
        <f t="shared" ca="1" si="45"/>
        <v>0</v>
      </c>
      <c r="AZ59" s="22">
        <f t="shared" ca="1" si="45"/>
        <v>0</v>
      </c>
      <c r="BA59" s="22">
        <f t="shared" ca="1" si="42"/>
        <v>0</v>
      </c>
      <c r="BB59" s="22">
        <f t="shared" ca="1" si="42"/>
        <v>0</v>
      </c>
      <c r="BC59" s="22">
        <f t="shared" ca="1" si="42"/>
        <v>0</v>
      </c>
      <c r="BD59" s="22">
        <f t="shared" ca="1" si="42"/>
        <v>0</v>
      </c>
      <c r="BE59" s="22">
        <f t="shared" ca="1" si="42"/>
        <v>0</v>
      </c>
      <c r="BF59" s="22">
        <f t="shared" ca="1" si="42"/>
        <v>0</v>
      </c>
      <c r="BG59" s="22">
        <f t="shared" ca="1" si="42"/>
        <v>0</v>
      </c>
      <c r="BH59" s="22">
        <f t="shared" ca="1" si="42"/>
        <v>0</v>
      </c>
      <c r="BI59" s="22">
        <f t="shared" ca="1" si="42"/>
        <v>0</v>
      </c>
      <c r="BJ59" s="22">
        <f t="shared" ca="1" si="42"/>
        <v>0</v>
      </c>
      <c r="BK59" s="22">
        <f t="shared" ca="1" si="42"/>
        <v>0</v>
      </c>
      <c r="BL59" s="22">
        <f t="shared" ca="1" si="42"/>
        <v>0</v>
      </c>
      <c r="BM59" s="22">
        <f t="shared" ca="1" si="42"/>
        <v>0</v>
      </c>
      <c r="BN59" s="22">
        <f t="shared" ca="1" si="42"/>
        <v>0</v>
      </c>
      <c r="BO59" s="22">
        <f t="shared" ca="1" si="42"/>
        <v>0</v>
      </c>
      <c r="BP59" s="22">
        <f t="shared" ca="1" si="42"/>
        <v>0</v>
      </c>
      <c r="BQ59" s="22">
        <f t="shared" ca="1" si="49"/>
        <v>0</v>
      </c>
      <c r="BR59" s="22">
        <f t="shared" ca="1" si="49"/>
        <v>0</v>
      </c>
      <c r="BS59" s="22">
        <f t="shared" ca="1" si="49"/>
        <v>0</v>
      </c>
      <c r="BT59" s="22">
        <f t="shared" ca="1" si="49"/>
        <v>0</v>
      </c>
      <c r="BU59" s="22">
        <f t="shared" ca="1" si="49"/>
        <v>0</v>
      </c>
      <c r="BV59" s="22">
        <f t="shared" ca="1" si="49"/>
        <v>0</v>
      </c>
      <c r="BW59" s="22">
        <f t="shared" ca="1" si="49"/>
        <v>0</v>
      </c>
      <c r="BX59" s="22">
        <f t="shared" ca="1" si="49"/>
        <v>0</v>
      </c>
      <c r="BY59" s="22">
        <f t="shared" ca="1" si="49"/>
        <v>0</v>
      </c>
      <c r="BZ59" s="22">
        <f t="shared" ca="1" si="49"/>
        <v>0</v>
      </c>
      <c r="CA59" s="22">
        <f t="shared" ca="1" si="49"/>
        <v>0</v>
      </c>
      <c r="CB59" s="22">
        <f t="shared" ca="1" si="49"/>
        <v>0</v>
      </c>
      <c r="CC59" s="22">
        <f t="shared" ca="1" si="49"/>
        <v>0</v>
      </c>
      <c r="CD59" s="22">
        <f t="shared" ca="1" si="49"/>
        <v>0</v>
      </c>
      <c r="CE59" s="22">
        <f t="shared" ca="1" si="49"/>
        <v>0</v>
      </c>
      <c r="CF59" s="22">
        <f t="shared" ca="1" si="49"/>
        <v>0</v>
      </c>
      <c r="CG59" s="22">
        <f t="shared" ca="1" si="46"/>
        <v>0</v>
      </c>
      <c r="CH59" s="22">
        <f t="shared" ca="1" si="46"/>
        <v>0</v>
      </c>
      <c r="CI59" s="23">
        <f t="shared" ca="1" si="25"/>
        <v>0</v>
      </c>
      <c r="CJ59" s="22">
        <f t="shared" ref="CJ59:CK74" ca="1" si="51">IFERROR(INDIRECT("'"&amp;$B$2&amp;"'!"&amp;ADDRESS(MATCH($B59,INDIRECT("'"&amp;$B$2&amp;"'!$B$1:$B$1095"),0),MATCH(CJ$5,INDIRECT("'"&amp;$B$2&amp;"'!5:5"),0))),0)</f>
        <v>0</v>
      </c>
      <c r="CK59" s="22">
        <f t="shared" ca="1" si="51"/>
        <v>0</v>
      </c>
      <c r="CL59" s="23">
        <f t="shared" ca="1" si="26"/>
        <v>0</v>
      </c>
      <c r="CM59" s="22">
        <f t="shared" ref="CM59:CN74" ca="1" si="52">IFERROR(INDIRECT("'"&amp;$B$2&amp;"'!"&amp;ADDRESS(MATCH($B59,INDIRECT("'"&amp;$B$2&amp;"'!$B$1:$B$1095"),0),MATCH(CM$5,INDIRECT("'"&amp;$B$2&amp;"'!5:5"),0))),0)</f>
        <v>0</v>
      </c>
      <c r="CN59" s="22">
        <f t="shared" ca="1" si="52"/>
        <v>0</v>
      </c>
      <c r="CO59" s="23">
        <f t="shared" ca="1" si="27"/>
        <v>0</v>
      </c>
      <c r="CP59" s="22">
        <f t="shared" ca="1" si="50"/>
        <v>0</v>
      </c>
      <c r="CQ59" s="22">
        <f t="shared" ca="1" si="50"/>
        <v>0</v>
      </c>
      <c r="CR59" s="22">
        <f t="shared" ca="1" si="50"/>
        <v>126.1</v>
      </c>
      <c r="CS59" s="22">
        <f t="shared" ca="1" si="50"/>
        <v>0</v>
      </c>
      <c r="CT59" s="22">
        <f t="shared" ca="1" si="50"/>
        <v>0</v>
      </c>
      <c r="CU59" s="23">
        <f t="shared" ref="CU59" ca="1" si="53">+D59+SUM(H59:CI59)+SUM(CR59:CT59)</f>
        <v>126.1</v>
      </c>
    </row>
    <row r="60" spans="1:99" ht="12.75" customHeight="1" x14ac:dyDescent="0.25">
      <c r="A60" s="65" t="s">
        <v>252</v>
      </c>
      <c r="B60" s="21">
        <v>3001</v>
      </c>
      <c r="C60" s="66" t="s">
        <v>253</v>
      </c>
      <c r="D60" s="23">
        <f t="shared" ca="1" si="24"/>
        <v>0</v>
      </c>
      <c r="E60" s="22">
        <f t="shared" ca="1" si="47"/>
        <v>0</v>
      </c>
      <c r="F60" s="22">
        <f t="shared" ca="1" si="47"/>
        <v>0</v>
      </c>
      <c r="G60" s="22">
        <f t="shared" ca="1" si="47"/>
        <v>0</v>
      </c>
      <c r="H60" s="22">
        <f t="shared" ca="1" si="47"/>
        <v>0</v>
      </c>
      <c r="I60" s="22">
        <f t="shared" ca="1" si="47"/>
        <v>0</v>
      </c>
      <c r="J60" s="22">
        <f t="shared" ca="1" si="47"/>
        <v>0</v>
      </c>
      <c r="K60" s="22">
        <f t="shared" ca="1" si="47"/>
        <v>0</v>
      </c>
      <c r="L60" s="22">
        <f t="shared" ca="1" si="47"/>
        <v>0</v>
      </c>
      <c r="M60" s="22">
        <f t="shared" ca="1" si="47"/>
        <v>0</v>
      </c>
      <c r="N60" s="22">
        <f t="shared" ca="1" si="47"/>
        <v>0</v>
      </c>
      <c r="O60" s="22">
        <f t="shared" ca="1" si="47"/>
        <v>0</v>
      </c>
      <c r="P60" s="22">
        <f t="shared" ca="1" si="47"/>
        <v>0</v>
      </c>
      <c r="Q60" s="22">
        <f t="shared" ca="1" si="47"/>
        <v>0</v>
      </c>
      <c r="R60" s="22">
        <f t="shared" ca="1" si="47"/>
        <v>0</v>
      </c>
      <c r="S60" s="22">
        <f t="shared" ca="1" si="47"/>
        <v>0</v>
      </c>
      <c r="T60" s="22">
        <f t="shared" ca="1" si="47"/>
        <v>0</v>
      </c>
      <c r="U60" s="22">
        <f t="shared" ca="1" si="44"/>
        <v>0</v>
      </c>
      <c r="V60" s="22">
        <f t="shared" ca="1" si="44"/>
        <v>0</v>
      </c>
      <c r="W60" s="22">
        <f t="shared" ca="1" si="44"/>
        <v>0</v>
      </c>
      <c r="X60" s="22">
        <f t="shared" ca="1" si="44"/>
        <v>0</v>
      </c>
      <c r="Y60" s="22">
        <f t="shared" ca="1" si="44"/>
        <v>0</v>
      </c>
      <c r="Z60" s="22">
        <f t="shared" ca="1" si="44"/>
        <v>0</v>
      </c>
      <c r="AA60" s="22">
        <f t="shared" ca="1" si="44"/>
        <v>0</v>
      </c>
      <c r="AB60" s="22">
        <f t="shared" ca="1" si="44"/>
        <v>0</v>
      </c>
      <c r="AC60" s="22">
        <f t="shared" ca="1" si="44"/>
        <v>0</v>
      </c>
      <c r="AD60" s="22">
        <f t="shared" ca="1" si="44"/>
        <v>0</v>
      </c>
      <c r="AE60" s="22">
        <f t="shared" ca="1" si="44"/>
        <v>0</v>
      </c>
      <c r="AF60" s="22">
        <f t="shared" ca="1" si="44"/>
        <v>0</v>
      </c>
      <c r="AG60" s="22">
        <f t="shared" ca="1" si="44"/>
        <v>0</v>
      </c>
      <c r="AH60" s="22">
        <f t="shared" ca="1" si="44"/>
        <v>0</v>
      </c>
      <c r="AI60" s="22">
        <f t="shared" ca="1" si="48"/>
        <v>0</v>
      </c>
      <c r="AJ60" s="22">
        <f t="shared" ca="1" si="48"/>
        <v>0</v>
      </c>
      <c r="AK60" s="22">
        <f t="shared" ca="1" si="48"/>
        <v>0</v>
      </c>
      <c r="AL60" s="22">
        <f t="shared" ca="1" si="48"/>
        <v>0</v>
      </c>
      <c r="AM60" s="22">
        <f t="shared" ca="1" si="48"/>
        <v>0</v>
      </c>
      <c r="AN60" s="22">
        <f t="shared" ca="1" si="48"/>
        <v>0</v>
      </c>
      <c r="AO60" s="22">
        <f t="shared" ca="1" si="48"/>
        <v>0</v>
      </c>
      <c r="AP60" s="22">
        <f t="shared" ca="1" si="48"/>
        <v>0</v>
      </c>
      <c r="AQ60" s="22">
        <f t="shared" ca="1" si="48"/>
        <v>0</v>
      </c>
      <c r="AR60" s="22">
        <f t="shared" ca="1" si="48"/>
        <v>0</v>
      </c>
      <c r="AS60" s="22">
        <f t="shared" ca="1" si="45"/>
        <v>0</v>
      </c>
      <c r="AT60" s="22">
        <f t="shared" ca="1" si="45"/>
        <v>0</v>
      </c>
      <c r="AU60" s="22">
        <f t="shared" ca="1" si="45"/>
        <v>0</v>
      </c>
      <c r="AV60" s="22">
        <f t="shared" ca="1" si="45"/>
        <v>0</v>
      </c>
      <c r="AW60" s="22">
        <f t="shared" ca="1" si="45"/>
        <v>0</v>
      </c>
      <c r="AX60" s="22">
        <f t="shared" ca="1" si="45"/>
        <v>0</v>
      </c>
      <c r="AY60" s="22">
        <f t="shared" ca="1" si="45"/>
        <v>0</v>
      </c>
      <c r="AZ60" s="22">
        <f t="shared" ca="1" si="45"/>
        <v>0</v>
      </c>
      <c r="BA60" s="22">
        <f t="shared" ca="1" si="42"/>
        <v>0</v>
      </c>
      <c r="BB60" s="22">
        <f t="shared" ca="1" si="42"/>
        <v>0</v>
      </c>
      <c r="BC60" s="22">
        <f t="shared" ca="1" si="42"/>
        <v>0</v>
      </c>
      <c r="BD60" s="22">
        <f t="shared" ca="1" si="42"/>
        <v>0</v>
      </c>
      <c r="BE60" s="22">
        <f t="shared" ca="1" si="42"/>
        <v>0</v>
      </c>
      <c r="BF60" s="22">
        <f t="shared" ca="1" si="42"/>
        <v>0</v>
      </c>
      <c r="BG60" s="22">
        <f t="shared" ca="1" si="42"/>
        <v>0</v>
      </c>
      <c r="BH60" s="22">
        <f t="shared" ca="1" si="42"/>
        <v>0</v>
      </c>
      <c r="BI60" s="22">
        <f t="shared" ca="1" si="42"/>
        <v>0</v>
      </c>
      <c r="BJ60" s="22">
        <f t="shared" ca="1" si="42"/>
        <v>0</v>
      </c>
      <c r="BK60" s="22">
        <f t="shared" ca="1" si="42"/>
        <v>0</v>
      </c>
      <c r="BL60" s="22">
        <f t="shared" ca="1" si="42"/>
        <v>0</v>
      </c>
      <c r="BM60" s="22">
        <f t="shared" ca="1" si="42"/>
        <v>0</v>
      </c>
      <c r="BN60" s="22">
        <f t="shared" ca="1" si="42"/>
        <v>0</v>
      </c>
      <c r="BO60" s="22">
        <f t="shared" ca="1" si="42"/>
        <v>0</v>
      </c>
      <c r="BP60" s="22">
        <f t="shared" ca="1" si="42"/>
        <v>0</v>
      </c>
      <c r="BQ60" s="22">
        <f t="shared" ca="1" si="49"/>
        <v>0</v>
      </c>
      <c r="BR60" s="22">
        <f t="shared" ca="1" si="49"/>
        <v>0</v>
      </c>
      <c r="BS60" s="22">
        <f t="shared" ca="1" si="49"/>
        <v>0</v>
      </c>
      <c r="BT60" s="22">
        <f t="shared" ca="1" si="49"/>
        <v>0</v>
      </c>
      <c r="BU60" s="22">
        <f t="shared" ca="1" si="49"/>
        <v>0</v>
      </c>
      <c r="BV60" s="22">
        <f t="shared" ca="1" si="49"/>
        <v>0</v>
      </c>
      <c r="BW60" s="22">
        <f t="shared" ca="1" si="49"/>
        <v>0</v>
      </c>
      <c r="BX60" s="22">
        <f t="shared" ca="1" si="49"/>
        <v>0</v>
      </c>
      <c r="BY60" s="22">
        <f t="shared" ca="1" si="49"/>
        <v>0</v>
      </c>
      <c r="BZ60" s="22">
        <f t="shared" ca="1" si="49"/>
        <v>0</v>
      </c>
      <c r="CA60" s="22">
        <f t="shared" ca="1" si="49"/>
        <v>0</v>
      </c>
      <c r="CB60" s="22">
        <f t="shared" ca="1" si="49"/>
        <v>0</v>
      </c>
      <c r="CC60" s="22">
        <f t="shared" ca="1" si="49"/>
        <v>0</v>
      </c>
      <c r="CD60" s="22">
        <f t="shared" ca="1" si="49"/>
        <v>0</v>
      </c>
      <c r="CE60" s="22">
        <f t="shared" ca="1" si="49"/>
        <v>0</v>
      </c>
      <c r="CF60" s="22">
        <f t="shared" ca="1" si="49"/>
        <v>0</v>
      </c>
      <c r="CG60" s="22">
        <f t="shared" ca="1" si="46"/>
        <v>0</v>
      </c>
      <c r="CH60" s="22">
        <f t="shared" ca="1" si="46"/>
        <v>0</v>
      </c>
      <c r="CI60" s="23">
        <f t="shared" ca="1" si="25"/>
        <v>0</v>
      </c>
      <c r="CJ60" s="22">
        <f t="shared" ca="1" si="51"/>
        <v>0</v>
      </c>
      <c r="CK60" s="22">
        <f t="shared" ca="1" si="51"/>
        <v>0</v>
      </c>
      <c r="CL60" s="23">
        <f t="shared" ca="1" si="26"/>
        <v>0</v>
      </c>
      <c r="CM60" s="22">
        <f t="shared" ca="1" si="52"/>
        <v>0</v>
      </c>
      <c r="CN60" s="22">
        <f t="shared" ca="1" si="52"/>
        <v>0</v>
      </c>
      <c r="CO60" s="23">
        <f t="shared" ca="1" si="27"/>
        <v>0</v>
      </c>
      <c r="CP60" s="22">
        <f t="shared" ca="1" si="50"/>
        <v>0</v>
      </c>
      <c r="CQ60" s="22">
        <f t="shared" ca="1" si="50"/>
        <v>0</v>
      </c>
      <c r="CR60" s="22">
        <f t="shared" ca="1" si="50"/>
        <v>0</v>
      </c>
      <c r="CS60" s="22">
        <f t="shared" ca="1" si="50"/>
        <v>0</v>
      </c>
      <c r="CT60" s="22">
        <f t="shared" ca="1" si="50"/>
        <v>0</v>
      </c>
      <c r="CU60" s="23">
        <f t="shared" ref="CU60:CU74" ca="1" si="54">+D60+SUM(H60:CI60)+SUM(CR60:CT60)</f>
        <v>0</v>
      </c>
    </row>
    <row r="61" spans="1:99" ht="12.75" customHeight="1" x14ac:dyDescent="0.25">
      <c r="A61" s="65" t="s">
        <v>255</v>
      </c>
      <c r="B61" s="21">
        <v>3002</v>
      </c>
      <c r="C61" s="66" t="s">
        <v>253</v>
      </c>
      <c r="D61" s="23">
        <f t="shared" ca="1" si="24"/>
        <v>0</v>
      </c>
      <c r="E61" s="22">
        <f t="shared" ca="1" si="47"/>
        <v>0</v>
      </c>
      <c r="F61" s="22">
        <f t="shared" ca="1" si="47"/>
        <v>0</v>
      </c>
      <c r="G61" s="22">
        <f t="shared" ca="1" si="47"/>
        <v>0</v>
      </c>
      <c r="H61" s="22">
        <f t="shared" ca="1" si="47"/>
        <v>0</v>
      </c>
      <c r="I61" s="22">
        <f t="shared" ca="1" si="47"/>
        <v>0</v>
      </c>
      <c r="J61" s="22">
        <f t="shared" ca="1" si="47"/>
        <v>0</v>
      </c>
      <c r="K61" s="22">
        <f t="shared" ca="1" si="47"/>
        <v>0</v>
      </c>
      <c r="L61" s="22">
        <f t="shared" ca="1" si="47"/>
        <v>0</v>
      </c>
      <c r="M61" s="22">
        <f t="shared" ca="1" si="47"/>
        <v>0</v>
      </c>
      <c r="N61" s="22">
        <f t="shared" ca="1" si="47"/>
        <v>0</v>
      </c>
      <c r="O61" s="22">
        <f t="shared" ca="1" si="47"/>
        <v>0</v>
      </c>
      <c r="P61" s="22">
        <f t="shared" ca="1" si="47"/>
        <v>0</v>
      </c>
      <c r="Q61" s="22">
        <f t="shared" ca="1" si="47"/>
        <v>0</v>
      </c>
      <c r="R61" s="22">
        <f t="shared" ca="1" si="47"/>
        <v>0</v>
      </c>
      <c r="S61" s="22">
        <f t="shared" ca="1" si="47"/>
        <v>0</v>
      </c>
      <c r="T61" s="22">
        <f t="shared" ca="1" si="47"/>
        <v>0</v>
      </c>
      <c r="U61" s="22">
        <f t="shared" ca="1" si="44"/>
        <v>0</v>
      </c>
      <c r="V61" s="22">
        <f t="shared" ca="1" si="44"/>
        <v>0</v>
      </c>
      <c r="W61" s="22">
        <f t="shared" ca="1" si="44"/>
        <v>0</v>
      </c>
      <c r="X61" s="22">
        <f t="shared" ca="1" si="44"/>
        <v>0</v>
      </c>
      <c r="Y61" s="22">
        <f t="shared" ca="1" si="44"/>
        <v>0</v>
      </c>
      <c r="Z61" s="22">
        <f t="shared" ca="1" si="44"/>
        <v>0</v>
      </c>
      <c r="AA61" s="22">
        <f t="shared" ca="1" si="44"/>
        <v>0</v>
      </c>
      <c r="AB61" s="22">
        <f t="shared" ca="1" si="44"/>
        <v>0</v>
      </c>
      <c r="AC61" s="22">
        <f t="shared" ca="1" si="44"/>
        <v>0</v>
      </c>
      <c r="AD61" s="22">
        <f t="shared" ca="1" si="44"/>
        <v>0</v>
      </c>
      <c r="AE61" s="22">
        <f t="shared" ca="1" si="44"/>
        <v>0</v>
      </c>
      <c r="AF61" s="22">
        <f t="shared" ca="1" si="44"/>
        <v>0</v>
      </c>
      <c r="AG61" s="22">
        <f t="shared" ca="1" si="44"/>
        <v>0</v>
      </c>
      <c r="AH61" s="22">
        <f t="shared" ca="1" si="44"/>
        <v>0</v>
      </c>
      <c r="AI61" s="22">
        <f t="shared" ca="1" si="48"/>
        <v>0</v>
      </c>
      <c r="AJ61" s="22">
        <f t="shared" ca="1" si="48"/>
        <v>0</v>
      </c>
      <c r="AK61" s="22">
        <f t="shared" ca="1" si="48"/>
        <v>0</v>
      </c>
      <c r="AL61" s="22">
        <f t="shared" ca="1" si="48"/>
        <v>0</v>
      </c>
      <c r="AM61" s="22">
        <f t="shared" ca="1" si="48"/>
        <v>0</v>
      </c>
      <c r="AN61" s="22">
        <f t="shared" ca="1" si="48"/>
        <v>0</v>
      </c>
      <c r="AO61" s="22">
        <f t="shared" ca="1" si="48"/>
        <v>0</v>
      </c>
      <c r="AP61" s="22">
        <f t="shared" ca="1" si="48"/>
        <v>0</v>
      </c>
      <c r="AQ61" s="22">
        <f t="shared" ca="1" si="48"/>
        <v>0</v>
      </c>
      <c r="AR61" s="22">
        <f t="shared" ca="1" si="48"/>
        <v>0</v>
      </c>
      <c r="AS61" s="22">
        <f t="shared" ca="1" si="45"/>
        <v>0</v>
      </c>
      <c r="AT61" s="22">
        <f t="shared" ca="1" si="45"/>
        <v>0</v>
      </c>
      <c r="AU61" s="22">
        <f t="shared" ca="1" si="45"/>
        <v>0</v>
      </c>
      <c r="AV61" s="22">
        <f t="shared" ca="1" si="45"/>
        <v>0</v>
      </c>
      <c r="AW61" s="22">
        <f t="shared" ca="1" si="45"/>
        <v>0</v>
      </c>
      <c r="AX61" s="22">
        <f t="shared" ca="1" si="45"/>
        <v>0</v>
      </c>
      <c r="AY61" s="22">
        <f t="shared" ca="1" si="45"/>
        <v>0</v>
      </c>
      <c r="AZ61" s="22">
        <f t="shared" ca="1" si="45"/>
        <v>0</v>
      </c>
      <c r="BA61" s="22">
        <f t="shared" ca="1" si="42"/>
        <v>0</v>
      </c>
      <c r="BB61" s="22">
        <f t="shared" ca="1" si="42"/>
        <v>0</v>
      </c>
      <c r="BC61" s="22">
        <f t="shared" ca="1" si="42"/>
        <v>0</v>
      </c>
      <c r="BD61" s="22">
        <f t="shared" ca="1" si="42"/>
        <v>142016.98000000001</v>
      </c>
      <c r="BE61" s="22">
        <f t="shared" ca="1" si="42"/>
        <v>0</v>
      </c>
      <c r="BF61" s="22">
        <f t="shared" ca="1" si="42"/>
        <v>0</v>
      </c>
      <c r="BG61" s="22">
        <f t="shared" ca="1" si="42"/>
        <v>0</v>
      </c>
      <c r="BH61" s="22">
        <f t="shared" ca="1" si="42"/>
        <v>0</v>
      </c>
      <c r="BI61" s="22">
        <f t="shared" ca="1" si="42"/>
        <v>0</v>
      </c>
      <c r="BJ61" s="22">
        <f t="shared" ca="1" si="42"/>
        <v>0</v>
      </c>
      <c r="BK61" s="22">
        <f t="shared" ca="1" si="42"/>
        <v>0</v>
      </c>
      <c r="BL61" s="22">
        <f t="shared" ca="1" si="42"/>
        <v>0</v>
      </c>
      <c r="BM61" s="22">
        <f t="shared" ca="1" si="42"/>
        <v>0</v>
      </c>
      <c r="BN61" s="22">
        <f t="shared" ca="1" si="42"/>
        <v>0</v>
      </c>
      <c r="BO61" s="22">
        <f t="shared" ca="1" si="42"/>
        <v>0</v>
      </c>
      <c r="BP61" s="22">
        <f t="shared" ca="1" si="42"/>
        <v>0</v>
      </c>
      <c r="BQ61" s="22">
        <f t="shared" ca="1" si="49"/>
        <v>0</v>
      </c>
      <c r="BR61" s="22">
        <f t="shared" ca="1" si="49"/>
        <v>0</v>
      </c>
      <c r="BS61" s="22">
        <f t="shared" ca="1" si="49"/>
        <v>0</v>
      </c>
      <c r="BT61" s="22">
        <f t="shared" ca="1" si="49"/>
        <v>0</v>
      </c>
      <c r="BU61" s="22">
        <f t="shared" ca="1" si="49"/>
        <v>0</v>
      </c>
      <c r="BV61" s="22">
        <f t="shared" ca="1" si="49"/>
        <v>0</v>
      </c>
      <c r="BW61" s="22">
        <f t="shared" ca="1" si="49"/>
        <v>0</v>
      </c>
      <c r="BX61" s="22">
        <f t="shared" ca="1" si="49"/>
        <v>0</v>
      </c>
      <c r="BY61" s="22">
        <f t="shared" ca="1" si="49"/>
        <v>0</v>
      </c>
      <c r="BZ61" s="22">
        <f t="shared" ca="1" si="49"/>
        <v>0</v>
      </c>
      <c r="CA61" s="22">
        <f t="shared" ca="1" si="49"/>
        <v>0</v>
      </c>
      <c r="CB61" s="22">
        <f t="shared" ca="1" si="49"/>
        <v>0</v>
      </c>
      <c r="CC61" s="22">
        <f t="shared" ca="1" si="49"/>
        <v>0</v>
      </c>
      <c r="CD61" s="22">
        <f t="shared" ca="1" si="49"/>
        <v>0</v>
      </c>
      <c r="CE61" s="22">
        <f t="shared" ca="1" si="49"/>
        <v>0</v>
      </c>
      <c r="CF61" s="22">
        <f t="shared" ca="1" si="49"/>
        <v>0</v>
      </c>
      <c r="CG61" s="22">
        <f t="shared" ca="1" si="46"/>
        <v>0</v>
      </c>
      <c r="CH61" s="22">
        <f t="shared" ca="1" si="46"/>
        <v>0</v>
      </c>
      <c r="CI61" s="23">
        <f t="shared" ca="1" si="25"/>
        <v>0</v>
      </c>
      <c r="CJ61" s="22">
        <f t="shared" ca="1" si="51"/>
        <v>0</v>
      </c>
      <c r="CK61" s="22">
        <f t="shared" ca="1" si="51"/>
        <v>0</v>
      </c>
      <c r="CL61" s="23">
        <f t="shared" ca="1" si="26"/>
        <v>0</v>
      </c>
      <c r="CM61" s="22">
        <f t="shared" ca="1" si="52"/>
        <v>0</v>
      </c>
      <c r="CN61" s="22">
        <f t="shared" ca="1" si="52"/>
        <v>0</v>
      </c>
      <c r="CO61" s="23">
        <f t="shared" ca="1" si="27"/>
        <v>0</v>
      </c>
      <c r="CP61" s="22">
        <f t="shared" ca="1" si="50"/>
        <v>0</v>
      </c>
      <c r="CQ61" s="22">
        <f t="shared" ca="1" si="50"/>
        <v>0</v>
      </c>
      <c r="CR61" s="22">
        <f t="shared" ca="1" si="50"/>
        <v>0</v>
      </c>
      <c r="CS61" s="22">
        <f t="shared" ca="1" si="50"/>
        <v>0</v>
      </c>
      <c r="CT61" s="22">
        <f t="shared" ca="1" si="50"/>
        <v>0</v>
      </c>
      <c r="CU61" s="23">
        <f t="shared" ca="1" si="54"/>
        <v>142016.98000000001</v>
      </c>
    </row>
    <row r="62" spans="1:99" ht="12.75" customHeight="1" x14ac:dyDescent="0.25">
      <c r="A62" s="65" t="s">
        <v>257</v>
      </c>
      <c r="B62" s="21">
        <v>3003</v>
      </c>
      <c r="C62" s="66" t="s">
        <v>253</v>
      </c>
      <c r="D62" s="23">
        <f t="shared" ca="1" si="24"/>
        <v>0</v>
      </c>
      <c r="E62" s="22">
        <f t="shared" ca="1" si="47"/>
        <v>0</v>
      </c>
      <c r="F62" s="22">
        <f t="shared" ca="1" si="47"/>
        <v>0</v>
      </c>
      <c r="G62" s="22">
        <f t="shared" ca="1" si="47"/>
        <v>0</v>
      </c>
      <c r="H62" s="22">
        <f t="shared" ca="1" si="47"/>
        <v>0</v>
      </c>
      <c r="I62" s="22">
        <f t="shared" ca="1" si="47"/>
        <v>0</v>
      </c>
      <c r="J62" s="22">
        <f t="shared" ca="1" si="47"/>
        <v>0</v>
      </c>
      <c r="K62" s="22">
        <f t="shared" ca="1" si="47"/>
        <v>0</v>
      </c>
      <c r="L62" s="22">
        <f t="shared" ca="1" si="47"/>
        <v>0</v>
      </c>
      <c r="M62" s="22">
        <f t="shared" ca="1" si="47"/>
        <v>0</v>
      </c>
      <c r="N62" s="22">
        <f t="shared" ca="1" si="47"/>
        <v>0</v>
      </c>
      <c r="O62" s="22">
        <f t="shared" ca="1" si="47"/>
        <v>0</v>
      </c>
      <c r="P62" s="22">
        <f t="shared" ca="1" si="47"/>
        <v>0</v>
      </c>
      <c r="Q62" s="22">
        <f t="shared" ca="1" si="47"/>
        <v>0</v>
      </c>
      <c r="R62" s="22">
        <f t="shared" ca="1" si="47"/>
        <v>0</v>
      </c>
      <c r="S62" s="22">
        <f t="shared" ca="1" si="47"/>
        <v>0</v>
      </c>
      <c r="T62" s="22">
        <f t="shared" ca="1" si="47"/>
        <v>0</v>
      </c>
      <c r="U62" s="22">
        <f t="shared" ca="1" si="44"/>
        <v>0</v>
      </c>
      <c r="V62" s="22">
        <f t="shared" ca="1" si="44"/>
        <v>0</v>
      </c>
      <c r="W62" s="22">
        <f t="shared" ca="1" si="44"/>
        <v>0</v>
      </c>
      <c r="X62" s="22">
        <f t="shared" ca="1" si="44"/>
        <v>0</v>
      </c>
      <c r="Y62" s="22">
        <f t="shared" ca="1" si="44"/>
        <v>0</v>
      </c>
      <c r="Z62" s="22">
        <f t="shared" ca="1" si="44"/>
        <v>0</v>
      </c>
      <c r="AA62" s="22">
        <f t="shared" ca="1" si="44"/>
        <v>0</v>
      </c>
      <c r="AB62" s="22">
        <f t="shared" ca="1" si="44"/>
        <v>0</v>
      </c>
      <c r="AC62" s="22">
        <f t="shared" ca="1" si="44"/>
        <v>0</v>
      </c>
      <c r="AD62" s="22">
        <f t="shared" ca="1" si="44"/>
        <v>0</v>
      </c>
      <c r="AE62" s="22">
        <f t="shared" ca="1" si="44"/>
        <v>0</v>
      </c>
      <c r="AF62" s="22">
        <f t="shared" ca="1" si="44"/>
        <v>0</v>
      </c>
      <c r="AG62" s="22">
        <f t="shared" ca="1" si="44"/>
        <v>0</v>
      </c>
      <c r="AH62" s="22">
        <f t="shared" ca="1" si="44"/>
        <v>0</v>
      </c>
      <c r="AI62" s="22">
        <f t="shared" ca="1" si="48"/>
        <v>0</v>
      </c>
      <c r="AJ62" s="22">
        <f t="shared" ca="1" si="48"/>
        <v>0</v>
      </c>
      <c r="AK62" s="22">
        <f t="shared" ca="1" si="48"/>
        <v>0</v>
      </c>
      <c r="AL62" s="22">
        <f t="shared" ca="1" si="48"/>
        <v>0</v>
      </c>
      <c r="AM62" s="22">
        <f t="shared" ca="1" si="48"/>
        <v>0</v>
      </c>
      <c r="AN62" s="22">
        <f t="shared" ca="1" si="48"/>
        <v>0</v>
      </c>
      <c r="AO62" s="22">
        <f t="shared" ca="1" si="48"/>
        <v>0</v>
      </c>
      <c r="AP62" s="22">
        <f t="shared" ca="1" si="48"/>
        <v>0</v>
      </c>
      <c r="AQ62" s="22">
        <f t="shared" ca="1" si="48"/>
        <v>0</v>
      </c>
      <c r="AR62" s="22">
        <f t="shared" ca="1" si="48"/>
        <v>0</v>
      </c>
      <c r="AS62" s="22">
        <f t="shared" ca="1" si="45"/>
        <v>0</v>
      </c>
      <c r="AT62" s="22">
        <f t="shared" ca="1" si="45"/>
        <v>0</v>
      </c>
      <c r="AU62" s="22">
        <f t="shared" ca="1" si="45"/>
        <v>0</v>
      </c>
      <c r="AV62" s="22">
        <f t="shared" ca="1" si="45"/>
        <v>0</v>
      </c>
      <c r="AW62" s="22">
        <f t="shared" ca="1" si="45"/>
        <v>0</v>
      </c>
      <c r="AX62" s="22">
        <f t="shared" ca="1" si="45"/>
        <v>0</v>
      </c>
      <c r="AY62" s="22">
        <f t="shared" ca="1" si="45"/>
        <v>0</v>
      </c>
      <c r="AZ62" s="22">
        <f t="shared" ca="1" si="45"/>
        <v>0</v>
      </c>
      <c r="BA62" s="22">
        <f t="shared" ca="1" si="42"/>
        <v>0</v>
      </c>
      <c r="BB62" s="22">
        <f t="shared" ca="1" si="42"/>
        <v>0</v>
      </c>
      <c r="BC62" s="22">
        <f t="shared" ca="1" si="42"/>
        <v>0</v>
      </c>
      <c r="BD62" s="22">
        <f t="shared" ca="1" si="42"/>
        <v>145281.10999999999</v>
      </c>
      <c r="BE62" s="22">
        <f t="shared" ca="1" si="42"/>
        <v>13372.43</v>
      </c>
      <c r="BF62" s="22">
        <f t="shared" ca="1" si="42"/>
        <v>0</v>
      </c>
      <c r="BG62" s="22">
        <f t="shared" ca="1" si="42"/>
        <v>0</v>
      </c>
      <c r="BH62" s="22">
        <f t="shared" ca="1" si="42"/>
        <v>0</v>
      </c>
      <c r="BI62" s="22">
        <f t="shared" ca="1" si="42"/>
        <v>0</v>
      </c>
      <c r="BJ62" s="22">
        <f t="shared" ca="1" si="42"/>
        <v>0</v>
      </c>
      <c r="BK62" s="22">
        <f t="shared" ca="1" si="42"/>
        <v>0</v>
      </c>
      <c r="BL62" s="22">
        <f t="shared" ca="1" si="42"/>
        <v>0</v>
      </c>
      <c r="BM62" s="22">
        <f t="shared" ca="1" si="42"/>
        <v>0</v>
      </c>
      <c r="BN62" s="22">
        <f t="shared" ca="1" si="42"/>
        <v>0</v>
      </c>
      <c r="BO62" s="22">
        <f t="shared" ca="1" si="42"/>
        <v>0</v>
      </c>
      <c r="BP62" s="22">
        <f t="shared" ca="1" si="42"/>
        <v>0</v>
      </c>
      <c r="BQ62" s="22">
        <f t="shared" ca="1" si="49"/>
        <v>0</v>
      </c>
      <c r="BR62" s="22">
        <f t="shared" ca="1" si="49"/>
        <v>0</v>
      </c>
      <c r="BS62" s="22">
        <f t="shared" ca="1" si="49"/>
        <v>0</v>
      </c>
      <c r="BT62" s="22">
        <f t="shared" ca="1" si="49"/>
        <v>0</v>
      </c>
      <c r="BU62" s="22">
        <f t="shared" ca="1" si="49"/>
        <v>0</v>
      </c>
      <c r="BV62" s="22">
        <f t="shared" ca="1" si="49"/>
        <v>0</v>
      </c>
      <c r="BW62" s="22">
        <f t="shared" ca="1" si="49"/>
        <v>0</v>
      </c>
      <c r="BX62" s="22">
        <f t="shared" ca="1" si="49"/>
        <v>0</v>
      </c>
      <c r="BY62" s="22">
        <f t="shared" ca="1" si="49"/>
        <v>0</v>
      </c>
      <c r="BZ62" s="22">
        <f t="shared" ca="1" si="49"/>
        <v>0</v>
      </c>
      <c r="CA62" s="22">
        <f t="shared" ca="1" si="49"/>
        <v>0</v>
      </c>
      <c r="CB62" s="22">
        <f t="shared" ca="1" si="49"/>
        <v>0</v>
      </c>
      <c r="CC62" s="22">
        <f t="shared" ca="1" si="49"/>
        <v>0</v>
      </c>
      <c r="CD62" s="22">
        <f t="shared" ca="1" si="49"/>
        <v>0</v>
      </c>
      <c r="CE62" s="22">
        <f t="shared" ca="1" si="49"/>
        <v>0</v>
      </c>
      <c r="CF62" s="22">
        <f t="shared" ca="1" si="49"/>
        <v>0</v>
      </c>
      <c r="CG62" s="22">
        <f t="shared" ca="1" si="46"/>
        <v>0</v>
      </c>
      <c r="CH62" s="22">
        <f t="shared" ca="1" si="46"/>
        <v>0</v>
      </c>
      <c r="CI62" s="23">
        <f t="shared" ca="1" si="25"/>
        <v>0</v>
      </c>
      <c r="CJ62" s="22">
        <f t="shared" ca="1" si="51"/>
        <v>0</v>
      </c>
      <c r="CK62" s="22">
        <f t="shared" ca="1" si="51"/>
        <v>0</v>
      </c>
      <c r="CL62" s="23">
        <f t="shared" ca="1" si="26"/>
        <v>0</v>
      </c>
      <c r="CM62" s="22">
        <f t="shared" ca="1" si="52"/>
        <v>0</v>
      </c>
      <c r="CN62" s="22">
        <f t="shared" ca="1" si="52"/>
        <v>0</v>
      </c>
      <c r="CO62" s="23">
        <f t="shared" ca="1" si="27"/>
        <v>0</v>
      </c>
      <c r="CP62" s="22">
        <f t="shared" ca="1" si="50"/>
        <v>0</v>
      </c>
      <c r="CQ62" s="22">
        <f t="shared" ca="1" si="50"/>
        <v>0</v>
      </c>
      <c r="CR62" s="22">
        <f t="shared" ca="1" si="50"/>
        <v>0</v>
      </c>
      <c r="CS62" s="22">
        <f t="shared" ca="1" si="50"/>
        <v>0</v>
      </c>
      <c r="CT62" s="22">
        <f t="shared" ca="1" si="50"/>
        <v>0</v>
      </c>
      <c r="CU62" s="23">
        <f t="shared" ca="1" si="54"/>
        <v>158653.53999999998</v>
      </c>
    </row>
    <row r="63" spans="1:99" ht="12.75" customHeight="1" x14ac:dyDescent="0.25">
      <c r="A63" s="65" t="s">
        <v>259</v>
      </c>
      <c r="B63" s="21">
        <v>3004</v>
      </c>
      <c r="C63" s="66" t="s">
        <v>253</v>
      </c>
      <c r="D63" s="23">
        <f t="shared" ca="1" si="24"/>
        <v>0</v>
      </c>
      <c r="E63" s="22">
        <f t="shared" ca="1" si="47"/>
        <v>0</v>
      </c>
      <c r="F63" s="22">
        <f t="shared" ca="1" si="47"/>
        <v>0</v>
      </c>
      <c r="G63" s="22">
        <f t="shared" ca="1" si="47"/>
        <v>0</v>
      </c>
      <c r="H63" s="22">
        <f t="shared" ca="1" si="47"/>
        <v>0</v>
      </c>
      <c r="I63" s="22">
        <f t="shared" ca="1" si="47"/>
        <v>0</v>
      </c>
      <c r="J63" s="22">
        <f t="shared" ca="1" si="47"/>
        <v>0</v>
      </c>
      <c r="K63" s="22">
        <f t="shared" ca="1" si="47"/>
        <v>0</v>
      </c>
      <c r="L63" s="22">
        <f t="shared" ca="1" si="47"/>
        <v>0</v>
      </c>
      <c r="M63" s="22">
        <f t="shared" ca="1" si="47"/>
        <v>0</v>
      </c>
      <c r="N63" s="22">
        <f t="shared" ca="1" si="47"/>
        <v>0</v>
      </c>
      <c r="O63" s="22">
        <f t="shared" ca="1" si="47"/>
        <v>0</v>
      </c>
      <c r="P63" s="22">
        <f t="shared" ca="1" si="47"/>
        <v>0</v>
      </c>
      <c r="Q63" s="22">
        <f t="shared" ca="1" si="47"/>
        <v>0</v>
      </c>
      <c r="R63" s="22">
        <f t="shared" ca="1" si="47"/>
        <v>0</v>
      </c>
      <c r="S63" s="22">
        <f t="shared" ca="1" si="47"/>
        <v>0</v>
      </c>
      <c r="T63" s="22">
        <f t="shared" ca="1" si="47"/>
        <v>0</v>
      </c>
      <c r="U63" s="22">
        <f t="shared" ca="1" si="44"/>
        <v>0</v>
      </c>
      <c r="V63" s="22">
        <f t="shared" ca="1" si="44"/>
        <v>0</v>
      </c>
      <c r="W63" s="22">
        <f t="shared" ca="1" si="44"/>
        <v>0</v>
      </c>
      <c r="X63" s="22">
        <f t="shared" ca="1" si="44"/>
        <v>0</v>
      </c>
      <c r="Y63" s="22">
        <f t="shared" ca="1" si="44"/>
        <v>0</v>
      </c>
      <c r="Z63" s="22">
        <f t="shared" ca="1" si="44"/>
        <v>0</v>
      </c>
      <c r="AA63" s="22">
        <f t="shared" ca="1" si="44"/>
        <v>0</v>
      </c>
      <c r="AB63" s="22">
        <f t="shared" ca="1" si="44"/>
        <v>0</v>
      </c>
      <c r="AC63" s="22">
        <f t="shared" ca="1" si="44"/>
        <v>0</v>
      </c>
      <c r="AD63" s="22">
        <f t="shared" ca="1" si="44"/>
        <v>0</v>
      </c>
      <c r="AE63" s="22">
        <f t="shared" ca="1" si="44"/>
        <v>0</v>
      </c>
      <c r="AF63" s="22">
        <f t="shared" ca="1" si="44"/>
        <v>0</v>
      </c>
      <c r="AG63" s="22">
        <f t="shared" ca="1" si="44"/>
        <v>0</v>
      </c>
      <c r="AH63" s="22">
        <f t="shared" ca="1" si="44"/>
        <v>0</v>
      </c>
      <c r="AI63" s="22">
        <f t="shared" ca="1" si="48"/>
        <v>0</v>
      </c>
      <c r="AJ63" s="22">
        <f t="shared" ca="1" si="48"/>
        <v>0</v>
      </c>
      <c r="AK63" s="22">
        <f t="shared" ca="1" si="48"/>
        <v>0</v>
      </c>
      <c r="AL63" s="22">
        <f t="shared" ca="1" si="48"/>
        <v>0</v>
      </c>
      <c r="AM63" s="22">
        <f t="shared" ca="1" si="48"/>
        <v>0</v>
      </c>
      <c r="AN63" s="22">
        <f t="shared" ca="1" si="48"/>
        <v>0</v>
      </c>
      <c r="AO63" s="22">
        <f t="shared" ca="1" si="48"/>
        <v>0</v>
      </c>
      <c r="AP63" s="22">
        <f t="shared" ca="1" si="48"/>
        <v>0</v>
      </c>
      <c r="AQ63" s="22">
        <f t="shared" ca="1" si="48"/>
        <v>0</v>
      </c>
      <c r="AR63" s="22">
        <f t="shared" ca="1" si="48"/>
        <v>0</v>
      </c>
      <c r="AS63" s="22">
        <f t="shared" ca="1" si="45"/>
        <v>0</v>
      </c>
      <c r="AT63" s="22">
        <f t="shared" ca="1" si="45"/>
        <v>0</v>
      </c>
      <c r="AU63" s="22">
        <f t="shared" ca="1" si="45"/>
        <v>0</v>
      </c>
      <c r="AV63" s="22">
        <f t="shared" ca="1" si="45"/>
        <v>0</v>
      </c>
      <c r="AW63" s="22">
        <f t="shared" ca="1" si="45"/>
        <v>0</v>
      </c>
      <c r="AX63" s="22">
        <f t="shared" ca="1" si="45"/>
        <v>0</v>
      </c>
      <c r="AY63" s="22">
        <f t="shared" ca="1" si="45"/>
        <v>0</v>
      </c>
      <c r="AZ63" s="22">
        <f t="shared" ca="1" si="45"/>
        <v>0</v>
      </c>
      <c r="BA63" s="22">
        <f t="shared" ca="1" si="42"/>
        <v>0</v>
      </c>
      <c r="BB63" s="22">
        <f t="shared" ca="1" si="42"/>
        <v>0</v>
      </c>
      <c r="BC63" s="22">
        <f t="shared" ca="1" si="42"/>
        <v>0</v>
      </c>
      <c r="BD63" s="22">
        <f t="shared" ca="1" si="42"/>
        <v>295908.2499999461</v>
      </c>
      <c r="BE63" s="22">
        <f t="shared" ca="1" si="42"/>
        <v>0</v>
      </c>
      <c r="BF63" s="22">
        <f t="shared" ca="1" si="42"/>
        <v>0</v>
      </c>
      <c r="BG63" s="22">
        <f t="shared" ca="1" si="42"/>
        <v>0</v>
      </c>
      <c r="BH63" s="22">
        <f t="shared" ca="1" si="42"/>
        <v>0</v>
      </c>
      <c r="BI63" s="22">
        <f t="shared" ca="1" si="42"/>
        <v>0</v>
      </c>
      <c r="BJ63" s="22">
        <f t="shared" ca="1" si="42"/>
        <v>0</v>
      </c>
      <c r="BK63" s="22">
        <f t="shared" ca="1" si="42"/>
        <v>0</v>
      </c>
      <c r="BL63" s="22">
        <f t="shared" ca="1" si="42"/>
        <v>0</v>
      </c>
      <c r="BM63" s="22">
        <f t="shared" ca="1" si="42"/>
        <v>0</v>
      </c>
      <c r="BN63" s="22">
        <f t="shared" ca="1" si="42"/>
        <v>0</v>
      </c>
      <c r="BO63" s="22">
        <f t="shared" ca="1" si="42"/>
        <v>0</v>
      </c>
      <c r="BP63" s="22">
        <f t="shared" ca="1" si="42"/>
        <v>0</v>
      </c>
      <c r="BQ63" s="22">
        <f t="shared" ca="1" si="49"/>
        <v>0</v>
      </c>
      <c r="BR63" s="22">
        <f t="shared" ca="1" si="49"/>
        <v>0</v>
      </c>
      <c r="BS63" s="22">
        <f t="shared" ca="1" si="49"/>
        <v>0</v>
      </c>
      <c r="BT63" s="22">
        <f t="shared" ca="1" si="49"/>
        <v>0</v>
      </c>
      <c r="BU63" s="22">
        <f t="shared" ca="1" si="49"/>
        <v>0</v>
      </c>
      <c r="BV63" s="22">
        <f t="shared" ca="1" si="49"/>
        <v>0</v>
      </c>
      <c r="BW63" s="22">
        <f t="shared" ca="1" si="49"/>
        <v>0</v>
      </c>
      <c r="BX63" s="22">
        <f t="shared" ca="1" si="49"/>
        <v>0</v>
      </c>
      <c r="BY63" s="22">
        <f t="shared" ca="1" si="49"/>
        <v>0</v>
      </c>
      <c r="BZ63" s="22">
        <f t="shared" ca="1" si="49"/>
        <v>0</v>
      </c>
      <c r="CA63" s="22">
        <f t="shared" ca="1" si="49"/>
        <v>0</v>
      </c>
      <c r="CB63" s="22">
        <f t="shared" ca="1" si="49"/>
        <v>0</v>
      </c>
      <c r="CC63" s="22">
        <f t="shared" ca="1" si="49"/>
        <v>0</v>
      </c>
      <c r="CD63" s="22">
        <f t="shared" ca="1" si="49"/>
        <v>0</v>
      </c>
      <c r="CE63" s="22">
        <f t="shared" ca="1" si="49"/>
        <v>0</v>
      </c>
      <c r="CF63" s="22">
        <f t="shared" ca="1" si="49"/>
        <v>0</v>
      </c>
      <c r="CG63" s="22">
        <f t="shared" ca="1" si="46"/>
        <v>0</v>
      </c>
      <c r="CH63" s="22">
        <f t="shared" ca="1" si="46"/>
        <v>0</v>
      </c>
      <c r="CI63" s="23">
        <f t="shared" ca="1" si="25"/>
        <v>0</v>
      </c>
      <c r="CJ63" s="22">
        <f t="shared" ca="1" si="51"/>
        <v>0</v>
      </c>
      <c r="CK63" s="22">
        <f t="shared" ca="1" si="51"/>
        <v>0</v>
      </c>
      <c r="CL63" s="23">
        <f t="shared" ca="1" si="26"/>
        <v>0</v>
      </c>
      <c r="CM63" s="22">
        <f t="shared" ca="1" si="52"/>
        <v>0</v>
      </c>
      <c r="CN63" s="22">
        <f t="shared" ca="1" si="52"/>
        <v>0</v>
      </c>
      <c r="CO63" s="23">
        <f t="shared" ca="1" si="27"/>
        <v>0</v>
      </c>
      <c r="CP63" s="22">
        <f t="shared" ca="1" si="50"/>
        <v>0</v>
      </c>
      <c r="CQ63" s="22">
        <f t="shared" ca="1" si="50"/>
        <v>0</v>
      </c>
      <c r="CR63" s="22">
        <f t="shared" ca="1" si="50"/>
        <v>0</v>
      </c>
      <c r="CS63" s="22">
        <f t="shared" ca="1" si="50"/>
        <v>0</v>
      </c>
      <c r="CT63" s="22">
        <f t="shared" ca="1" si="50"/>
        <v>0</v>
      </c>
      <c r="CU63" s="23">
        <f t="shared" ca="1" si="54"/>
        <v>295908.2499999461</v>
      </c>
    </row>
    <row r="64" spans="1:99" ht="12.75" customHeight="1" x14ac:dyDescent="0.25">
      <c r="A64" s="65" t="s">
        <v>261</v>
      </c>
      <c r="B64" s="21">
        <v>3005</v>
      </c>
      <c r="C64" s="66" t="s">
        <v>253</v>
      </c>
      <c r="D64" s="23">
        <f t="shared" ca="1" si="24"/>
        <v>0</v>
      </c>
      <c r="E64" s="22">
        <f t="shared" ca="1" si="47"/>
        <v>0</v>
      </c>
      <c r="F64" s="22">
        <f t="shared" ca="1" si="47"/>
        <v>0</v>
      </c>
      <c r="G64" s="22">
        <f t="shared" ca="1" si="47"/>
        <v>0</v>
      </c>
      <c r="H64" s="22">
        <f t="shared" ca="1" si="47"/>
        <v>0</v>
      </c>
      <c r="I64" s="22">
        <f t="shared" ca="1" si="47"/>
        <v>0</v>
      </c>
      <c r="J64" s="22">
        <f t="shared" ca="1" si="47"/>
        <v>0</v>
      </c>
      <c r="K64" s="22">
        <f t="shared" ca="1" si="47"/>
        <v>0</v>
      </c>
      <c r="L64" s="22">
        <f t="shared" ca="1" si="47"/>
        <v>0</v>
      </c>
      <c r="M64" s="22">
        <f t="shared" ca="1" si="47"/>
        <v>0</v>
      </c>
      <c r="N64" s="22">
        <f t="shared" ca="1" si="47"/>
        <v>0</v>
      </c>
      <c r="O64" s="22">
        <f t="shared" ca="1" si="47"/>
        <v>0</v>
      </c>
      <c r="P64" s="22">
        <f t="shared" ca="1" si="47"/>
        <v>0</v>
      </c>
      <c r="Q64" s="22">
        <f t="shared" ca="1" si="47"/>
        <v>0</v>
      </c>
      <c r="R64" s="22">
        <f t="shared" ca="1" si="47"/>
        <v>0</v>
      </c>
      <c r="S64" s="22">
        <f t="shared" ca="1" si="47"/>
        <v>0</v>
      </c>
      <c r="T64" s="22">
        <f t="shared" ca="1" si="47"/>
        <v>0</v>
      </c>
      <c r="U64" s="22">
        <f t="shared" ca="1" si="44"/>
        <v>0</v>
      </c>
      <c r="V64" s="22">
        <f t="shared" ca="1" si="44"/>
        <v>0</v>
      </c>
      <c r="W64" s="22">
        <f t="shared" ca="1" si="44"/>
        <v>0</v>
      </c>
      <c r="X64" s="22">
        <f t="shared" ca="1" si="44"/>
        <v>0</v>
      </c>
      <c r="Y64" s="22">
        <f t="shared" ca="1" si="44"/>
        <v>0</v>
      </c>
      <c r="Z64" s="22">
        <f t="shared" ca="1" si="44"/>
        <v>0</v>
      </c>
      <c r="AA64" s="22">
        <f t="shared" ca="1" si="44"/>
        <v>0</v>
      </c>
      <c r="AB64" s="22">
        <f t="shared" ca="1" si="44"/>
        <v>0</v>
      </c>
      <c r="AC64" s="22">
        <f t="shared" ca="1" si="44"/>
        <v>0</v>
      </c>
      <c r="AD64" s="22">
        <f t="shared" ca="1" si="44"/>
        <v>0</v>
      </c>
      <c r="AE64" s="22">
        <f t="shared" ca="1" si="44"/>
        <v>0</v>
      </c>
      <c r="AF64" s="22">
        <f t="shared" ca="1" si="44"/>
        <v>0</v>
      </c>
      <c r="AG64" s="22">
        <f t="shared" ca="1" si="44"/>
        <v>0</v>
      </c>
      <c r="AH64" s="22">
        <f t="shared" ca="1" si="44"/>
        <v>0</v>
      </c>
      <c r="AI64" s="22">
        <f t="shared" ca="1" si="48"/>
        <v>0</v>
      </c>
      <c r="AJ64" s="22">
        <f t="shared" ca="1" si="48"/>
        <v>0</v>
      </c>
      <c r="AK64" s="22">
        <f t="shared" ca="1" si="48"/>
        <v>0</v>
      </c>
      <c r="AL64" s="22">
        <f t="shared" ca="1" si="48"/>
        <v>0</v>
      </c>
      <c r="AM64" s="22">
        <f t="shared" ca="1" si="48"/>
        <v>0</v>
      </c>
      <c r="AN64" s="22">
        <f t="shared" ca="1" si="48"/>
        <v>0</v>
      </c>
      <c r="AO64" s="22">
        <f t="shared" ca="1" si="48"/>
        <v>0</v>
      </c>
      <c r="AP64" s="22">
        <f t="shared" ca="1" si="48"/>
        <v>0</v>
      </c>
      <c r="AQ64" s="22">
        <f t="shared" ca="1" si="48"/>
        <v>0</v>
      </c>
      <c r="AR64" s="22">
        <f t="shared" ca="1" si="48"/>
        <v>0</v>
      </c>
      <c r="AS64" s="22">
        <f t="shared" ca="1" si="45"/>
        <v>0</v>
      </c>
      <c r="AT64" s="22">
        <f t="shared" ca="1" si="45"/>
        <v>0</v>
      </c>
      <c r="AU64" s="22">
        <f t="shared" ca="1" si="45"/>
        <v>0</v>
      </c>
      <c r="AV64" s="22">
        <f t="shared" ca="1" si="45"/>
        <v>0</v>
      </c>
      <c r="AW64" s="22">
        <f t="shared" ca="1" si="45"/>
        <v>0</v>
      </c>
      <c r="AX64" s="22">
        <f t="shared" ca="1" si="45"/>
        <v>0</v>
      </c>
      <c r="AY64" s="22">
        <f t="shared" ca="1" si="45"/>
        <v>0</v>
      </c>
      <c r="AZ64" s="22">
        <f t="shared" ca="1" si="45"/>
        <v>0</v>
      </c>
      <c r="BA64" s="22">
        <f t="shared" ca="1" si="42"/>
        <v>0</v>
      </c>
      <c r="BB64" s="22">
        <f t="shared" ca="1" si="42"/>
        <v>0</v>
      </c>
      <c r="BC64" s="22">
        <f t="shared" ca="1" si="42"/>
        <v>0</v>
      </c>
      <c r="BD64" s="22">
        <f t="shared" ca="1" si="42"/>
        <v>0</v>
      </c>
      <c r="BE64" s="22">
        <f t="shared" ca="1" si="42"/>
        <v>0</v>
      </c>
      <c r="BF64" s="22">
        <f t="shared" ca="1" si="42"/>
        <v>0</v>
      </c>
      <c r="BG64" s="22">
        <f t="shared" ca="1" si="42"/>
        <v>0</v>
      </c>
      <c r="BH64" s="22">
        <f t="shared" ca="1" si="42"/>
        <v>0</v>
      </c>
      <c r="BI64" s="22">
        <f t="shared" ca="1" si="42"/>
        <v>0</v>
      </c>
      <c r="BJ64" s="22">
        <f t="shared" ca="1" si="42"/>
        <v>0</v>
      </c>
      <c r="BK64" s="22">
        <f t="shared" ca="1" si="42"/>
        <v>0</v>
      </c>
      <c r="BL64" s="22">
        <f t="shared" ca="1" si="42"/>
        <v>0</v>
      </c>
      <c r="BM64" s="22">
        <f t="shared" ca="1" si="42"/>
        <v>0</v>
      </c>
      <c r="BN64" s="22">
        <f t="shared" ca="1" si="42"/>
        <v>0</v>
      </c>
      <c r="BO64" s="22">
        <f t="shared" ca="1" si="42"/>
        <v>0</v>
      </c>
      <c r="BP64" s="22">
        <f t="shared" ca="1" si="42"/>
        <v>0</v>
      </c>
      <c r="BQ64" s="22">
        <f t="shared" ca="1" si="49"/>
        <v>0</v>
      </c>
      <c r="BR64" s="22">
        <f t="shared" ca="1" si="49"/>
        <v>0</v>
      </c>
      <c r="BS64" s="22">
        <f t="shared" ca="1" si="49"/>
        <v>0</v>
      </c>
      <c r="BT64" s="22">
        <f t="shared" ca="1" si="49"/>
        <v>0</v>
      </c>
      <c r="BU64" s="22">
        <f t="shared" ca="1" si="49"/>
        <v>0</v>
      </c>
      <c r="BV64" s="22">
        <f t="shared" ca="1" si="49"/>
        <v>0</v>
      </c>
      <c r="BW64" s="22">
        <f t="shared" ca="1" si="49"/>
        <v>0</v>
      </c>
      <c r="BX64" s="22">
        <f t="shared" ca="1" si="49"/>
        <v>0</v>
      </c>
      <c r="BY64" s="22">
        <f t="shared" ca="1" si="49"/>
        <v>0</v>
      </c>
      <c r="BZ64" s="22">
        <f t="shared" ca="1" si="49"/>
        <v>0</v>
      </c>
      <c r="CA64" s="22">
        <f t="shared" ca="1" si="49"/>
        <v>0</v>
      </c>
      <c r="CB64" s="22">
        <f t="shared" ca="1" si="49"/>
        <v>0</v>
      </c>
      <c r="CC64" s="22">
        <f t="shared" ca="1" si="49"/>
        <v>0</v>
      </c>
      <c r="CD64" s="22">
        <f t="shared" ca="1" si="49"/>
        <v>0</v>
      </c>
      <c r="CE64" s="22">
        <f t="shared" ca="1" si="49"/>
        <v>0</v>
      </c>
      <c r="CF64" s="22">
        <f t="shared" ca="1" si="49"/>
        <v>0</v>
      </c>
      <c r="CG64" s="22">
        <f t="shared" ca="1" si="46"/>
        <v>0</v>
      </c>
      <c r="CH64" s="22">
        <f t="shared" ca="1" si="46"/>
        <v>0</v>
      </c>
      <c r="CI64" s="23">
        <f t="shared" ca="1" si="25"/>
        <v>0</v>
      </c>
      <c r="CJ64" s="22">
        <f t="shared" ca="1" si="51"/>
        <v>0</v>
      </c>
      <c r="CK64" s="22">
        <f t="shared" ca="1" si="51"/>
        <v>0</v>
      </c>
      <c r="CL64" s="23">
        <f t="shared" ca="1" si="26"/>
        <v>0</v>
      </c>
      <c r="CM64" s="22">
        <f t="shared" ca="1" si="52"/>
        <v>0</v>
      </c>
      <c r="CN64" s="22">
        <f t="shared" ca="1" si="52"/>
        <v>0</v>
      </c>
      <c r="CO64" s="23">
        <f t="shared" ca="1" si="27"/>
        <v>0</v>
      </c>
      <c r="CP64" s="22">
        <f t="shared" ca="1" si="50"/>
        <v>0</v>
      </c>
      <c r="CQ64" s="22">
        <f t="shared" ca="1" si="50"/>
        <v>0</v>
      </c>
      <c r="CR64" s="22">
        <f t="shared" ca="1" si="50"/>
        <v>0</v>
      </c>
      <c r="CS64" s="22">
        <f t="shared" ca="1" si="50"/>
        <v>0</v>
      </c>
      <c r="CT64" s="22">
        <f t="shared" ca="1" si="50"/>
        <v>0</v>
      </c>
      <c r="CU64" s="23">
        <f t="shared" ca="1" si="54"/>
        <v>0</v>
      </c>
    </row>
    <row r="65" spans="1:99" ht="12.75" customHeight="1" x14ac:dyDescent="0.25">
      <c r="A65" s="65" t="s">
        <v>263</v>
      </c>
      <c r="B65" s="21">
        <v>3006</v>
      </c>
      <c r="C65" s="66" t="s">
        <v>253</v>
      </c>
      <c r="D65" s="23">
        <f t="shared" ca="1" si="24"/>
        <v>0</v>
      </c>
      <c r="E65" s="22">
        <f t="shared" ca="1" si="47"/>
        <v>0</v>
      </c>
      <c r="F65" s="22">
        <f t="shared" ca="1" si="47"/>
        <v>0</v>
      </c>
      <c r="G65" s="22">
        <f t="shared" ca="1" si="47"/>
        <v>0</v>
      </c>
      <c r="H65" s="22">
        <f t="shared" ca="1" si="47"/>
        <v>0</v>
      </c>
      <c r="I65" s="22">
        <f t="shared" ca="1" si="47"/>
        <v>0</v>
      </c>
      <c r="J65" s="22">
        <f t="shared" ca="1" si="47"/>
        <v>0</v>
      </c>
      <c r="K65" s="22">
        <f t="shared" ca="1" si="47"/>
        <v>0</v>
      </c>
      <c r="L65" s="22">
        <f t="shared" ca="1" si="47"/>
        <v>0</v>
      </c>
      <c r="M65" s="22">
        <f t="shared" ca="1" si="47"/>
        <v>0</v>
      </c>
      <c r="N65" s="22">
        <f t="shared" ca="1" si="47"/>
        <v>0</v>
      </c>
      <c r="O65" s="22">
        <f t="shared" ca="1" si="47"/>
        <v>0</v>
      </c>
      <c r="P65" s="22">
        <f t="shared" ca="1" si="47"/>
        <v>0</v>
      </c>
      <c r="Q65" s="22">
        <f t="shared" ca="1" si="47"/>
        <v>0</v>
      </c>
      <c r="R65" s="22">
        <f t="shared" ca="1" si="47"/>
        <v>0</v>
      </c>
      <c r="S65" s="22">
        <f t="shared" ca="1" si="47"/>
        <v>0</v>
      </c>
      <c r="T65" s="22">
        <f t="shared" ca="1" si="47"/>
        <v>0</v>
      </c>
      <c r="U65" s="22">
        <f t="shared" ca="1" si="44"/>
        <v>0</v>
      </c>
      <c r="V65" s="22">
        <f t="shared" ca="1" si="44"/>
        <v>0</v>
      </c>
      <c r="W65" s="22">
        <f t="shared" ca="1" si="44"/>
        <v>0</v>
      </c>
      <c r="X65" s="22">
        <f t="shared" ca="1" si="44"/>
        <v>0</v>
      </c>
      <c r="Y65" s="22">
        <f t="shared" ca="1" si="44"/>
        <v>0</v>
      </c>
      <c r="Z65" s="22">
        <f t="shared" ca="1" si="44"/>
        <v>0</v>
      </c>
      <c r="AA65" s="22">
        <f t="shared" ca="1" si="44"/>
        <v>0</v>
      </c>
      <c r="AB65" s="22">
        <f t="shared" ca="1" si="44"/>
        <v>0</v>
      </c>
      <c r="AC65" s="22">
        <f t="shared" ca="1" si="44"/>
        <v>0</v>
      </c>
      <c r="AD65" s="22">
        <f t="shared" ca="1" si="44"/>
        <v>0</v>
      </c>
      <c r="AE65" s="22">
        <f t="shared" ca="1" si="44"/>
        <v>0</v>
      </c>
      <c r="AF65" s="22">
        <f t="shared" ca="1" si="44"/>
        <v>0</v>
      </c>
      <c r="AG65" s="22">
        <f t="shared" ca="1" si="44"/>
        <v>0</v>
      </c>
      <c r="AH65" s="22">
        <f t="shared" ca="1" si="44"/>
        <v>0</v>
      </c>
      <c r="AI65" s="22">
        <f t="shared" ca="1" si="48"/>
        <v>0</v>
      </c>
      <c r="AJ65" s="22">
        <f t="shared" ca="1" si="48"/>
        <v>0</v>
      </c>
      <c r="AK65" s="22">
        <f t="shared" ca="1" si="48"/>
        <v>0</v>
      </c>
      <c r="AL65" s="22">
        <f t="shared" ca="1" si="48"/>
        <v>0</v>
      </c>
      <c r="AM65" s="22">
        <f t="shared" ca="1" si="48"/>
        <v>0</v>
      </c>
      <c r="AN65" s="22">
        <f t="shared" ca="1" si="48"/>
        <v>0</v>
      </c>
      <c r="AO65" s="22">
        <f t="shared" ca="1" si="48"/>
        <v>0</v>
      </c>
      <c r="AP65" s="22">
        <f t="shared" ca="1" si="48"/>
        <v>0</v>
      </c>
      <c r="AQ65" s="22">
        <f t="shared" ca="1" si="48"/>
        <v>0</v>
      </c>
      <c r="AR65" s="22">
        <f t="shared" ca="1" si="48"/>
        <v>0</v>
      </c>
      <c r="AS65" s="22">
        <f t="shared" ca="1" si="45"/>
        <v>0</v>
      </c>
      <c r="AT65" s="22">
        <f t="shared" ca="1" si="45"/>
        <v>0</v>
      </c>
      <c r="AU65" s="22">
        <f t="shared" ca="1" si="45"/>
        <v>0</v>
      </c>
      <c r="AV65" s="22">
        <f t="shared" ca="1" si="45"/>
        <v>0</v>
      </c>
      <c r="AW65" s="22">
        <f t="shared" ca="1" si="45"/>
        <v>0</v>
      </c>
      <c r="AX65" s="22">
        <f t="shared" ca="1" si="45"/>
        <v>0</v>
      </c>
      <c r="AY65" s="22">
        <f t="shared" ca="1" si="45"/>
        <v>0</v>
      </c>
      <c r="AZ65" s="22">
        <f t="shared" ca="1" si="45"/>
        <v>0</v>
      </c>
      <c r="BA65" s="22">
        <f t="shared" ca="1" si="42"/>
        <v>0</v>
      </c>
      <c r="BB65" s="22">
        <f t="shared" ca="1" si="42"/>
        <v>0</v>
      </c>
      <c r="BC65" s="22">
        <f t="shared" ca="1" si="42"/>
        <v>0</v>
      </c>
      <c r="BD65" s="22">
        <f t="shared" ca="1" si="42"/>
        <v>2383730.27</v>
      </c>
      <c r="BE65" s="22">
        <f t="shared" ca="1" si="42"/>
        <v>0</v>
      </c>
      <c r="BF65" s="22">
        <f t="shared" ca="1" si="42"/>
        <v>0</v>
      </c>
      <c r="BG65" s="22">
        <f t="shared" ca="1" si="42"/>
        <v>0</v>
      </c>
      <c r="BH65" s="22">
        <f t="shared" ca="1" si="42"/>
        <v>0</v>
      </c>
      <c r="BI65" s="22">
        <f t="shared" ca="1" si="42"/>
        <v>0</v>
      </c>
      <c r="BJ65" s="22">
        <f t="shared" ca="1" si="42"/>
        <v>0</v>
      </c>
      <c r="BK65" s="22">
        <f t="shared" ca="1" si="42"/>
        <v>0</v>
      </c>
      <c r="BL65" s="22">
        <f t="shared" ca="1" si="42"/>
        <v>0</v>
      </c>
      <c r="BM65" s="22">
        <f t="shared" ca="1" si="42"/>
        <v>0</v>
      </c>
      <c r="BN65" s="22">
        <f t="shared" ca="1" si="42"/>
        <v>0</v>
      </c>
      <c r="BO65" s="22">
        <f t="shared" ca="1" si="42"/>
        <v>0</v>
      </c>
      <c r="BP65" s="22">
        <f t="shared" ca="1" si="42"/>
        <v>0</v>
      </c>
      <c r="BQ65" s="22">
        <f t="shared" ca="1" si="49"/>
        <v>0</v>
      </c>
      <c r="BR65" s="22">
        <f t="shared" ca="1" si="49"/>
        <v>0</v>
      </c>
      <c r="BS65" s="22">
        <f t="shared" ca="1" si="49"/>
        <v>0</v>
      </c>
      <c r="BT65" s="22">
        <f t="shared" ca="1" si="49"/>
        <v>0</v>
      </c>
      <c r="BU65" s="22">
        <f t="shared" ca="1" si="49"/>
        <v>0</v>
      </c>
      <c r="BV65" s="22">
        <f t="shared" ca="1" si="49"/>
        <v>0</v>
      </c>
      <c r="BW65" s="22">
        <f t="shared" ca="1" si="49"/>
        <v>0</v>
      </c>
      <c r="BX65" s="22">
        <f t="shared" ca="1" si="49"/>
        <v>0</v>
      </c>
      <c r="BY65" s="22">
        <f t="shared" ca="1" si="49"/>
        <v>0</v>
      </c>
      <c r="BZ65" s="22">
        <f t="shared" ca="1" si="49"/>
        <v>0</v>
      </c>
      <c r="CA65" s="22">
        <f t="shared" ca="1" si="49"/>
        <v>0</v>
      </c>
      <c r="CB65" s="22">
        <f t="shared" ca="1" si="49"/>
        <v>0</v>
      </c>
      <c r="CC65" s="22">
        <f t="shared" ca="1" si="49"/>
        <v>0</v>
      </c>
      <c r="CD65" s="22">
        <f t="shared" ca="1" si="49"/>
        <v>0</v>
      </c>
      <c r="CE65" s="22">
        <f t="shared" ca="1" si="49"/>
        <v>0</v>
      </c>
      <c r="CF65" s="22">
        <f t="shared" ca="1" si="49"/>
        <v>0</v>
      </c>
      <c r="CG65" s="22">
        <f t="shared" ca="1" si="46"/>
        <v>0</v>
      </c>
      <c r="CH65" s="22">
        <f t="shared" ca="1" si="46"/>
        <v>0</v>
      </c>
      <c r="CI65" s="23">
        <f t="shared" ca="1" si="25"/>
        <v>0</v>
      </c>
      <c r="CJ65" s="22">
        <f t="shared" ca="1" si="51"/>
        <v>0</v>
      </c>
      <c r="CK65" s="22">
        <f t="shared" ca="1" si="51"/>
        <v>0</v>
      </c>
      <c r="CL65" s="23">
        <f t="shared" ca="1" si="26"/>
        <v>0</v>
      </c>
      <c r="CM65" s="22">
        <f t="shared" ca="1" si="52"/>
        <v>0</v>
      </c>
      <c r="CN65" s="22">
        <f t="shared" ca="1" si="52"/>
        <v>0</v>
      </c>
      <c r="CO65" s="23">
        <f t="shared" ca="1" si="27"/>
        <v>0</v>
      </c>
      <c r="CP65" s="22">
        <f t="shared" ca="1" si="50"/>
        <v>0</v>
      </c>
      <c r="CQ65" s="22">
        <f t="shared" ca="1" si="50"/>
        <v>0</v>
      </c>
      <c r="CR65" s="22">
        <f t="shared" ca="1" si="50"/>
        <v>0</v>
      </c>
      <c r="CS65" s="22">
        <f t="shared" ca="1" si="50"/>
        <v>0</v>
      </c>
      <c r="CT65" s="22">
        <f t="shared" ca="1" si="50"/>
        <v>0</v>
      </c>
      <c r="CU65" s="23">
        <f t="shared" ca="1" si="54"/>
        <v>2383730.27</v>
      </c>
    </row>
    <row r="66" spans="1:99" ht="12.75" customHeight="1" x14ac:dyDescent="0.25">
      <c r="A66" s="65" t="s">
        <v>265</v>
      </c>
      <c r="B66" s="21">
        <v>3007</v>
      </c>
      <c r="C66" s="66" t="s">
        <v>253</v>
      </c>
      <c r="D66" s="23">
        <f t="shared" ca="1" si="24"/>
        <v>0</v>
      </c>
      <c r="E66" s="22">
        <f t="shared" ca="1" si="47"/>
        <v>0</v>
      </c>
      <c r="F66" s="22">
        <f t="shared" ca="1" si="47"/>
        <v>0</v>
      </c>
      <c r="G66" s="22">
        <f t="shared" ca="1" si="47"/>
        <v>0</v>
      </c>
      <c r="H66" s="22">
        <f t="shared" ca="1" si="47"/>
        <v>0</v>
      </c>
      <c r="I66" s="22">
        <f t="shared" ca="1" si="47"/>
        <v>0</v>
      </c>
      <c r="J66" s="22">
        <f t="shared" ca="1" si="47"/>
        <v>0</v>
      </c>
      <c r="K66" s="22">
        <f t="shared" ca="1" si="47"/>
        <v>0</v>
      </c>
      <c r="L66" s="22">
        <f t="shared" ca="1" si="47"/>
        <v>0</v>
      </c>
      <c r="M66" s="22">
        <f t="shared" ca="1" si="47"/>
        <v>0</v>
      </c>
      <c r="N66" s="22">
        <f t="shared" ca="1" si="47"/>
        <v>0</v>
      </c>
      <c r="O66" s="22">
        <f t="shared" ca="1" si="47"/>
        <v>0</v>
      </c>
      <c r="P66" s="22">
        <f t="shared" ca="1" si="47"/>
        <v>0</v>
      </c>
      <c r="Q66" s="22">
        <f t="shared" ca="1" si="47"/>
        <v>0</v>
      </c>
      <c r="R66" s="22">
        <f t="shared" ca="1" si="47"/>
        <v>0</v>
      </c>
      <c r="S66" s="22">
        <f t="shared" ca="1" si="47"/>
        <v>0</v>
      </c>
      <c r="T66" s="22">
        <f t="shared" ca="1" si="47"/>
        <v>0</v>
      </c>
      <c r="U66" s="22">
        <f t="shared" ca="1" si="44"/>
        <v>0</v>
      </c>
      <c r="V66" s="22">
        <f t="shared" ca="1" si="44"/>
        <v>0</v>
      </c>
      <c r="W66" s="22">
        <f t="shared" ca="1" si="44"/>
        <v>0</v>
      </c>
      <c r="X66" s="22">
        <f t="shared" ca="1" si="44"/>
        <v>0</v>
      </c>
      <c r="Y66" s="22">
        <f t="shared" ca="1" si="44"/>
        <v>0</v>
      </c>
      <c r="Z66" s="22">
        <f t="shared" ca="1" si="44"/>
        <v>0</v>
      </c>
      <c r="AA66" s="22">
        <f t="shared" ca="1" si="44"/>
        <v>0</v>
      </c>
      <c r="AB66" s="22">
        <f t="shared" ca="1" si="44"/>
        <v>0</v>
      </c>
      <c r="AC66" s="22">
        <f t="shared" ca="1" si="44"/>
        <v>0</v>
      </c>
      <c r="AD66" s="22">
        <f t="shared" ca="1" si="44"/>
        <v>0</v>
      </c>
      <c r="AE66" s="22">
        <f t="shared" ca="1" si="44"/>
        <v>0</v>
      </c>
      <c r="AF66" s="22">
        <f t="shared" ca="1" si="44"/>
        <v>0</v>
      </c>
      <c r="AG66" s="22">
        <f t="shared" ca="1" si="44"/>
        <v>0</v>
      </c>
      <c r="AH66" s="22">
        <f t="shared" ca="1" si="44"/>
        <v>0</v>
      </c>
      <c r="AI66" s="22">
        <f t="shared" ca="1" si="48"/>
        <v>0</v>
      </c>
      <c r="AJ66" s="22">
        <f t="shared" ca="1" si="48"/>
        <v>0</v>
      </c>
      <c r="AK66" s="22">
        <f t="shared" ca="1" si="48"/>
        <v>0</v>
      </c>
      <c r="AL66" s="22">
        <f t="shared" ca="1" si="48"/>
        <v>0</v>
      </c>
      <c r="AM66" s="22">
        <f t="shared" ca="1" si="48"/>
        <v>0</v>
      </c>
      <c r="AN66" s="22">
        <f t="shared" ca="1" si="48"/>
        <v>0</v>
      </c>
      <c r="AO66" s="22">
        <f t="shared" ca="1" si="48"/>
        <v>0</v>
      </c>
      <c r="AP66" s="22">
        <f t="shared" ca="1" si="48"/>
        <v>0</v>
      </c>
      <c r="AQ66" s="22">
        <f t="shared" ca="1" si="48"/>
        <v>0</v>
      </c>
      <c r="AR66" s="22">
        <f t="shared" ca="1" si="48"/>
        <v>0</v>
      </c>
      <c r="AS66" s="22">
        <f t="shared" ca="1" si="45"/>
        <v>0</v>
      </c>
      <c r="AT66" s="22">
        <f t="shared" ca="1" si="45"/>
        <v>0</v>
      </c>
      <c r="AU66" s="22">
        <f t="shared" ca="1" si="45"/>
        <v>0</v>
      </c>
      <c r="AV66" s="22">
        <f t="shared" ca="1" si="45"/>
        <v>0</v>
      </c>
      <c r="AW66" s="22">
        <f t="shared" ca="1" si="45"/>
        <v>0</v>
      </c>
      <c r="AX66" s="22">
        <f t="shared" ca="1" si="45"/>
        <v>0</v>
      </c>
      <c r="AY66" s="22">
        <f t="shared" ca="1" si="45"/>
        <v>0</v>
      </c>
      <c r="AZ66" s="22">
        <f t="shared" ca="1" si="45"/>
        <v>0</v>
      </c>
      <c r="BA66" s="22">
        <f t="shared" ca="1" si="42"/>
        <v>0</v>
      </c>
      <c r="BB66" s="22">
        <f t="shared" ca="1" si="42"/>
        <v>0</v>
      </c>
      <c r="BC66" s="22">
        <f t="shared" ca="1" si="42"/>
        <v>0</v>
      </c>
      <c r="BD66" s="22">
        <f t="shared" ca="1" si="42"/>
        <v>12279.17</v>
      </c>
      <c r="BE66" s="22">
        <f t="shared" ca="1" si="42"/>
        <v>0</v>
      </c>
      <c r="BF66" s="22">
        <f t="shared" ca="1" si="42"/>
        <v>0</v>
      </c>
      <c r="BG66" s="22">
        <f t="shared" ca="1" si="42"/>
        <v>0</v>
      </c>
      <c r="BH66" s="22">
        <f t="shared" ca="1" si="42"/>
        <v>0</v>
      </c>
      <c r="BI66" s="22">
        <f t="shared" ca="1" si="42"/>
        <v>0</v>
      </c>
      <c r="BJ66" s="22">
        <f t="shared" ca="1" si="42"/>
        <v>0</v>
      </c>
      <c r="BK66" s="22">
        <f t="shared" ca="1" si="42"/>
        <v>0</v>
      </c>
      <c r="BL66" s="22">
        <f t="shared" ca="1" si="42"/>
        <v>0</v>
      </c>
      <c r="BM66" s="22">
        <f t="shared" ca="1" si="42"/>
        <v>0</v>
      </c>
      <c r="BN66" s="22">
        <f t="shared" ca="1" si="42"/>
        <v>0</v>
      </c>
      <c r="BO66" s="22">
        <f t="shared" ca="1" si="42"/>
        <v>0</v>
      </c>
      <c r="BP66" s="22">
        <f t="shared" ca="1" si="42"/>
        <v>0</v>
      </c>
      <c r="BQ66" s="22">
        <f t="shared" ca="1" si="49"/>
        <v>0</v>
      </c>
      <c r="BR66" s="22">
        <f t="shared" ca="1" si="49"/>
        <v>0</v>
      </c>
      <c r="BS66" s="22">
        <f t="shared" ca="1" si="49"/>
        <v>0</v>
      </c>
      <c r="BT66" s="22">
        <f t="shared" ca="1" si="49"/>
        <v>0</v>
      </c>
      <c r="BU66" s="22">
        <f t="shared" ca="1" si="49"/>
        <v>0</v>
      </c>
      <c r="BV66" s="22">
        <f t="shared" ca="1" si="49"/>
        <v>0</v>
      </c>
      <c r="BW66" s="22">
        <f t="shared" ca="1" si="49"/>
        <v>0</v>
      </c>
      <c r="BX66" s="22">
        <f t="shared" ca="1" si="49"/>
        <v>0</v>
      </c>
      <c r="BY66" s="22">
        <f t="shared" ca="1" si="49"/>
        <v>0</v>
      </c>
      <c r="BZ66" s="22">
        <f t="shared" ca="1" si="49"/>
        <v>0</v>
      </c>
      <c r="CA66" s="22">
        <f t="shared" ca="1" si="49"/>
        <v>0</v>
      </c>
      <c r="CB66" s="22">
        <f t="shared" ca="1" si="49"/>
        <v>0</v>
      </c>
      <c r="CC66" s="22">
        <f t="shared" ca="1" si="49"/>
        <v>0</v>
      </c>
      <c r="CD66" s="22">
        <f t="shared" ca="1" si="49"/>
        <v>0</v>
      </c>
      <c r="CE66" s="22">
        <f t="shared" ca="1" si="49"/>
        <v>0</v>
      </c>
      <c r="CF66" s="22">
        <f t="shared" ca="1" si="49"/>
        <v>0</v>
      </c>
      <c r="CG66" s="22">
        <f t="shared" ca="1" si="46"/>
        <v>0</v>
      </c>
      <c r="CH66" s="22">
        <f t="shared" ca="1" si="46"/>
        <v>0</v>
      </c>
      <c r="CI66" s="23">
        <f t="shared" ca="1" si="25"/>
        <v>0</v>
      </c>
      <c r="CJ66" s="22">
        <f t="shared" ca="1" si="51"/>
        <v>0</v>
      </c>
      <c r="CK66" s="22">
        <f t="shared" ca="1" si="51"/>
        <v>0</v>
      </c>
      <c r="CL66" s="23">
        <f t="shared" ca="1" si="26"/>
        <v>0</v>
      </c>
      <c r="CM66" s="22">
        <f t="shared" ca="1" si="52"/>
        <v>0</v>
      </c>
      <c r="CN66" s="22">
        <f t="shared" ca="1" si="52"/>
        <v>0</v>
      </c>
      <c r="CO66" s="23">
        <f t="shared" ca="1" si="27"/>
        <v>0</v>
      </c>
      <c r="CP66" s="22">
        <f t="shared" ca="1" si="50"/>
        <v>0</v>
      </c>
      <c r="CQ66" s="22">
        <f t="shared" ca="1" si="50"/>
        <v>0</v>
      </c>
      <c r="CR66" s="22">
        <f t="shared" ca="1" si="50"/>
        <v>0</v>
      </c>
      <c r="CS66" s="22">
        <f t="shared" ca="1" si="50"/>
        <v>0</v>
      </c>
      <c r="CT66" s="22">
        <f t="shared" ca="1" si="50"/>
        <v>0</v>
      </c>
      <c r="CU66" s="23">
        <f t="shared" ca="1" si="54"/>
        <v>12279.17</v>
      </c>
    </row>
    <row r="67" spans="1:99" ht="12.75" customHeight="1" x14ac:dyDescent="0.25">
      <c r="A67" s="65" t="s">
        <v>267</v>
      </c>
      <c r="B67" s="21">
        <v>3008</v>
      </c>
      <c r="C67" s="66" t="s">
        <v>253</v>
      </c>
      <c r="D67" s="23">
        <f t="shared" ca="1" si="24"/>
        <v>0</v>
      </c>
      <c r="E67" s="22">
        <f t="shared" ca="1" si="47"/>
        <v>0</v>
      </c>
      <c r="F67" s="22">
        <f t="shared" ca="1" si="47"/>
        <v>0</v>
      </c>
      <c r="G67" s="22">
        <f t="shared" ca="1" si="47"/>
        <v>0</v>
      </c>
      <c r="H67" s="22">
        <f t="shared" ca="1" si="47"/>
        <v>0</v>
      </c>
      <c r="I67" s="22">
        <f t="shared" ca="1" si="47"/>
        <v>0</v>
      </c>
      <c r="J67" s="22">
        <f t="shared" ca="1" si="47"/>
        <v>0</v>
      </c>
      <c r="K67" s="22">
        <f t="shared" ca="1" si="47"/>
        <v>0</v>
      </c>
      <c r="L67" s="22">
        <f t="shared" ca="1" si="47"/>
        <v>0</v>
      </c>
      <c r="M67" s="22">
        <f t="shared" ca="1" si="47"/>
        <v>0</v>
      </c>
      <c r="N67" s="22">
        <f t="shared" ca="1" si="47"/>
        <v>0</v>
      </c>
      <c r="O67" s="22">
        <f t="shared" ca="1" si="47"/>
        <v>0</v>
      </c>
      <c r="P67" s="22">
        <f t="shared" ca="1" si="47"/>
        <v>0</v>
      </c>
      <c r="Q67" s="22">
        <f t="shared" ca="1" si="47"/>
        <v>0</v>
      </c>
      <c r="R67" s="22">
        <f t="shared" ca="1" si="47"/>
        <v>0</v>
      </c>
      <c r="S67" s="22">
        <f t="shared" ca="1" si="47"/>
        <v>0</v>
      </c>
      <c r="T67" s="22">
        <f t="shared" ca="1" si="47"/>
        <v>0</v>
      </c>
      <c r="U67" s="22">
        <f t="shared" ca="1" si="44"/>
        <v>0</v>
      </c>
      <c r="V67" s="22">
        <f t="shared" ca="1" si="44"/>
        <v>0</v>
      </c>
      <c r="W67" s="22">
        <f t="shared" ca="1" si="44"/>
        <v>0</v>
      </c>
      <c r="X67" s="22">
        <f t="shared" ca="1" si="44"/>
        <v>0</v>
      </c>
      <c r="Y67" s="22">
        <f t="shared" ca="1" si="44"/>
        <v>0</v>
      </c>
      <c r="Z67" s="22">
        <f t="shared" ca="1" si="44"/>
        <v>0</v>
      </c>
      <c r="AA67" s="22">
        <f t="shared" ca="1" si="44"/>
        <v>0</v>
      </c>
      <c r="AB67" s="22">
        <f t="shared" ca="1" si="44"/>
        <v>0</v>
      </c>
      <c r="AC67" s="22">
        <f t="shared" ca="1" si="44"/>
        <v>0</v>
      </c>
      <c r="AD67" s="22">
        <f t="shared" ca="1" si="44"/>
        <v>0</v>
      </c>
      <c r="AE67" s="22">
        <f t="shared" ca="1" si="44"/>
        <v>0</v>
      </c>
      <c r="AF67" s="22">
        <f t="shared" ca="1" si="44"/>
        <v>0</v>
      </c>
      <c r="AG67" s="22">
        <f t="shared" ca="1" si="44"/>
        <v>0</v>
      </c>
      <c r="AH67" s="22">
        <f t="shared" ca="1" si="44"/>
        <v>0</v>
      </c>
      <c r="AI67" s="22">
        <f t="shared" ca="1" si="48"/>
        <v>0</v>
      </c>
      <c r="AJ67" s="22">
        <f t="shared" ca="1" si="48"/>
        <v>0</v>
      </c>
      <c r="AK67" s="22">
        <f t="shared" ca="1" si="48"/>
        <v>0</v>
      </c>
      <c r="AL67" s="22">
        <f t="shared" ca="1" si="48"/>
        <v>0</v>
      </c>
      <c r="AM67" s="22">
        <f t="shared" ca="1" si="48"/>
        <v>0</v>
      </c>
      <c r="AN67" s="22">
        <f t="shared" ca="1" si="48"/>
        <v>0</v>
      </c>
      <c r="AO67" s="22">
        <f t="shared" ca="1" si="48"/>
        <v>0</v>
      </c>
      <c r="AP67" s="22">
        <f t="shared" ca="1" si="48"/>
        <v>0</v>
      </c>
      <c r="AQ67" s="22">
        <f t="shared" ca="1" si="48"/>
        <v>0</v>
      </c>
      <c r="AR67" s="22">
        <f t="shared" ca="1" si="48"/>
        <v>0</v>
      </c>
      <c r="AS67" s="22">
        <f t="shared" ca="1" si="45"/>
        <v>0</v>
      </c>
      <c r="AT67" s="22">
        <f t="shared" ca="1" si="45"/>
        <v>0</v>
      </c>
      <c r="AU67" s="22">
        <f t="shared" ca="1" si="45"/>
        <v>0</v>
      </c>
      <c r="AV67" s="22">
        <f t="shared" ca="1" si="45"/>
        <v>0</v>
      </c>
      <c r="AW67" s="22">
        <f t="shared" ca="1" si="45"/>
        <v>0</v>
      </c>
      <c r="AX67" s="22">
        <f t="shared" ca="1" si="45"/>
        <v>0</v>
      </c>
      <c r="AY67" s="22">
        <f t="shared" ca="1" si="45"/>
        <v>0</v>
      </c>
      <c r="AZ67" s="22">
        <f t="shared" ca="1" si="45"/>
        <v>0</v>
      </c>
      <c r="BA67" s="22">
        <f t="shared" ca="1" si="42"/>
        <v>0</v>
      </c>
      <c r="BB67" s="22">
        <f t="shared" ca="1" si="42"/>
        <v>0</v>
      </c>
      <c r="BC67" s="22">
        <f t="shared" ca="1" si="42"/>
        <v>0</v>
      </c>
      <c r="BD67" s="22">
        <f t="shared" ca="1" si="42"/>
        <v>0</v>
      </c>
      <c r="BE67" s="22">
        <f t="shared" ca="1" si="42"/>
        <v>0</v>
      </c>
      <c r="BF67" s="22">
        <f t="shared" ca="1" si="42"/>
        <v>0</v>
      </c>
      <c r="BG67" s="22">
        <f t="shared" ca="1" si="42"/>
        <v>0</v>
      </c>
      <c r="BH67" s="22">
        <f t="shared" ca="1" si="42"/>
        <v>0</v>
      </c>
      <c r="BI67" s="22">
        <f t="shared" ca="1" si="42"/>
        <v>0</v>
      </c>
      <c r="BJ67" s="22">
        <f t="shared" ca="1" si="42"/>
        <v>0</v>
      </c>
      <c r="BK67" s="22">
        <f t="shared" ca="1" si="42"/>
        <v>0</v>
      </c>
      <c r="BL67" s="22">
        <f t="shared" ca="1" si="42"/>
        <v>0</v>
      </c>
      <c r="BM67" s="22">
        <f t="shared" ca="1" si="42"/>
        <v>0</v>
      </c>
      <c r="BN67" s="22">
        <f t="shared" ca="1" si="42"/>
        <v>0</v>
      </c>
      <c r="BO67" s="22">
        <f t="shared" ca="1" si="42"/>
        <v>0</v>
      </c>
      <c r="BP67" s="22">
        <f t="shared" ca="1" si="42"/>
        <v>0</v>
      </c>
      <c r="BQ67" s="22">
        <f t="shared" ca="1" si="49"/>
        <v>0</v>
      </c>
      <c r="BR67" s="22">
        <f t="shared" ca="1" si="49"/>
        <v>0</v>
      </c>
      <c r="BS67" s="22">
        <f t="shared" ca="1" si="49"/>
        <v>0</v>
      </c>
      <c r="BT67" s="22">
        <f t="shared" ca="1" si="49"/>
        <v>0</v>
      </c>
      <c r="BU67" s="22">
        <f t="shared" ca="1" si="49"/>
        <v>0</v>
      </c>
      <c r="BV67" s="22">
        <f t="shared" ca="1" si="49"/>
        <v>0</v>
      </c>
      <c r="BW67" s="22">
        <f t="shared" ca="1" si="49"/>
        <v>0</v>
      </c>
      <c r="BX67" s="22">
        <f t="shared" ca="1" si="49"/>
        <v>0</v>
      </c>
      <c r="BY67" s="22">
        <f t="shared" ca="1" si="49"/>
        <v>0</v>
      </c>
      <c r="BZ67" s="22">
        <f t="shared" ca="1" si="49"/>
        <v>0</v>
      </c>
      <c r="CA67" s="22">
        <f t="shared" ca="1" si="49"/>
        <v>0</v>
      </c>
      <c r="CB67" s="22">
        <f t="shared" ca="1" si="49"/>
        <v>0</v>
      </c>
      <c r="CC67" s="22">
        <f t="shared" ca="1" si="49"/>
        <v>0</v>
      </c>
      <c r="CD67" s="22">
        <f t="shared" ca="1" si="49"/>
        <v>0</v>
      </c>
      <c r="CE67" s="22">
        <f t="shared" ca="1" si="49"/>
        <v>0</v>
      </c>
      <c r="CF67" s="22">
        <f t="shared" ca="1" si="49"/>
        <v>0</v>
      </c>
      <c r="CG67" s="22">
        <f t="shared" ca="1" si="46"/>
        <v>0</v>
      </c>
      <c r="CH67" s="22">
        <f t="shared" ca="1" si="46"/>
        <v>0</v>
      </c>
      <c r="CI67" s="23">
        <f t="shared" ca="1" si="25"/>
        <v>0</v>
      </c>
      <c r="CJ67" s="22">
        <f t="shared" ca="1" si="51"/>
        <v>0</v>
      </c>
      <c r="CK67" s="22">
        <f t="shared" ca="1" si="51"/>
        <v>0</v>
      </c>
      <c r="CL67" s="23">
        <f t="shared" ca="1" si="26"/>
        <v>0</v>
      </c>
      <c r="CM67" s="22">
        <f t="shared" ca="1" si="52"/>
        <v>0</v>
      </c>
      <c r="CN67" s="22">
        <f t="shared" ca="1" si="52"/>
        <v>0</v>
      </c>
      <c r="CO67" s="23">
        <f t="shared" ca="1" si="27"/>
        <v>0</v>
      </c>
      <c r="CP67" s="22">
        <f t="shared" ca="1" si="50"/>
        <v>0</v>
      </c>
      <c r="CQ67" s="22">
        <f t="shared" ca="1" si="50"/>
        <v>0</v>
      </c>
      <c r="CR67" s="22">
        <f t="shared" ca="1" si="50"/>
        <v>0</v>
      </c>
      <c r="CS67" s="22">
        <f t="shared" ca="1" si="50"/>
        <v>0</v>
      </c>
      <c r="CT67" s="22">
        <f t="shared" ca="1" si="50"/>
        <v>0</v>
      </c>
      <c r="CU67" s="23">
        <f t="shared" ca="1" si="54"/>
        <v>0</v>
      </c>
    </row>
    <row r="68" spans="1:99" ht="12.75" customHeight="1" x14ac:dyDescent="0.25">
      <c r="A68" s="65" t="s">
        <v>269</v>
      </c>
      <c r="B68" s="21">
        <v>3009</v>
      </c>
      <c r="C68" s="66" t="s">
        <v>253</v>
      </c>
      <c r="D68" s="23">
        <f t="shared" ca="1" si="24"/>
        <v>0</v>
      </c>
      <c r="E68" s="22">
        <f t="shared" ca="1" si="47"/>
        <v>0</v>
      </c>
      <c r="F68" s="22">
        <f t="shared" ca="1" si="47"/>
        <v>0</v>
      </c>
      <c r="G68" s="22">
        <f t="shared" ca="1" si="47"/>
        <v>0</v>
      </c>
      <c r="H68" s="22">
        <f t="shared" ca="1" si="47"/>
        <v>0</v>
      </c>
      <c r="I68" s="22">
        <f t="shared" ca="1" si="47"/>
        <v>0</v>
      </c>
      <c r="J68" s="22">
        <f t="shared" ca="1" si="47"/>
        <v>0</v>
      </c>
      <c r="K68" s="22">
        <f t="shared" ca="1" si="47"/>
        <v>0</v>
      </c>
      <c r="L68" s="22">
        <f t="shared" ca="1" si="47"/>
        <v>0</v>
      </c>
      <c r="M68" s="22">
        <f t="shared" ca="1" si="47"/>
        <v>0</v>
      </c>
      <c r="N68" s="22">
        <f t="shared" ca="1" si="47"/>
        <v>0</v>
      </c>
      <c r="O68" s="22">
        <f t="shared" ca="1" si="47"/>
        <v>0</v>
      </c>
      <c r="P68" s="22">
        <f t="shared" ca="1" si="47"/>
        <v>0</v>
      </c>
      <c r="Q68" s="22">
        <f t="shared" ca="1" si="47"/>
        <v>0</v>
      </c>
      <c r="R68" s="22">
        <f t="shared" ca="1" si="47"/>
        <v>0</v>
      </c>
      <c r="S68" s="22">
        <f t="shared" ca="1" si="47"/>
        <v>0</v>
      </c>
      <c r="T68" s="22">
        <f t="shared" ca="1" si="47"/>
        <v>0</v>
      </c>
      <c r="U68" s="22">
        <f t="shared" ca="1" si="44"/>
        <v>0</v>
      </c>
      <c r="V68" s="22">
        <f t="shared" ca="1" si="44"/>
        <v>0</v>
      </c>
      <c r="W68" s="22">
        <f t="shared" ca="1" si="44"/>
        <v>0</v>
      </c>
      <c r="X68" s="22">
        <f t="shared" ca="1" si="44"/>
        <v>0</v>
      </c>
      <c r="Y68" s="22">
        <f t="shared" ca="1" si="44"/>
        <v>0</v>
      </c>
      <c r="Z68" s="22">
        <f t="shared" ca="1" si="44"/>
        <v>0</v>
      </c>
      <c r="AA68" s="22">
        <f t="shared" ca="1" si="44"/>
        <v>0</v>
      </c>
      <c r="AB68" s="22">
        <f t="shared" ca="1" si="44"/>
        <v>0</v>
      </c>
      <c r="AC68" s="22">
        <f t="shared" ca="1" si="44"/>
        <v>0</v>
      </c>
      <c r="AD68" s="22">
        <f t="shared" ca="1" si="44"/>
        <v>0</v>
      </c>
      <c r="AE68" s="22">
        <f t="shared" ca="1" si="44"/>
        <v>0</v>
      </c>
      <c r="AF68" s="22">
        <f t="shared" ca="1" si="44"/>
        <v>0</v>
      </c>
      <c r="AG68" s="22">
        <f t="shared" ca="1" si="44"/>
        <v>0</v>
      </c>
      <c r="AH68" s="22">
        <f t="shared" ca="1" si="44"/>
        <v>0</v>
      </c>
      <c r="AI68" s="22">
        <f t="shared" ca="1" si="48"/>
        <v>0</v>
      </c>
      <c r="AJ68" s="22">
        <f t="shared" ca="1" si="48"/>
        <v>0</v>
      </c>
      <c r="AK68" s="22">
        <f t="shared" ca="1" si="48"/>
        <v>0</v>
      </c>
      <c r="AL68" s="22">
        <f t="shared" ca="1" si="48"/>
        <v>0</v>
      </c>
      <c r="AM68" s="22">
        <f t="shared" ca="1" si="48"/>
        <v>0</v>
      </c>
      <c r="AN68" s="22">
        <f t="shared" ca="1" si="48"/>
        <v>0</v>
      </c>
      <c r="AO68" s="22">
        <f t="shared" ca="1" si="48"/>
        <v>0</v>
      </c>
      <c r="AP68" s="22">
        <f t="shared" ca="1" si="48"/>
        <v>0</v>
      </c>
      <c r="AQ68" s="22">
        <f t="shared" ca="1" si="48"/>
        <v>0</v>
      </c>
      <c r="AR68" s="22">
        <f t="shared" ca="1" si="48"/>
        <v>0</v>
      </c>
      <c r="AS68" s="22">
        <f t="shared" ca="1" si="45"/>
        <v>0</v>
      </c>
      <c r="AT68" s="22">
        <f t="shared" ca="1" si="45"/>
        <v>0</v>
      </c>
      <c r="AU68" s="22">
        <f t="shared" ca="1" si="45"/>
        <v>0</v>
      </c>
      <c r="AV68" s="22">
        <f t="shared" ca="1" si="45"/>
        <v>0</v>
      </c>
      <c r="AW68" s="22">
        <f t="shared" ca="1" si="45"/>
        <v>0</v>
      </c>
      <c r="AX68" s="22">
        <f t="shared" ca="1" si="45"/>
        <v>0</v>
      </c>
      <c r="AY68" s="22">
        <f t="shared" ca="1" si="45"/>
        <v>0</v>
      </c>
      <c r="AZ68" s="22">
        <f t="shared" ca="1" si="45"/>
        <v>0</v>
      </c>
      <c r="BA68" s="22">
        <f t="shared" ca="1" si="42"/>
        <v>0</v>
      </c>
      <c r="BB68" s="22">
        <f t="shared" ca="1" si="42"/>
        <v>0</v>
      </c>
      <c r="BC68" s="22">
        <f t="shared" ca="1" si="42"/>
        <v>0</v>
      </c>
      <c r="BD68" s="22">
        <f t="shared" ca="1" si="42"/>
        <v>160632.47000000003</v>
      </c>
      <c r="BE68" s="22">
        <f t="shared" ca="1" si="42"/>
        <v>0</v>
      </c>
      <c r="BF68" s="22">
        <f t="shared" ca="1" si="42"/>
        <v>0</v>
      </c>
      <c r="BG68" s="22">
        <f t="shared" ca="1" si="42"/>
        <v>0</v>
      </c>
      <c r="BH68" s="22">
        <f t="shared" ca="1" si="42"/>
        <v>0</v>
      </c>
      <c r="BI68" s="22">
        <f t="shared" ca="1" si="42"/>
        <v>0</v>
      </c>
      <c r="BJ68" s="22">
        <f t="shared" ca="1" si="42"/>
        <v>0</v>
      </c>
      <c r="BK68" s="22">
        <f t="shared" ca="1" si="42"/>
        <v>0</v>
      </c>
      <c r="BL68" s="22">
        <f t="shared" ca="1" si="42"/>
        <v>0</v>
      </c>
      <c r="BM68" s="22">
        <f t="shared" ca="1" si="42"/>
        <v>0</v>
      </c>
      <c r="BN68" s="22">
        <f t="shared" ca="1" si="42"/>
        <v>0</v>
      </c>
      <c r="BO68" s="22">
        <f t="shared" ca="1" si="42"/>
        <v>0</v>
      </c>
      <c r="BP68" s="22">
        <f t="shared" ref="BM68:CB74" ca="1" si="55">IFERROR(INDIRECT("'"&amp;$B$2&amp;"'!"&amp;ADDRESS(MATCH($B68,INDIRECT("'"&amp;$B$2&amp;"'!$B$1:$B$1095"),0),MATCH(BP$5,INDIRECT("'"&amp;$B$2&amp;"'!5:5"),0))),0)</f>
        <v>0</v>
      </c>
      <c r="BQ68" s="22">
        <f t="shared" ca="1" si="55"/>
        <v>0</v>
      </c>
      <c r="BR68" s="22">
        <f t="shared" ca="1" si="55"/>
        <v>0</v>
      </c>
      <c r="BS68" s="22">
        <f t="shared" ca="1" si="55"/>
        <v>0</v>
      </c>
      <c r="BT68" s="22">
        <f t="shared" ca="1" si="55"/>
        <v>0</v>
      </c>
      <c r="BU68" s="22">
        <f t="shared" ca="1" si="55"/>
        <v>0</v>
      </c>
      <c r="BV68" s="22">
        <f t="shared" ca="1" si="55"/>
        <v>0</v>
      </c>
      <c r="BW68" s="22">
        <f t="shared" ca="1" si="49"/>
        <v>0</v>
      </c>
      <c r="BX68" s="22">
        <f t="shared" ca="1" si="49"/>
        <v>0</v>
      </c>
      <c r="BY68" s="22">
        <f t="shared" ca="1" si="49"/>
        <v>0</v>
      </c>
      <c r="BZ68" s="22">
        <f t="shared" ca="1" si="49"/>
        <v>0</v>
      </c>
      <c r="CA68" s="22">
        <f t="shared" ca="1" si="49"/>
        <v>0</v>
      </c>
      <c r="CB68" s="22">
        <f t="shared" ca="1" si="49"/>
        <v>0</v>
      </c>
      <c r="CC68" s="22">
        <f t="shared" ca="1" si="49"/>
        <v>0</v>
      </c>
      <c r="CD68" s="22">
        <f t="shared" ca="1" si="49"/>
        <v>0</v>
      </c>
      <c r="CE68" s="22">
        <f t="shared" ca="1" si="49"/>
        <v>0</v>
      </c>
      <c r="CF68" s="22">
        <f t="shared" ca="1" si="49"/>
        <v>0</v>
      </c>
      <c r="CG68" s="22">
        <f t="shared" ca="1" si="46"/>
        <v>0</v>
      </c>
      <c r="CH68" s="22">
        <f t="shared" ca="1" si="46"/>
        <v>0</v>
      </c>
      <c r="CI68" s="23">
        <f t="shared" ca="1" si="25"/>
        <v>5827159.4099999992</v>
      </c>
      <c r="CJ68" s="22">
        <f t="shared" ca="1" si="51"/>
        <v>0</v>
      </c>
      <c r="CK68" s="22">
        <f t="shared" ca="1" si="51"/>
        <v>0</v>
      </c>
      <c r="CL68" s="23">
        <f t="shared" ca="1" si="26"/>
        <v>5827159.4099999992</v>
      </c>
      <c r="CM68" s="22">
        <f t="shared" ca="1" si="52"/>
        <v>215362.87999999998</v>
      </c>
      <c r="CN68" s="22">
        <f t="shared" ca="1" si="52"/>
        <v>5611796.5299999993</v>
      </c>
      <c r="CO68" s="23">
        <f t="shared" ca="1" si="27"/>
        <v>0</v>
      </c>
      <c r="CP68" s="22">
        <f t="shared" ca="1" si="50"/>
        <v>0</v>
      </c>
      <c r="CQ68" s="22">
        <f t="shared" ca="1" si="50"/>
        <v>0</v>
      </c>
      <c r="CR68" s="22">
        <f t="shared" ca="1" si="50"/>
        <v>0</v>
      </c>
      <c r="CS68" s="22">
        <f t="shared" ca="1" si="50"/>
        <v>0</v>
      </c>
      <c r="CT68" s="22">
        <f t="shared" ca="1" si="50"/>
        <v>0</v>
      </c>
      <c r="CU68" s="23">
        <f t="shared" ca="1" si="54"/>
        <v>5987791.879999999</v>
      </c>
    </row>
    <row r="69" spans="1:99" ht="12.75" customHeight="1" x14ac:dyDescent="0.25">
      <c r="A69" s="65" t="s">
        <v>271</v>
      </c>
      <c r="B69" s="21">
        <v>3011</v>
      </c>
      <c r="C69" s="66" t="s">
        <v>253</v>
      </c>
      <c r="D69" s="23">
        <f t="shared" ca="1" si="24"/>
        <v>0</v>
      </c>
      <c r="E69" s="22">
        <f t="shared" ca="1" si="47"/>
        <v>0</v>
      </c>
      <c r="F69" s="22">
        <f t="shared" ca="1" si="47"/>
        <v>0</v>
      </c>
      <c r="G69" s="22">
        <f t="shared" ca="1" si="47"/>
        <v>0</v>
      </c>
      <c r="H69" s="22">
        <f t="shared" ca="1" si="47"/>
        <v>0</v>
      </c>
      <c r="I69" s="22">
        <f t="shared" ca="1" si="47"/>
        <v>0</v>
      </c>
      <c r="J69" s="22">
        <f t="shared" ca="1" si="47"/>
        <v>0</v>
      </c>
      <c r="K69" s="22">
        <f t="shared" ca="1" si="47"/>
        <v>0</v>
      </c>
      <c r="L69" s="22">
        <f t="shared" ca="1" si="47"/>
        <v>0</v>
      </c>
      <c r="M69" s="22">
        <f t="shared" ca="1" si="47"/>
        <v>0</v>
      </c>
      <c r="N69" s="22">
        <f t="shared" ca="1" si="47"/>
        <v>0</v>
      </c>
      <c r="O69" s="22">
        <f t="shared" ca="1" si="47"/>
        <v>0</v>
      </c>
      <c r="P69" s="22">
        <f t="shared" ca="1" si="47"/>
        <v>0</v>
      </c>
      <c r="Q69" s="22">
        <f t="shared" ca="1" si="47"/>
        <v>0</v>
      </c>
      <c r="R69" s="22">
        <f t="shared" ca="1" si="47"/>
        <v>0</v>
      </c>
      <c r="S69" s="22">
        <f t="shared" ca="1" si="47"/>
        <v>0</v>
      </c>
      <c r="T69" s="22">
        <f t="shared" ca="1" si="47"/>
        <v>0</v>
      </c>
      <c r="U69" s="22">
        <f t="shared" ca="1" si="44"/>
        <v>0</v>
      </c>
      <c r="V69" s="22">
        <f t="shared" ca="1" si="44"/>
        <v>0</v>
      </c>
      <c r="W69" s="22">
        <f t="shared" ca="1" si="44"/>
        <v>0</v>
      </c>
      <c r="X69" s="22">
        <f t="shared" ca="1" si="44"/>
        <v>0</v>
      </c>
      <c r="Y69" s="22">
        <f t="shared" ca="1" si="44"/>
        <v>0</v>
      </c>
      <c r="Z69" s="22">
        <f t="shared" ca="1" si="44"/>
        <v>0</v>
      </c>
      <c r="AA69" s="22">
        <f t="shared" ca="1" si="44"/>
        <v>0</v>
      </c>
      <c r="AB69" s="22">
        <f t="shared" ca="1" si="44"/>
        <v>0</v>
      </c>
      <c r="AC69" s="22">
        <f t="shared" ca="1" si="44"/>
        <v>0</v>
      </c>
      <c r="AD69" s="22">
        <f t="shared" ca="1" si="44"/>
        <v>0</v>
      </c>
      <c r="AE69" s="22">
        <f t="shared" ca="1" si="44"/>
        <v>0</v>
      </c>
      <c r="AF69" s="22">
        <f t="shared" ca="1" si="44"/>
        <v>0</v>
      </c>
      <c r="AG69" s="22">
        <f t="shared" ca="1" si="44"/>
        <v>0</v>
      </c>
      <c r="AH69" s="22">
        <f t="shared" ca="1" si="44"/>
        <v>0</v>
      </c>
      <c r="AI69" s="22">
        <f t="shared" ca="1" si="48"/>
        <v>0</v>
      </c>
      <c r="AJ69" s="22">
        <f t="shared" ca="1" si="48"/>
        <v>0</v>
      </c>
      <c r="AK69" s="22">
        <f t="shared" ca="1" si="48"/>
        <v>0</v>
      </c>
      <c r="AL69" s="22">
        <f t="shared" ca="1" si="48"/>
        <v>0</v>
      </c>
      <c r="AM69" s="22">
        <f t="shared" ca="1" si="48"/>
        <v>0</v>
      </c>
      <c r="AN69" s="22">
        <f t="shared" ca="1" si="48"/>
        <v>0</v>
      </c>
      <c r="AO69" s="22">
        <f t="shared" ca="1" si="48"/>
        <v>0</v>
      </c>
      <c r="AP69" s="22">
        <f t="shared" ca="1" si="48"/>
        <v>0</v>
      </c>
      <c r="AQ69" s="22">
        <f t="shared" ca="1" si="48"/>
        <v>0</v>
      </c>
      <c r="AR69" s="22">
        <f t="shared" ca="1" si="48"/>
        <v>0</v>
      </c>
      <c r="AS69" s="22">
        <f t="shared" ca="1" si="45"/>
        <v>0</v>
      </c>
      <c r="AT69" s="22">
        <f t="shared" ca="1" si="45"/>
        <v>0</v>
      </c>
      <c r="AU69" s="22">
        <f t="shared" ca="1" si="45"/>
        <v>0</v>
      </c>
      <c r="AV69" s="22">
        <f t="shared" ca="1" si="45"/>
        <v>0</v>
      </c>
      <c r="AW69" s="22">
        <f t="shared" ca="1" si="45"/>
        <v>0</v>
      </c>
      <c r="AX69" s="22">
        <f t="shared" ca="1" si="45"/>
        <v>0</v>
      </c>
      <c r="AY69" s="22">
        <f t="shared" ca="1" si="45"/>
        <v>0</v>
      </c>
      <c r="AZ69" s="22">
        <f t="shared" ca="1" si="45"/>
        <v>0</v>
      </c>
      <c r="BA69" s="22">
        <f t="shared" ref="BA69:BL74" ca="1" si="56">IFERROR(INDIRECT("'"&amp;$B$2&amp;"'!"&amp;ADDRESS(MATCH($B69,INDIRECT("'"&amp;$B$2&amp;"'!$B$1:$B$1095"),0),MATCH(BA$5,INDIRECT("'"&amp;$B$2&amp;"'!5:5"),0))),0)</f>
        <v>0</v>
      </c>
      <c r="BB69" s="22">
        <f t="shared" ca="1" si="56"/>
        <v>0</v>
      </c>
      <c r="BC69" s="22">
        <f t="shared" ca="1" si="56"/>
        <v>0</v>
      </c>
      <c r="BD69" s="22">
        <f t="shared" ca="1" si="56"/>
        <v>5353066.6392269991</v>
      </c>
      <c r="BE69" s="22">
        <f t="shared" ca="1" si="56"/>
        <v>0</v>
      </c>
      <c r="BF69" s="22">
        <f t="shared" ca="1" si="56"/>
        <v>0</v>
      </c>
      <c r="BG69" s="22">
        <f t="shared" ca="1" si="56"/>
        <v>0</v>
      </c>
      <c r="BH69" s="22">
        <f t="shared" ca="1" si="56"/>
        <v>0</v>
      </c>
      <c r="BI69" s="22">
        <f t="shared" ca="1" si="56"/>
        <v>0</v>
      </c>
      <c r="BJ69" s="22">
        <f t="shared" ca="1" si="56"/>
        <v>0</v>
      </c>
      <c r="BK69" s="22">
        <f t="shared" ca="1" si="56"/>
        <v>0</v>
      </c>
      <c r="BL69" s="22">
        <f t="shared" ca="1" si="56"/>
        <v>0</v>
      </c>
      <c r="BM69" s="22">
        <f t="shared" ca="1" si="55"/>
        <v>0</v>
      </c>
      <c r="BN69" s="22">
        <f t="shared" ca="1" si="55"/>
        <v>0</v>
      </c>
      <c r="BO69" s="22">
        <f t="shared" ca="1" si="55"/>
        <v>0</v>
      </c>
      <c r="BP69" s="22">
        <f t="shared" ca="1" si="55"/>
        <v>0</v>
      </c>
      <c r="BQ69" s="22">
        <f t="shared" ca="1" si="55"/>
        <v>0</v>
      </c>
      <c r="BR69" s="22">
        <f t="shared" ca="1" si="55"/>
        <v>0</v>
      </c>
      <c r="BS69" s="22">
        <f t="shared" ca="1" si="55"/>
        <v>0</v>
      </c>
      <c r="BT69" s="22">
        <f t="shared" ca="1" si="55"/>
        <v>0</v>
      </c>
      <c r="BU69" s="22">
        <f t="shared" ca="1" si="55"/>
        <v>0</v>
      </c>
      <c r="BV69" s="22">
        <f t="shared" ca="1" si="55"/>
        <v>0</v>
      </c>
      <c r="BW69" s="22">
        <f t="shared" ca="1" si="49"/>
        <v>0</v>
      </c>
      <c r="BX69" s="22">
        <f t="shared" ca="1" si="49"/>
        <v>0</v>
      </c>
      <c r="BY69" s="22">
        <f t="shared" ca="1" si="49"/>
        <v>0</v>
      </c>
      <c r="BZ69" s="22">
        <f t="shared" ca="1" si="49"/>
        <v>0</v>
      </c>
      <c r="CA69" s="22">
        <f t="shared" ca="1" si="49"/>
        <v>0</v>
      </c>
      <c r="CB69" s="22">
        <f t="shared" ca="1" si="49"/>
        <v>0</v>
      </c>
      <c r="CC69" s="22">
        <f t="shared" ca="1" si="49"/>
        <v>0</v>
      </c>
      <c r="CD69" s="22">
        <f t="shared" ca="1" si="49"/>
        <v>0</v>
      </c>
      <c r="CE69" s="22">
        <f t="shared" ca="1" si="49"/>
        <v>0</v>
      </c>
      <c r="CF69" s="22">
        <f t="shared" ca="1" si="49"/>
        <v>0</v>
      </c>
      <c r="CG69" s="22">
        <f t="shared" ca="1" si="46"/>
        <v>0</v>
      </c>
      <c r="CH69" s="22">
        <f t="shared" ca="1" si="46"/>
        <v>0</v>
      </c>
      <c r="CI69" s="23">
        <f t="shared" ca="1" si="25"/>
        <v>136426.1550288162</v>
      </c>
      <c r="CJ69" s="22">
        <f t="shared" ca="1" si="51"/>
        <v>0</v>
      </c>
      <c r="CK69" s="22">
        <f t="shared" ca="1" si="51"/>
        <v>0</v>
      </c>
      <c r="CL69" s="23">
        <f t="shared" ca="1" si="26"/>
        <v>136426.1550288162</v>
      </c>
      <c r="CM69" s="22">
        <f t="shared" ca="1" si="52"/>
        <v>26926.411490819031</v>
      </c>
      <c r="CN69" s="22">
        <f t="shared" ca="1" si="52"/>
        <v>109499.74353799716</v>
      </c>
      <c r="CO69" s="23">
        <f t="shared" ca="1" si="27"/>
        <v>0</v>
      </c>
      <c r="CP69" s="22">
        <f t="shared" ca="1" si="50"/>
        <v>0</v>
      </c>
      <c r="CQ69" s="22">
        <f t="shared" ca="1" si="50"/>
        <v>0</v>
      </c>
      <c r="CR69" s="22">
        <f t="shared" ca="1" si="50"/>
        <v>0</v>
      </c>
      <c r="CS69" s="22">
        <f t="shared" ca="1" si="50"/>
        <v>0</v>
      </c>
      <c r="CT69" s="22">
        <f t="shared" ca="1" si="50"/>
        <v>0</v>
      </c>
      <c r="CU69" s="23">
        <f t="shared" ca="1" si="54"/>
        <v>5489492.7942558154</v>
      </c>
    </row>
    <row r="70" spans="1:99" ht="12.75" customHeight="1" x14ac:dyDescent="0.25">
      <c r="A70" s="65" t="s">
        <v>273</v>
      </c>
      <c r="B70" s="21">
        <v>3012</v>
      </c>
      <c r="C70" s="66" t="s">
        <v>253</v>
      </c>
      <c r="D70" s="23">
        <f t="shared" ca="1" si="24"/>
        <v>0</v>
      </c>
      <c r="E70" s="22">
        <f t="shared" ca="1" si="47"/>
        <v>0</v>
      </c>
      <c r="F70" s="22">
        <f t="shared" ca="1" si="47"/>
        <v>0</v>
      </c>
      <c r="G70" s="22">
        <f t="shared" ca="1" si="47"/>
        <v>0</v>
      </c>
      <c r="H70" s="22">
        <f t="shared" ca="1" si="47"/>
        <v>0</v>
      </c>
      <c r="I70" s="22">
        <f t="shared" ca="1" si="47"/>
        <v>0</v>
      </c>
      <c r="J70" s="22">
        <f t="shared" ca="1" si="47"/>
        <v>0</v>
      </c>
      <c r="K70" s="22">
        <f t="shared" ca="1" si="47"/>
        <v>0</v>
      </c>
      <c r="L70" s="22">
        <f t="shared" ca="1" si="47"/>
        <v>0</v>
      </c>
      <c r="M70" s="22">
        <f t="shared" ca="1" si="47"/>
        <v>0</v>
      </c>
      <c r="N70" s="22">
        <f t="shared" ca="1" si="47"/>
        <v>0</v>
      </c>
      <c r="O70" s="22">
        <f t="shared" ca="1" si="47"/>
        <v>0</v>
      </c>
      <c r="P70" s="22">
        <f t="shared" ca="1" si="47"/>
        <v>0</v>
      </c>
      <c r="Q70" s="22">
        <f t="shared" ca="1" si="47"/>
        <v>0</v>
      </c>
      <c r="R70" s="22">
        <f t="shared" ca="1" si="47"/>
        <v>0</v>
      </c>
      <c r="S70" s="22">
        <f t="shared" ca="1" si="47"/>
        <v>0</v>
      </c>
      <c r="T70" s="22">
        <f t="shared" ref="T70:AI74" ca="1" si="57">IFERROR(INDIRECT("'"&amp;$B$2&amp;"'!"&amp;ADDRESS(MATCH($B70,INDIRECT("'"&amp;$B$2&amp;"'!$B$1:$B$1095"),0),MATCH(T$5,INDIRECT("'"&amp;$B$2&amp;"'!5:5"),0))),0)</f>
        <v>0</v>
      </c>
      <c r="U70" s="22">
        <f t="shared" ca="1" si="57"/>
        <v>0</v>
      </c>
      <c r="V70" s="22">
        <f t="shared" ca="1" si="57"/>
        <v>0</v>
      </c>
      <c r="W70" s="22">
        <f t="shared" ca="1" si="57"/>
        <v>0</v>
      </c>
      <c r="X70" s="22">
        <f t="shared" ca="1" si="57"/>
        <v>0</v>
      </c>
      <c r="Y70" s="22">
        <f t="shared" ca="1" si="57"/>
        <v>0</v>
      </c>
      <c r="Z70" s="22">
        <f t="shared" ca="1" si="57"/>
        <v>0</v>
      </c>
      <c r="AA70" s="22">
        <f t="shared" ca="1" si="57"/>
        <v>0</v>
      </c>
      <c r="AB70" s="22">
        <f t="shared" ca="1" si="57"/>
        <v>0</v>
      </c>
      <c r="AC70" s="22">
        <f t="shared" ca="1" si="57"/>
        <v>0</v>
      </c>
      <c r="AD70" s="22">
        <f t="shared" ca="1" si="57"/>
        <v>0</v>
      </c>
      <c r="AE70" s="22">
        <f t="shared" ca="1" si="57"/>
        <v>0</v>
      </c>
      <c r="AF70" s="22">
        <f t="shared" ca="1" si="57"/>
        <v>0</v>
      </c>
      <c r="AG70" s="22">
        <f t="shared" ca="1" si="57"/>
        <v>0</v>
      </c>
      <c r="AH70" s="22">
        <f t="shared" ca="1" si="57"/>
        <v>0</v>
      </c>
      <c r="AI70" s="22">
        <f t="shared" ca="1" si="48"/>
        <v>0</v>
      </c>
      <c r="AJ70" s="22">
        <f t="shared" ca="1" si="48"/>
        <v>0</v>
      </c>
      <c r="AK70" s="22">
        <f t="shared" ca="1" si="48"/>
        <v>0</v>
      </c>
      <c r="AL70" s="22">
        <f t="shared" ca="1" si="48"/>
        <v>0</v>
      </c>
      <c r="AM70" s="22">
        <f t="shared" ca="1" si="48"/>
        <v>0</v>
      </c>
      <c r="AN70" s="22">
        <f t="shared" ca="1" si="48"/>
        <v>0</v>
      </c>
      <c r="AO70" s="22">
        <f t="shared" ca="1" si="48"/>
        <v>0</v>
      </c>
      <c r="AP70" s="22">
        <f t="shared" ca="1" si="48"/>
        <v>0</v>
      </c>
      <c r="AQ70" s="22">
        <f t="shared" ca="1" si="48"/>
        <v>0</v>
      </c>
      <c r="AR70" s="22">
        <f t="shared" ca="1" si="48"/>
        <v>0</v>
      </c>
      <c r="AS70" s="22">
        <f t="shared" ca="1" si="48"/>
        <v>0</v>
      </c>
      <c r="AT70" s="22">
        <f t="shared" ca="1" si="48"/>
        <v>0</v>
      </c>
      <c r="AU70" s="22">
        <f t="shared" ca="1" si="48"/>
        <v>0</v>
      </c>
      <c r="AV70" s="22">
        <f t="shared" ca="1" si="48"/>
        <v>0</v>
      </c>
      <c r="AW70" s="22">
        <f t="shared" ca="1" si="48"/>
        <v>0</v>
      </c>
      <c r="AX70" s="22">
        <f t="shared" ca="1" si="48"/>
        <v>0</v>
      </c>
      <c r="AY70" s="22">
        <f t="shared" ref="AS70:BB74" ca="1" si="58">IFERROR(INDIRECT("'"&amp;$B$2&amp;"'!"&amp;ADDRESS(MATCH($B70,INDIRECT("'"&amp;$B$2&amp;"'!$B$1:$B$1095"),0),MATCH(AY$5,INDIRECT("'"&amp;$B$2&amp;"'!5:5"),0))),0)</f>
        <v>0</v>
      </c>
      <c r="AZ70" s="22">
        <f t="shared" ca="1" si="58"/>
        <v>0</v>
      </c>
      <c r="BA70" s="22">
        <f t="shared" ca="1" si="58"/>
        <v>0</v>
      </c>
      <c r="BB70" s="22">
        <f t="shared" ca="1" si="58"/>
        <v>0</v>
      </c>
      <c r="BC70" s="22">
        <f t="shared" ca="1" si="56"/>
        <v>0</v>
      </c>
      <c r="BD70" s="22">
        <f t="shared" ca="1" si="56"/>
        <v>4848.38</v>
      </c>
      <c r="BE70" s="22">
        <f t="shared" ca="1" si="56"/>
        <v>0</v>
      </c>
      <c r="BF70" s="22">
        <f t="shared" ca="1" si="56"/>
        <v>0</v>
      </c>
      <c r="BG70" s="22">
        <f t="shared" ca="1" si="56"/>
        <v>0</v>
      </c>
      <c r="BH70" s="22">
        <f t="shared" ca="1" si="56"/>
        <v>0</v>
      </c>
      <c r="BI70" s="22">
        <f t="shared" ca="1" si="56"/>
        <v>0</v>
      </c>
      <c r="BJ70" s="22">
        <f t="shared" ca="1" si="56"/>
        <v>0</v>
      </c>
      <c r="BK70" s="22">
        <f t="shared" ca="1" si="56"/>
        <v>0</v>
      </c>
      <c r="BL70" s="22">
        <f t="shared" ca="1" si="56"/>
        <v>0</v>
      </c>
      <c r="BM70" s="22">
        <f t="shared" ca="1" si="55"/>
        <v>0</v>
      </c>
      <c r="BN70" s="22">
        <f t="shared" ca="1" si="55"/>
        <v>0</v>
      </c>
      <c r="BO70" s="22">
        <f t="shared" ca="1" si="55"/>
        <v>0</v>
      </c>
      <c r="BP70" s="22">
        <f t="shared" ca="1" si="55"/>
        <v>0</v>
      </c>
      <c r="BQ70" s="22">
        <f t="shared" ca="1" si="55"/>
        <v>0</v>
      </c>
      <c r="BR70" s="22">
        <f t="shared" ca="1" si="55"/>
        <v>0</v>
      </c>
      <c r="BS70" s="22">
        <f t="shared" ca="1" si="55"/>
        <v>0</v>
      </c>
      <c r="BT70" s="22">
        <f t="shared" ca="1" si="55"/>
        <v>0</v>
      </c>
      <c r="BU70" s="22">
        <f t="shared" ca="1" si="55"/>
        <v>0</v>
      </c>
      <c r="BV70" s="22">
        <f t="shared" ca="1" si="55"/>
        <v>0</v>
      </c>
      <c r="BW70" s="22">
        <f t="shared" ca="1" si="49"/>
        <v>0</v>
      </c>
      <c r="BX70" s="22">
        <f t="shared" ca="1" si="49"/>
        <v>0</v>
      </c>
      <c r="BY70" s="22">
        <f t="shared" ca="1" si="49"/>
        <v>0</v>
      </c>
      <c r="BZ70" s="22">
        <f t="shared" ca="1" si="49"/>
        <v>0</v>
      </c>
      <c r="CA70" s="22">
        <f t="shared" ca="1" si="49"/>
        <v>0</v>
      </c>
      <c r="CB70" s="22">
        <f t="shared" ca="1" si="49"/>
        <v>0</v>
      </c>
      <c r="CC70" s="22">
        <f t="shared" ca="1" si="49"/>
        <v>0</v>
      </c>
      <c r="CD70" s="22">
        <f t="shared" ca="1" si="49"/>
        <v>0</v>
      </c>
      <c r="CE70" s="22">
        <f t="shared" ca="1" si="49"/>
        <v>0</v>
      </c>
      <c r="CF70" s="22">
        <f t="shared" ca="1" si="49"/>
        <v>0</v>
      </c>
      <c r="CG70" s="22">
        <f t="shared" ref="CG70:CH70" ca="1" si="59">IFERROR(INDIRECT("'"&amp;$B$2&amp;"'!"&amp;ADDRESS(MATCH($B70,INDIRECT("'"&amp;$B$2&amp;"'!$B$1:$B$1095"),0),MATCH(CG$5,INDIRECT("'"&amp;$B$2&amp;"'!5:5"),0))),0)</f>
        <v>0</v>
      </c>
      <c r="CH70" s="22">
        <f t="shared" ca="1" si="59"/>
        <v>0</v>
      </c>
      <c r="CI70" s="23">
        <f t="shared" ca="1" si="25"/>
        <v>2226281.0573809249</v>
      </c>
      <c r="CJ70" s="22">
        <f t="shared" ca="1" si="51"/>
        <v>0</v>
      </c>
      <c r="CK70" s="22">
        <f t="shared" ca="1" si="51"/>
        <v>0</v>
      </c>
      <c r="CL70" s="23">
        <f t="shared" ca="1" si="26"/>
        <v>2226281.0573809249</v>
      </c>
      <c r="CM70" s="22">
        <f t="shared" ca="1" si="52"/>
        <v>0</v>
      </c>
      <c r="CN70" s="22">
        <f t="shared" ca="1" si="52"/>
        <v>2226281.0573809249</v>
      </c>
      <c r="CO70" s="23">
        <f t="shared" ca="1" si="27"/>
        <v>0</v>
      </c>
      <c r="CP70" s="22">
        <f t="shared" ca="1" si="50"/>
        <v>0</v>
      </c>
      <c r="CQ70" s="22">
        <f t="shared" ca="1" si="50"/>
        <v>0</v>
      </c>
      <c r="CR70" s="22">
        <f t="shared" ca="1" si="50"/>
        <v>0</v>
      </c>
      <c r="CS70" s="22">
        <f t="shared" ca="1" si="50"/>
        <v>0</v>
      </c>
      <c r="CT70" s="22">
        <f t="shared" ca="1" si="50"/>
        <v>0</v>
      </c>
      <c r="CU70" s="23">
        <f t="shared" ca="1" si="54"/>
        <v>2231129.4373809248</v>
      </c>
    </row>
    <row r="71" spans="1:99" ht="12.75" customHeight="1" x14ac:dyDescent="0.25">
      <c r="A71" s="65" t="s">
        <v>275</v>
      </c>
      <c r="B71" s="21">
        <v>3015</v>
      </c>
      <c r="C71" s="66" t="s">
        <v>253</v>
      </c>
      <c r="D71" s="23">
        <f t="shared" ca="1" si="24"/>
        <v>0</v>
      </c>
      <c r="E71" s="22">
        <f t="shared" ref="E71:T74" ca="1" si="60">IFERROR(INDIRECT("'"&amp;$B$2&amp;"'!"&amp;ADDRESS(MATCH($B71,INDIRECT("'"&amp;$B$2&amp;"'!$B$1:$B$1095"),0),MATCH(E$5,INDIRECT("'"&amp;$B$2&amp;"'!5:5"),0))),0)</f>
        <v>0</v>
      </c>
      <c r="F71" s="22">
        <f t="shared" ca="1" si="60"/>
        <v>0</v>
      </c>
      <c r="G71" s="22">
        <f t="shared" ca="1" si="60"/>
        <v>0</v>
      </c>
      <c r="H71" s="22">
        <f t="shared" ca="1" si="60"/>
        <v>0</v>
      </c>
      <c r="I71" s="22">
        <f t="shared" ca="1" si="60"/>
        <v>0</v>
      </c>
      <c r="J71" s="22">
        <f t="shared" ca="1" si="60"/>
        <v>0</v>
      </c>
      <c r="K71" s="22">
        <f t="shared" ca="1" si="60"/>
        <v>0</v>
      </c>
      <c r="L71" s="22">
        <f t="shared" ca="1" si="60"/>
        <v>0</v>
      </c>
      <c r="M71" s="22">
        <f t="shared" ca="1" si="60"/>
        <v>0</v>
      </c>
      <c r="N71" s="22">
        <f t="shared" ca="1" si="60"/>
        <v>0</v>
      </c>
      <c r="O71" s="22">
        <f t="shared" ca="1" si="60"/>
        <v>0</v>
      </c>
      <c r="P71" s="22">
        <f t="shared" ca="1" si="60"/>
        <v>0</v>
      </c>
      <c r="Q71" s="22">
        <f t="shared" ca="1" si="60"/>
        <v>0</v>
      </c>
      <c r="R71" s="22">
        <f t="shared" ca="1" si="60"/>
        <v>0</v>
      </c>
      <c r="S71" s="22">
        <f t="shared" ca="1" si="60"/>
        <v>0</v>
      </c>
      <c r="T71" s="22">
        <f t="shared" ca="1" si="60"/>
        <v>0</v>
      </c>
      <c r="U71" s="22">
        <f t="shared" ca="1" si="57"/>
        <v>0</v>
      </c>
      <c r="V71" s="22">
        <f t="shared" ca="1" si="57"/>
        <v>0</v>
      </c>
      <c r="W71" s="22">
        <f t="shared" ca="1" si="57"/>
        <v>0</v>
      </c>
      <c r="X71" s="22">
        <f t="shared" ca="1" si="57"/>
        <v>0</v>
      </c>
      <c r="Y71" s="22">
        <f t="shared" ca="1" si="57"/>
        <v>0</v>
      </c>
      <c r="Z71" s="22">
        <f t="shared" ca="1" si="57"/>
        <v>0</v>
      </c>
      <c r="AA71" s="22">
        <f t="shared" ca="1" si="57"/>
        <v>0</v>
      </c>
      <c r="AB71" s="22">
        <f t="shared" ca="1" si="57"/>
        <v>0</v>
      </c>
      <c r="AC71" s="22">
        <f t="shared" ca="1" si="57"/>
        <v>0</v>
      </c>
      <c r="AD71" s="22">
        <f t="shared" ca="1" si="57"/>
        <v>0</v>
      </c>
      <c r="AE71" s="22">
        <f t="shared" ca="1" si="57"/>
        <v>0</v>
      </c>
      <c r="AF71" s="22">
        <f t="shared" ca="1" si="57"/>
        <v>0</v>
      </c>
      <c r="AG71" s="22">
        <f t="shared" ca="1" si="57"/>
        <v>0</v>
      </c>
      <c r="AH71" s="22">
        <f t="shared" ca="1" si="57"/>
        <v>0</v>
      </c>
      <c r="AI71" s="22">
        <f t="shared" ca="1" si="57"/>
        <v>0</v>
      </c>
      <c r="AJ71" s="22">
        <f t="shared" ref="AI71:AR74" ca="1" si="61">IFERROR(INDIRECT("'"&amp;$B$2&amp;"'!"&amp;ADDRESS(MATCH($B71,INDIRECT("'"&amp;$B$2&amp;"'!$B$1:$B$1095"),0),MATCH(AJ$5,INDIRECT("'"&amp;$B$2&amp;"'!5:5"),0))),0)</f>
        <v>0</v>
      </c>
      <c r="AK71" s="22">
        <f t="shared" ca="1" si="61"/>
        <v>0</v>
      </c>
      <c r="AL71" s="22">
        <f t="shared" ca="1" si="61"/>
        <v>0</v>
      </c>
      <c r="AM71" s="22">
        <f t="shared" ca="1" si="61"/>
        <v>0</v>
      </c>
      <c r="AN71" s="22">
        <f t="shared" ca="1" si="61"/>
        <v>0</v>
      </c>
      <c r="AO71" s="22">
        <f t="shared" ca="1" si="61"/>
        <v>0</v>
      </c>
      <c r="AP71" s="22">
        <f t="shared" ca="1" si="61"/>
        <v>0</v>
      </c>
      <c r="AQ71" s="22">
        <f t="shared" ca="1" si="61"/>
        <v>0</v>
      </c>
      <c r="AR71" s="22">
        <f t="shared" ca="1" si="61"/>
        <v>0</v>
      </c>
      <c r="AS71" s="22">
        <f t="shared" ca="1" si="58"/>
        <v>0</v>
      </c>
      <c r="AT71" s="22">
        <f t="shared" ca="1" si="58"/>
        <v>0</v>
      </c>
      <c r="AU71" s="22">
        <f t="shared" ca="1" si="58"/>
        <v>0</v>
      </c>
      <c r="AV71" s="22">
        <f t="shared" ca="1" si="58"/>
        <v>0</v>
      </c>
      <c r="AW71" s="22">
        <f t="shared" ca="1" si="58"/>
        <v>0</v>
      </c>
      <c r="AX71" s="22">
        <f t="shared" ca="1" si="58"/>
        <v>0</v>
      </c>
      <c r="AY71" s="22">
        <f t="shared" ca="1" si="58"/>
        <v>0</v>
      </c>
      <c r="AZ71" s="22">
        <f t="shared" ca="1" si="58"/>
        <v>0</v>
      </c>
      <c r="BA71" s="22">
        <f t="shared" ca="1" si="58"/>
        <v>0</v>
      </c>
      <c r="BB71" s="22">
        <f t="shared" ca="1" si="58"/>
        <v>0</v>
      </c>
      <c r="BC71" s="22">
        <f t="shared" ca="1" si="56"/>
        <v>0</v>
      </c>
      <c r="BD71" s="22">
        <f t="shared" ca="1" si="56"/>
        <v>42272.11</v>
      </c>
      <c r="BE71" s="22">
        <f t="shared" ca="1" si="56"/>
        <v>0</v>
      </c>
      <c r="BF71" s="22">
        <f t="shared" ca="1" si="56"/>
        <v>0</v>
      </c>
      <c r="BG71" s="22">
        <f t="shared" ca="1" si="56"/>
        <v>0</v>
      </c>
      <c r="BH71" s="22">
        <f t="shared" ca="1" si="56"/>
        <v>0</v>
      </c>
      <c r="BI71" s="22">
        <f t="shared" ca="1" si="56"/>
        <v>0</v>
      </c>
      <c r="BJ71" s="22">
        <f t="shared" ca="1" si="56"/>
        <v>0</v>
      </c>
      <c r="BK71" s="22">
        <f t="shared" ca="1" si="56"/>
        <v>0</v>
      </c>
      <c r="BL71" s="22">
        <f t="shared" ca="1" si="56"/>
        <v>0</v>
      </c>
      <c r="BM71" s="22">
        <f t="shared" ca="1" si="55"/>
        <v>0</v>
      </c>
      <c r="BN71" s="22">
        <f t="shared" ca="1" si="55"/>
        <v>0</v>
      </c>
      <c r="BO71" s="22">
        <f t="shared" ca="1" si="55"/>
        <v>0</v>
      </c>
      <c r="BP71" s="22">
        <f t="shared" ca="1" si="55"/>
        <v>0</v>
      </c>
      <c r="BQ71" s="22">
        <f t="shared" ca="1" si="55"/>
        <v>0</v>
      </c>
      <c r="BR71" s="22">
        <f t="shared" ca="1" si="55"/>
        <v>0</v>
      </c>
      <c r="BS71" s="22">
        <f t="shared" ca="1" si="55"/>
        <v>0</v>
      </c>
      <c r="BT71" s="22">
        <f t="shared" ca="1" si="55"/>
        <v>0</v>
      </c>
      <c r="BU71" s="22">
        <f t="shared" ca="1" si="55"/>
        <v>0</v>
      </c>
      <c r="BV71" s="22">
        <f t="shared" ca="1" si="55"/>
        <v>0</v>
      </c>
      <c r="BW71" s="22">
        <f t="shared" ca="1" si="55"/>
        <v>0</v>
      </c>
      <c r="BX71" s="22">
        <f t="shared" ca="1" si="55"/>
        <v>0</v>
      </c>
      <c r="BY71" s="22">
        <f t="shared" ca="1" si="55"/>
        <v>0</v>
      </c>
      <c r="BZ71" s="22">
        <f t="shared" ca="1" si="55"/>
        <v>0</v>
      </c>
      <c r="CA71" s="22">
        <f t="shared" ca="1" si="55"/>
        <v>0</v>
      </c>
      <c r="CB71" s="22">
        <f t="shared" ca="1" si="55"/>
        <v>0</v>
      </c>
      <c r="CC71" s="22">
        <f t="shared" ref="CC71:CH74" ca="1" si="62">IFERROR(INDIRECT("'"&amp;$B$2&amp;"'!"&amp;ADDRESS(MATCH($B71,INDIRECT("'"&amp;$B$2&amp;"'!$B$1:$B$1095"),0),MATCH(CC$5,INDIRECT("'"&amp;$B$2&amp;"'!5:5"),0))),0)</f>
        <v>0</v>
      </c>
      <c r="CD71" s="22">
        <f t="shared" ca="1" si="62"/>
        <v>0</v>
      </c>
      <c r="CE71" s="22">
        <f t="shared" ca="1" si="62"/>
        <v>0</v>
      </c>
      <c r="CF71" s="22">
        <f t="shared" ca="1" si="62"/>
        <v>0</v>
      </c>
      <c r="CG71" s="22">
        <f t="shared" ca="1" si="62"/>
        <v>0</v>
      </c>
      <c r="CH71" s="22">
        <f t="shared" ca="1" si="62"/>
        <v>0</v>
      </c>
      <c r="CI71" s="23">
        <f t="shared" ca="1" si="25"/>
        <v>0</v>
      </c>
      <c r="CJ71" s="22">
        <f t="shared" ca="1" si="51"/>
        <v>0</v>
      </c>
      <c r="CK71" s="22">
        <f t="shared" ca="1" si="51"/>
        <v>0</v>
      </c>
      <c r="CL71" s="23">
        <f t="shared" ca="1" si="26"/>
        <v>0</v>
      </c>
      <c r="CM71" s="22">
        <f t="shared" ca="1" si="52"/>
        <v>0</v>
      </c>
      <c r="CN71" s="22">
        <f t="shared" ca="1" si="52"/>
        <v>0</v>
      </c>
      <c r="CO71" s="23">
        <f t="shared" ca="1" si="27"/>
        <v>0</v>
      </c>
      <c r="CP71" s="22">
        <f t="shared" ref="CP71:CT74" ca="1" si="63">IFERROR(INDIRECT("'"&amp;$B$2&amp;"'!"&amp;ADDRESS(MATCH($B71,INDIRECT("'"&amp;$B$2&amp;"'!$B$1:$B$1095"),0),MATCH(CP$5,INDIRECT("'"&amp;$B$2&amp;"'!5:5"),0))),0)</f>
        <v>0</v>
      </c>
      <c r="CQ71" s="22">
        <f t="shared" ca="1" si="63"/>
        <v>0</v>
      </c>
      <c r="CR71" s="22">
        <f t="shared" ca="1" si="63"/>
        <v>0</v>
      </c>
      <c r="CS71" s="22">
        <f t="shared" ca="1" si="63"/>
        <v>0</v>
      </c>
      <c r="CT71" s="22">
        <f t="shared" ca="1" si="63"/>
        <v>0</v>
      </c>
      <c r="CU71" s="23">
        <f t="shared" ca="1" si="54"/>
        <v>42272.11</v>
      </c>
    </row>
    <row r="72" spans="1:99" ht="12.75" customHeight="1" x14ac:dyDescent="0.25">
      <c r="A72" s="65" t="s">
        <v>277</v>
      </c>
      <c r="B72" s="21">
        <v>3016</v>
      </c>
      <c r="C72" s="66" t="s">
        <v>253</v>
      </c>
      <c r="D72" s="23">
        <f t="shared" ca="1" si="24"/>
        <v>0</v>
      </c>
      <c r="E72" s="22">
        <f t="shared" ca="1" si="60"/>
        <v>0</v>
      </c>
      <c r="F72" s="22">
        <f t="shared" ca="1" si="60"/>
        <v>0</v>
      </c>
      <c r="G72" s="22">
        <f t="shared" ca="1" si="60"/>
        <v>0</v>
      </c>
      <c r="H72" s="22">
        <f t="shared" ca="1" si="60"/>
        <v>0</v>
      </c>
      <c r="I72" s="22">
        <f t="shared" ca="1" si="60"/>
        <v>0</v>
      </c>
      <c r="J72" s="22">
        <f t="shared" ca="1" si="60"/>
        <v>0</v>
      </c>
      <c r="K72" s="22">
        <f t="shared" ca="1" si="60"/>
        <v>0</v>
      </c>
      <c r="L72" s="22">
        <f t="shared" ca="1" si="60"/>
        <v>0</v>
      </c>
      <c r="M72" s="22">
        <f t="shared" ca="1" si="60"/>
        <v>0</v>
      </c>
      <c r="N72" s="22">
        <f t="shared" ca="1" si="60"/>
        <v>0</v>
      </c>
      <c r="O72" s="22">
        <f t="shared" ca="1" si="60"/>
        <v>0</v>
      </c>
      <c r="P72" s="22">
        <f t="shared" ca="1" si="60"/>
        <v>0</v>
      </c>
      <c r="Q72" s="22">
        <f t="shared" ca="1" si="60"/>
        <v>0</v>
      </c>
      <c r="R72" s="22">
        <f t="shared" ca="1" si="60"/>
        <v>0</v>
      </c>
      <c r="S72" s="22">
        <f t="shared" ca="1" si="60"/>
        <v>0</v>
      </c>
      <c r="T72" s="22">
        <f t="shared" ca="1" si="60"/>
        <v>0</v>
      </c>
      <c r="U72" s="22">
        <f t="shared" ca="1" si="57"/>
        <v>0</v>
      </c>
      <c r="V72" s="22">
        <f t="shared" ca="1" si="57"/>
        <v>0</v>
      </c>
      <c r="W72" s="22">
        <f t="shared" ca="1" si="57"/>
        <v>0</v>
      </c>
      <c r="X72" s="22">
        <f t="shared" ca="1" si="57"/>
        <v>0</v>
      </c>
      <c r="Y72" s="22">
        <f t="shared" ca="1" si="57"/>
        <v>0</v>
      </c>
      <c r="Z72" s="22">
        <f t="shared" ca="1" si="57"/>
        <v>0</v>
      </c>
      <c r="AA72" s="22">
        <f t="shared" ca="1" si="57"/>
        <v>0</v>
      </c>
      <c r="AB72" s="22">
        <f t="shared" ca="1" si="57"/>
        <v>0</v>
      </c>
      <c r="AC72" s="22">
        <f t="shared" ca="1" si="57"/>
        <v>0</v>
      </c>
      <c r="AD72" s="22">
        <f t="shared" ca="1" si="57"/>
        <v>0</v>
      </c>
      <c r="AE72" s="22">
        <f t="shared" ca="1" si="57"/>
        <v>0</v>
      </c>
      <c r="AF72" s="22">
        <f t="shared" ca="1" si="57"/>
        <v>0</v>
      </c>
      <c r="AG72" s="22">
        <f t="shared" ca="1" si="57"/>
        <v>0</v>
      </c>
      <c r="AH72" s="22">
        <f t="shared" ca="1" si="57"/>
        <v>0</v>
      </c>
      <c r="AI72" s="22">
        <f t="shared" ca="1" si="61"/>
        <v>0</v>
      </c>
      <c r="AJ72" s="22">
        <f t="shared" ca="1" si="61"/>
        <v>0</v>
      </c>
      <c r="AK72" s="22">
        <f t="shared" ca="1" si="61"/>
        <v>0</v>
      </c>
      <c r="AL72" s="22">
        <f t="shared" ca="1" si="61"/>
        <v>0</v>
      </c>
      <c r="AM72" s="22">
        <f t="shared" ca="1" si="61"/>
        <v>0</v>
      </c>
      <c r="AN72" s="22">
        <f t="shared" ca="1" si="61"/>
        <v>0</v>
      </c>
      <c r="AO72" s="22">
        <f t="shared" ca="1" si="61"/>
        <v>0</v>
      </c>
      <c r="AP72" s="22">
        <f t="shared" ca="1" si="61"/>
        <v>0</v>
      </c>
      <c r="AQ72" s="22">
        <f t="shared" ca="1" si="61"/>
        <v>0</v>
      </c>
      <c r="AR72" s="22">
        <f t="shared" ca="1" si="61"/>
        <v>0</v>
      </c>
      <c r="AS72" s="22">
        <f t="shared" ca="1" si="58"/>
        <v>0</v>
      </c>
      <c r="AT72" s="22">
        <f t="shared" ca="1" si="58"/>
        <v>0</v>
      </c>
      <c r="AU72" s="22">
        <f t="shared" ca="1" si="58"/>
        <v>0</v>
      </c>
      <c r="AV72" s="22">
        <f t="shared" ca="1" si="58"/>
        <v>0</v>
      </c>
      <c r="AW72" s="22">
        <f t="shared" ca="1" si="58"/>
        <v>0</v>
      </c>
      <c r="AX72" s="22">
        <f t="shared" ca="1" si="58"/>
        <v>0</v>
      </c>
      <c r="AY72" s="22">
        <f t="shared" ca="1" si="58"/>
        <v>0</v>
      </c>
      <c r="AZ72" s="22">
        <f t="shared" ca="1" si="58"/>
        <v>0</v>
      </c>
      <c r="BA72" s="22">
        <f t="shared" ca="1" si="58"/>
        <v>0</v>
      </c>
      <c r="BB72" s="22">
        <f t="shared" ca="1" si="58"/>
        <v>0</v>
      </c>
      <c r="BC72" s="22">
        <f t="shared" ca="1" si="56"/>
        <v>0</v>
      </c>
      <c r="BD72" s="22">
        <f t="shared" ca="1" si="56"/>
        <v>1008953.9099999575</v>
      </c>
      <c r="BE72" s="22">
        <f t="shared" ca="1" si="56"/>
        <v>0</v>
      </c>
      <c r="BF72" s="22">
        <f t="shared" ca="1" si="56"/>
        <v>0</v>
      </c>
      <c r="BG72" s="22">
        <f t="shared" ca="1" si="56"/>
        <v>0</v>
      </c>
      <c r="BH72" s="22">
        <f t="shared" ca="1" si="56"/>
        <v>0</v>
      </c>
      <c r="BI72" s="22">
        <f t="shared" ca="1" si="56"/>
        <v>0</v>
      </c>
      <c r="BJ72" s="22">
        <f t="shared" ca="1" si="56"/>
        <v>0</v>
      </c>
      <c r="BK72" s="22">
        <f t="shared" ca="1" si="56"/>
        <v>0</v>
      </c>
      <c r="BL72" s="22">
        <f t="shared" ca="1" si="56"/>
        <v>0</v>
      </c>
      <c r="BM72" s="22">
        <f t="shared" ca="1" si="55"/>
        <v>0</v>
      </c>
      <c r="BN72" s="22">
        <f t="shared" ca="1" si="55"/>
        <v>0</v>
      </c>
      <c r="BO72" s="22">
        <f t="shared" ca="1" si="55"/>
        <v>0</v>
      </c>
      <c r="BP72" s="22">
        <f t="shared" ca="1" si="55"/>
        <v>0</v>
      </c>
      <c r="BQ72" s="22">
        <f t="shared" ca="1" si="55"/>
        <v>0</v>
      </c>
      <c r="BR72" s="22">
        <f t="shared" ca="1" si="55"/>
        <v>0</v>
      </c>
      <c r="BS72" s="22">
        <f t="shared" ca="1" si="55"/>
        <v>0</v>
      </c>
      <c r="BT72" s="22">
        <f t="shared" ca="1" si="55"/>
        <v>0</v>
      </c>
      <c r="BU72" s="22">
        <f t="shared" ca="1" si="55"/>
        <v>0</v>
      </c>
      <c r="BV72" s="22">
        <f t="shared" ca="1" si="55"/>
        <v>0</v>
      </c>
      <c r="BW72" s="22">
        <f t="shared" ca="1" si="55"/>
        <v>0</v>
      </c>
      <c r="BX72" s="22">
        <f t="shared" ca="1" si="55"/>
        <v>0</v>
      </c>
      <c r="BY72" s="22">
        <f t="shared" ca="1" si="55"/>
        <v>0</v>
      </c>
      <c r="BZ72" s="22">
        <f t="shared" ca="1" si="55"/>
        <v>0</v>
      </c>
      <c r="CA72" s="22">
        <f t="shared" ca="1" si="55"/>
        <v>0</v>
      </c>
      <c r="CB72" s="22">
        <f t="shared" ca="1" si="55"/>
        <v>0</v>
      </c>
      <c r="CC72" s="22">
        <f t="shared" ca="1" si="62"/>
        <v>0</v>
      </c>
      <c r="CD72" s="22">
        <f t="shared" ca="1" si="62"/>
        <v>0</v>
      </c>
      <c r="CE72" s="22">
        <f t="shared" ca="1" si="62"/>
        <v>0</v>
      </c>
      <c r="CF72" s="22">
        <f t="shared" ca="1" si="62"/>
        <v>0</v>
      </c>
      <c r="CG72" s="22">
        <f t="shared" ca="1" si="62"/>
        <v>0</v>
      </c>
      <c r="CH72" s="22">
        <f t="shared" ca="1" si="62"/>
        <v>0</v>
      </c>
      <c r="CI72" s="23">
        <f t="shared" ca="1" si="25"/>
        <v>94108557.439999908</v>
      </c>
      <c r="CJ72" s="22">
        <f t="shared" ca="1" si="51"/>
        <v>0</v>
      </c>
      <c r="CK72" s="22">
        <f t="shared" ca="1" si="51"/>
        <v>0</v>
      </c>
      <c r="CL72" s="23">
        <f t="shared" ca="1" si="26"/>
        <v>11727233.980000028</v>
      </c>
      <c r="CM72" s="22">
        <f t="shared" ca="1" si="52"/>
        <v>35690.82</v>
      </c>
      <c r="CN72" s="22">
        <f t="shared" ca="1" si="52"/>
        <v>11691543.160000028</v>
      </c>
      <c r="CO72" s="23">
        <f t="shared" ca="1" si="27"/>
        <v>82381323.459999874</v>
      </c>
      <c r="CP72" s="22">
        <f t="shared" ca="1" si="63"/>
        <v>-7562.5300000000007</v>
      </c>
      <c r="CQ72" s="22">
        <f t="shared" ca="1" si="63"/>
        <v>82388885.989999875</v>
      </c>
      <c r="CR72" s="22">
        <f t="shared" ca="1" si="63"/>
        <v>67802.430000000022</v>
      </c>
      <c r="CS72" s="22">
        <f t="shared" ca="1" si="63"/>
        <v>0</v>
      </c>
      <c r="CT72" s="22">
        <f t="shared" ca="1" si="63"/>
        <v>0</v>
      </c>
      <c r="CU72" s="23">
        <f t="shared" ca="1" si="54"/>
        <v>95185313.779999867</v>
      </c>
    </row>
    <row r="73" spans="1:99" ht="12.75" customHeight="1" x14ac:dyDescent="0.25">
      <c r="A73" s="65" t="s">
        <v>279</v>
      </c>
      <c r="B73" s="21">
        <v>3017</v>
      </c>
      <c r="C73" s="66" t="s">
        <v>253</v>
      </c>
      <c r="D73" s="23">
        <f t="shared" ca="1" si="24"/>
        <v>0</v>
      </c>
      <c r="E73" s="22">
        <f t="shared" ca="1" si="60"/>
        <v>0</v>
      </c>
      <c r="F73" s="22">
        <f t="shared" ca="1" si="60"/>
        <v>0</v>
      </c>
      <c r="G73" s="22">
        <f t="shared" ca="1" si="60"/>
        <v>0</v>
      </c>
      <c r="H73" s="22">
        <f t="shared" ca="1" si="60"/>
        <v>0</v>
      </c>
      <c r="I73" s="22">
        <f t="shared" ca="1" si="60"/>
        <v>0</v>
      </c>
      <c r="J73" s="22">
        <f t="shared" ca="1" si="60"/>
        <v>0</v>
      </c>
      <c r="K73" s="22">
        <f t="shared" ca="1" si="60"/>
        <v>0</v>
      </c>
      <c r="L73" s="22">
        <f t="shared" ca="1" si="60"/>
        <v>0</v>
      </c>
      <c r="M73" s="22">
        <f t="shared" ca="1" si="60"/>
        <v>0</v>
      </c>
      <c r="N73" s="22">
        <f t="shared" ca="1" si="60"/>
        <v>0</v>
      </c>
      <c r="O73" s="22">
        <f t="shared" ca="1" si="60"/>
        <v>0</v>
      </c>
      <c r="P73" s="22">
        <f t="shared" ca="1" si="60"/>
        <v>0</v>
      </c>
      <c r="Q73" s="22">
        <f t="shared" ca="1" si="60"/>
        <v>0</v>
      </c>
      <c r="R73" s="22">
        <f t="shared" ca="1" si="60"/>
        <v>0</v>
      </c>
      <c r="S73" s="22">
        <f t="shared" ca="1" si="60"/>
        <v>0</v>
      </c>
      <c r="T73" s="22">
        <f t="shared" ca="1" si="60"/>
        <v>0</v>
      </c>
      <c r="U73" s="22">
        <f t="shared" ca="1" si="57"/>
        <v>0</v>
      </c>
      <c r="V73" s="22">
        <f t="shared" ca="1" si="57"/>
        <v>0</v>
      </c>
      <c r="W73" s="22">
        <f t="shared" ca="1" si="57"/>
        <v>0</v>
      </c>
      <c r="X73" s="22">
        <f t="shared" ca="1" si="57"/>
        <v>0</v>
      </c>
      <c r="Y73" s="22">
        <f t="shared" ca="1" si="57"/>
        <v>0</v>
      </c>
      <c r="Z73" s="22">
        <f t="shared" ca="1" si="57"/>
        <v>0</v>
      </c>
      <c r="AA73" s="22">
        <f t="shared" ca="1" si="57"/>
        <v>0</v>
      </c>
      <c r="AB73" s="22">
        <f t="shared" ca="1" si="57"/>
        <v>0</v>
      </c>
      <c r="AC73" s="22">
        <f t="shared" ca="1" si="57"/>
        <v>0</v>
      </c>
      <c r="AD73" s="22">
        <f t="shared" ca="1" si="57"/>
        <v>0</v>
      </c>
      <c r="AE73" s="22">
        <f t="shared" ca="1" si="57"/>
        <v>0</v>
      </c>
      <c r="AF73" s="22">
        <f t="shared" ca="1" si="57"/>
        <v>0</v>
      </c>
      <c r="AG73" s="22">
        <f t="shared" ca="1" si="57"/>
        <v>0</v>
      </c>
      <c r="AH73" s="22">
        <f t="shared" ca="1" si="57"/>
        <v>0</v>
      </c>
      <c r="AI73" s="22">
        <f t="shared" ca="1" si="61"/>
        <v>0</v>
      </c>
      <c r="AJ73" s="22">
        <f t="shared" ca="1" si="61"/>
        <v>0</v>
      </c>
      <c r="AK73" s="22">
        <f t="shared" ca="1" si="61"/>
        <v>0</v>
      </c>
      <c r="AL73" s="22">
        <f t="shared" ca="1" si="61"/>
        <v>0</v>
      </c>
      <c r="AM73" s="22">
        <f t="shared" ca="1" si="61"/>
        <v>0</v>
      </c>
      <c r="AN73" s="22">
        <f t="shared" ca="1" si="61"/>
        <v>0</v>
      </c>
      <c r="AO73" s="22">
        <f t="shared" ca="1" si="61"/>
        <v>0</v>
      </c>
      <c r="AP73" s="22">
        <f t="shared" ca="1" si="61"/>
        <v>0</v>
      </c>
      <c r="AQ73" s="22">
        <f t="shared" ca="1" si="61"/>
        <v>0</v>
      </c>
      <c r="AR73" s="22">
        <f t="shared" ca="1" si="61"/>
        <v>0</v>
      </c>
      <c r="AS73" s="22">
        <f t="shared" ca="1" si="58"/>
        <v>0</v>
      </c>
      <c r="AT73" s="22">
        <f t="shared" ca="1" si="58"/>
        <v>0</v>
      </c>
      <c r="AU73" s="22">
        <f t="shared" ca="1" si="58"/>
        <v>0</v>
      </c>
      <c r="AV73" s="22">
        <f t="shared" ca="1" si="58"/>
        <v>0</v>
      </c>
      <c r="AW73" s="22">
        <f t="shared" ca="1" si="58"/>
        <v>0</v>
      </c>
      <c r="AX73" s="22">
        <f t="shared" ca="1" si="58"/>
        <v>0</v>
      </c>
      <c r="AY73" s="22">
        <f t="shared" ca="1" si="58"/>
        <v>0</v>
      </c>
      <c r="AZ73" s="22">
        <f t="shared" ca="1" si="58"/>
        <v>0</v>
      </c>
      <c r="BA73" s="22">
        <f t="shared" ca="1" si="58"/>
        <v>0</v>
      </c>
      <c r="BB73" s="22">
        <f t="shared" ca="1" si="58"/>
        <v>0</v>
      </c>
      <c r="BC73" s="22">
        <f t="shared" ca="1" si="56"/>
        <v>0</v>
      </c>
      <c r="BD73" s="22">
        <f t="shared" ca="1" si="56"/>
        <v>360361.4800000001</v>
      </c>
      <c r="BE73" s="22">
        <f t="shared" ca="1" si="56"/>
        <v>0</v>
      </c>
      <c r="BF73" s="22">
        <f t="shared" ca="1" si="56"/>
        <v>0</v>
      </c>
      <c r="BG73" s="22">
        <f t="shared" ca="1" si="56"/>
        <v>0</v>
      </c>
      <c r="BH73" s="22">
        <f t="shared" ca="1" si="56"/>
        <v>0</v>
      </c>
      <c r="BI73" s="22">
        <f t="shared" ca="1" si="56"/>
        <v>0</v>
      </c>
      <c r="BJ73" s="22">
        <f t="shared" ca="1" si="56"/>
        <v>0</v>
      </c>
      <c r="BK73" s="22">
        <f t="shared" ca="1" si="56"/>
        <v>0</v>
      </c>
      <c r="BL73" s="22">
        <f t="shared" ca="1" si="56"/>
        <v>0</v>
      </c>
      <c r="BM73" s="22">
        <f t="shared" ca="1" si="55"/>
        <v>0</v>
      </c>
      <c r="BN73" s="22">
        <f t="shared" ca="1" si="55"/>
        <v>0</v>
      </c>
      <c r="BO73" s="22">
        <f t="shared" ca="1" si="55"/>
        <v>0</v>
      </c>
      <c r="BP73" s="22">
        <f t="shared" ca="1" si="55"/>
        <v>0</v>
      </c>
      <c r="BQ73" s="22">
        <f t="shared" ca="1" si="55"/>
        <v>0</v>
      </c>
      <c r="BR73" s="22">
        <f t="shared" ca="1" si="55"/>
        <v>0</v>
      </c>
      <c r="BS73" s="22">
        <f t="shared" ca="1" si="55"/>
        <v>0</v>
      </c>
      <c r="BT73" s="22">
        <f t="shared" ca="1" si="55"/>
        <v>0</v>
      </c>
      <c r="BU73" s="22">
        <f t="shared" ca="1" si="55"/>
        <v>0</v>
      </c>
      <c r="BV73" s="22">
        <f t="shared" ca="1" si="55"/>
        <v>0</v>
      </c>
      <c r="BW73" s="22">
        <f t="shared" ca="1" si="55"/>
        <v>0</v>
      </c>
      <c r="BX73" s="22">
        <f t="shared" ca="1" si="55"/>
        <v>0</v>
      </c>
      <c r="BY73" s="22">
        <f t="shared" ca="1" si="55"/>
        <v>0</v>
      </c>
      <c r="BZ73" s="22">
        <f t="shared" ca="1" si="55"/>
        <v>0</v>
      </c>
      <c r="CA73" s="22">
        <f t="shared" ca="1" si="55"/>
        <v>0</v>
      </c>
      <c r="CB73" s="22">
        <f t="shared" ca="1" si="55"/>
        <v>0</v>
      </c>
      <c r="CC73" s="22">
        <f t="shared" ca="1" si="62"/>
        <v>0</v>
      </c>
      <c r="CD73" s="22">
        <f t="shared" ca="1" si="62"/>
        <v>0</v>
      </c>
      <c r="CE73" s="22">
        <f t="shared" ca="1" si="62"/>
        <v>0</v>
      </c>
      <c r="CF73" s="22">
        <f t="shared" ca="1" si="62"/>
        <v>0</v>
      </c>
      <c r="CG73" s="22">
        <f t="shared" ca="1" si="62"/>
        <v>0</v>
      </c>
      <c r="CH73" s="22">
        <f t="shared" ca="1" si="62"/>
        <v>0</v>
      </c>
      <c r="CI73" s="23">
        <f t="shared" ca="1" si="25"/>
        <v>1750386.9100000004</v>
      </c>
      <c r="CJ73" s="22">
        <f t="shared" ca="1" si="51"/>
        <v>0</v>
      </c>
      <c r="CK73" s="22">
        <f t="shared" ca="1" si="51"/>
        <v>0</v>
      </c>
      <c r="CL73" s="23">
        <f t="shared" ca="1" si="26"/>
        <v>1750386.9100000004</v>
      </c>
      <c r="CM73" s="22">
        <f t="shared" ca="1" si="52"/>
        <v>9060.9500000000007</v>
      </c>
      <c r="CN73" s="22">
        <f t="shared" ca="1" si="52"/>
        <v>1741325.9600000004</v>
      </c>
      <c r="CO73" s="23">
        <f t="shared" ca="1" si="27"/>
        <v>0</v>
      </c>
      <c r="CP73" s="22">
        <f t="shared" ca="1" si="63"/>
        <v>0</v>
      </c>
      <c r="CQ73" s="22">
        <f t="shared" ca="1" si="63"/>
        <v>0</v>
      </c>
      <c r="CR73" s="22">
        <f t="shared" ca="1" si="63"/>
        <v>0</v>
      </c>
      <c r="CS73" s="22">
        <f t="shared" ca="1" si="63"/>
        <v>0</v>
      </c>
      <c r="CT73" s="22">
        <f t="shared" ca="1" si="63"/>
        <v>0</v>
      </c>
      <c r="CU73" s="23">
        <f t="shared" ca="1" si="54"/>
        <v>2110748.3900000006</v>
      </c>
    </row>
    <row r="74" spans="1:99" ht="13.5" x14ac:dyDescent="0.25">
      <c r="A74" s="65" t="s">
        <v>281</v>
      </c>
      <c r="B74" s="21">
        <v>3018</v>
      </c>
      <c r="C74" s="66" t="s">
        <v>253</v>
      </c>
      <c r="D74" s="23">
        <f t="shared" ca="1" si="24"/>
        <v>0</v>
      </c>
      <c r="E74" s="22">
        <f t="shared" ca="1" si="60"/>
        <v>0</v>
      </c>
      <c r="F74" s="22">
        <f t="shared" ca="1" si="60"/>
        <v>0</v>
      </c>
      <c r="G74" s="22">
        <f t="shared" ca="1" si="60"/>
        <v>0</v>
      </c>
      <c r="H74" s="22">
        <f t="shared" ca="1" si="60"/>
        <v>0</v>
      </c>
      <c r="I74" s="22">
        <f t="shared" ca="1" si="60"/>
        <v>0</v>
      </c>
      <c r="J74" s="22">
        <f t="shared" ca="1" si="60"/>
        <v>0</v>
      </c>
      <c r="K74" s="22">
        <f t="shared" ca="1" si="60"/>
        <v>0</v>
      </c>
      <c r="L74" s="22">
        <f t="shared" ca="1" si="60"/>
        <v>0</v>
      </c>
      <c r="M74" s="22">
        <f t="shared" ca="1" si="60"/>
        <v>0</v>
      </c>
      <c r="N74" s="22">
        <f t="shared" ca="1" si="60"/>
        <v>0</v>
      </c>
      <c r="O74" s="22">
        <f t="shared" ca="1" si="60"/>
        <v>0</v>
      </c>
      <c r="P74" s="22">
        <f t="shared" ca="1" si="60"/>
        <v>0</v>
      </c>
      <c r="Q74" s="22">
        <f t="shared" ca="1" si="60"/>
        <v>0</v>
      </c>
      <c r="R74" s="22">
        <f t="shared" ca="1" si="60"/>
        <v>0</v>
      </c>
      <c r="S74" s="22">
        <f t="shared" ca="1" si="60"/>
        <v>0</v>
      </c>
      <c r="T74" s="22">
        <f t="shared" ca="1" si="60"/>
        <v>0</v>
      </c>
      <c r="U74" s="22">
        <f t="shared" ca="1" si="57"/>
        <v>0</v>
      </c>
      <c r="V74" s="22">
        <f t="shared" ca="1" si="57"/>
        <v>0</v>
      </c>
      <c r="W74" s="22">
        <f t="shared" ca="1" si="57"/>
        <v>0</v>
      </c>
      <c r="X74" s="22">
        <f t="shared" ca="1" si="57"/>
        <v>0</v>
      </c>
      <c r="Y74" s="22">
        <f t="shared" ca="1" si="57"/>
        <v>0</v>
      </c>
      <c r="Z74" s="22">
        <f t="shared" ca="1" si="57"/>
        <v>0</v>
      </c>
      <c r="AA74" s="22">
        <f t="shared" ca="1" si="57"/>
        <v>0</v>
      </c>
      <c r="AB74" s="22">
        <f t="shared" ca="1" si="57"/>
        <v>0</v>
      </c>
      <c r="AC74" s="22">
        <f t="shared" ca="1" si="57"/>
        <v>0</v>
      </c>
      <c r="AD74" s="22">
        <f t="shared" ca="1" si="57"/>
        <v>0</v>
      </c>
      <c r="AE74" s="22">
        <f t="shared" ca="1" si="57"/>
        <v>0</v>
      </c>
      <c r="AF74" s="22">
        <f t="shared" ca="1" si="57"/>
        <v>0</v>
      </c>
      <c r="AG74" s="22">
        <f t="shared" ca="1" si="57"/>
        <v>0</v>
      </c>
      <c r="AH74" s="22">
        <f t="shared" ca="1" si="57"/>
        <v>0</v>
      </c>
      <c r="AI74" s="22">
        <f t="shared" ca="1" si="61"/>
        <v>0</v>
      </c>
      <c r="AJ74" s="22">
        <f t="shared" ca="1" si="61"/>
        <v>0</v>
      </c>
      <c r="AK74" s="22">
        <f t="shared" ca="1" si="61"/>
        <v>0</v>
      </c>
      <c r="AL74" s="22">
        <f t="shared" ca="1" si="61"/>
        <v>0</v>
      </c>
      <c r="AM74" s="22">
        <f t="shared" ca="1" si="61"/>
        <v>0</v>
      </c>
      <c r="AN74" s="22">
        <f t="shared" ca="1" si="61"/>
        <v>0</v>
      </c>
      <c r="AO74" s="22">
        <f t="shared" ca="1" si="61"/>
        <v>0</v>
      </c>
      <c r="AP74" s="22">
        <f t="shared" ca="1" si="61"/>
        <v>0</v>
      </c>
      <c r="AQ74" s="22">
        <f t="shared" ca="1" si="61"/>
        <v>0</v>
      </c>
      <c r="AR74" s="22">
        <f t="shared" ca="1" si="61"/>
        <v>0</v>
      </c>
      <c r="AS74" s="22">
        <f t="shared" ca="1" si="58"/>
        <v>0</v>
      </c>
      <c r="AT74" s="22">
        <f t="shared" ca="1" si="58"/>
        <v>0</v>
      </c>
      <c r="AU74" s="22">
        <f t="shared" ca="1" si="58"/>
        <v>0</v>
      </c>
      <c r="AV74" s="22">
        <f t="shared" ca="1" si="58"/>
        <v>0</v>
      </c>
      <c r="AW74" s="22">
        <f t="shared" ca="1" si="58"/>
        <v>0</v>
      </c>
      <c r="AX74" s="22">
        <f t="shared" ca="1" si="58"/>
        <v>0</v>
      </c>
      <c r="AY74" s="22">
        <f t="shared" ca="1" si="58"/>
        <v>0</v>
      </c>
      <c r="AZ74" s="22">
        <f t="shared" ca="1" si="58"/>
        <v>0</v>
      </c>
      <c r="BA74" s="22">
        <f t="shared" ca="1" si="58"/>
        <v>0</v>
      </c>
      <c r="BB74" s="22">
        <f t="shared" ca="1" si="58"/>
        <v>0</v>
      </c>
      <c r="BC74" s="22">
        <f t="shared" ca="1" si="56"/>
        <v>0</v>
      </c>
      <c r="BD74" s="22">
        <f t="shared" ca="1" si="56"/>
        <v>7141420.4500000086</v>
      </c>
      <c r="BE74" s="22">
        <f t="shared" ca="1" si="56"/>
        <v>0</v>
      </c>
      <c r="BF74" s="22">
        <f t="shared" ca="1" si="56"/>
        <v>0</v>
      </c>
      <c r="BG74" s="22">
        <f t="shared" ca="1" si="56"/>
        <v>0</v>
      </c>
      <c r="BH74" s="22">
        <f t="shared" ca="1" si="56"/>
        <v>0</v>
      </c>
      <c r="BI74" s="22">
        <f t="shared" ca="1" si="56"/>
        <v>0</v>
      </c>
      <c r="BJ74" s="22">
        <f t="shared" ca="1" si="56"/>
        <v>0</v>
      </c>
      <c r="BK74" s="22">
        <f t="shared" ca="1" si="56"/>
        <v>0</v>
      </c>
      <c r="BL74" s="22">
        <f t="shared" ca="1" si="56"/>
        <v>0</v>
      </c>
      <c r="BM74" s="22">
        <f t="shared" ca="1" si="55"/>
        <v>0</v>
      </c>
      <c r="BN74" s="22">
        <f t="shared" ca="1" si="55"/>
        <v>0</v>
      </c>
      <c r="BO74" s="22">
        <f t="shared" ca="1" si="55"/>
        <v>0</v>
      </c>
      <c r="BP74" s="22">
        <f t="shared" ca="1" si="55"/>
        <v>0</v>
      </c>
      <c r="BQ74" s="22">
        <f t="shared" ca="1" si="55"/>
        <v>0</v>
      </c>
      <c r="BR74" s="22">
        <f t="shared" ca="1" si="55"/>
        <v>0</v>
      </c>
      <c r="BS74" s="22">
        <f t="shared" ca="1" si="55"/>
        <v>0</v>
      </c>
      <c r="BT74" s="22">
        <f t="shared" ca="1" si="55"/>
        <v>0</v>
      </c>
      <c r="BU74" s="22">
        <f t="shared" ca="1" si="55"/>
        <v>0</v>
      </c>
      <c r="BV74" s="22">
        <f t="shared" ca="1" si="55"/>
        <v>0</v>
      </c>
      <c r="BW74" s="22">
        <f t="shared" ca="1" si="55"/>
        <v>0</v>
      </c>
      <c r="BX74" s="22">
        <f t="shared" ca="1" si="55"/>
        <v>0</v>
      </c>
      <c r="BY74" s="22">
        <f t="shared" ca="1" si="55"/>
        <v>0</v>
      </c>
      <c r="BZ74" s="22">
        <f t="shared" ca="1" si="55"/>
        <v>0</v>
      </c>
      <c r="CA74" s="22">
        <f t="shared" ca="1" si="55"/>
        <v>0</v>
      </c>
      <c r="CB74" s="22">
        <f t="shared" ca="1" si="55"/>
        <v>0</v>
      </c>
      <c r="CC74" s="22">
        <f t="shared" ca="1" si="62"/>
        <v>0</v>
      </c>
      <c r="CD74" s="22">
        <f t="shared" ca="1" si="62"/>
        <v>0</v>
      </c>
      <c r="CE74" s="22">
        <f t="shared" ca="1" si="62"/>
        <v>0</v>
      </c>
      <c r="CF74" s="22">
        <f t="shared" ca="1" si="62"/>
        <v>0</v>
      </c>
      <c r="CG74" s="22">
        <f t="shared" ca="1" si="62"/>
        <v>0</v>
      </c>
      <c r="CH74" s="22">
        <f t="shared" ca="1" si="62"/>
        <v>0</v>
      </c>
      <c r="CI74" s="23">
        <f t="shared" ca="1" si="25"/>
        <v>0</v>
      </c>
      <c r="CJ74" s="22">
        <f t="shared" ca="1" si="51"/>
        <v>0</v>
      </c>
      <c r="CK74" s="22">
        <f t="shared" ca="1" si="51"/>
        <v>0</v>
      </c>
      <c r="CL74" s="23">
        <f t="shared" ca="1" si="26"/>
        <v>0</v>
      </c>
      <c r="CM74" s="22">
        <f t="shared" ca="1" si="52"/>
        <v>0</v>
      </c>
      <c r="CN74" s="22">
        <f t="shared" ca="1" si="52"/>
        <v>0</v>
      </c>
      <c r="CO74" s="23">
        <f t="shared" ca="1" si="27"/>
        <v>0</v>
      </c>
      <c r="CP74" s="22">
        <f t="shared" ca="1" si="63"/>
        <v>0</v>
      </c>
      <c r="CQ74" s="22">
        <f t="shared" ca="1" si="63"/>
        <v>0</v>
      </c>
      <c r="CR74" s="22">
        <f t="shared" ca="1" si="63"/>
        <v>0</v>
      </c>
      <c r="CS74" s="22">
        <f t="shared" ca="1" si="63"/>
        <v>0</v>
      </c>
      <c r="CT74" s="22">
        <f t="shared" ca="1" si="63"/>
        <v>0</v>
      </c>
      <c r="CU74" s="23">
        <f t="shared" ca="1" si="54"/>
        <v>7141420.4500000086</v>
      </c>
    </row>
    <row r="75" spans="1:99" ht="13.5" x14ac:dyDescent="0.25">
      <c r="A75" s="67" t="s">
        <v>283</v>
      </c>
      <c r="B75" s="56">
        <v>9000</v>
      </c>
      <c r="C75" s="66" t="s">
        <v>284</v>
      </c>
      <c r="D75" s="57">
        <f t="shared" ref="D75:S75" ca="1" si="64">SUMIF($C$7:$C$74,"HD",D$7:D$74)</f>
        <v>4028187899.1214228</v>
      </c>
      <c r="E75" s="57">
        <f t="shared" ca="1" si="64"/>
        <v>275489143.86445105</v>
      </c>
      <c r="F75" s="57">
        <f t="shared" ca="1" si="64"/>
        <v>1457295706.7672341</v>
      </c>
      <c r="G75" s="57">
        <f t="shared" ca="1" si="64"/>
        <v>2295403048.489737</v>
      </c>
      <c r="H75" s="57">
        <f t="shared" ca="1" si="64"/>
        <v>291884885.98080009</v>
      </c>
      <c r="I75" s="57">
        <f t="shared" ca="1" si="64"/>
        <v>19499561.911757872</v>
      </c>
      <c r="J75" s="57">
        <f t="shared" ca="1" si="64"/>
        <v>192774.10000000097</v>
      </c>
      <c r="K75" s="57">
        <f t="shared" ca="1" si="64"/>
        <v>81234022.003000006</v>
      </c>
      <c r="L75" s="57">
        <f t="shared" ca="1" si="64"/>
        <v>14134332.103666719</v>
      </c>
      <c r="M75" s="57">
        <f t="shared" ca="1" si="64"/>
        <v>302296.25</v>
      </c>
      <c r="N75" s="57">
        <f t="shared" ca="1" si="64"/>
        <v>13371.43</v>
      </c>
      <c r="O75" s="57">
        <f t="shared" ca="1" si="64"/>
        <v>627010592.03325391</v>
      </c>
      <c r="P75" s="57">
        <f t="shared" ca="1" si="64"/>
        <v>7362794.8000000007</v>
      </c>
      <c r="Q75" s="57">
        <f t="shared" ca="1" si="64"/>
        <v>508127588.46706301</v>
      </c>
      <c r="R75" s="57">
        <f t="shared" ca="1" si="64"/>
        <v>0</v>
      </c>
      <c r="S75" s="57">
        <f t="shared" ca="1" si="64"/>
        <v>0</v>
      </c>
      <c r="T75" s="22">
        <f ca="1">IFERROR(INDIRECT("'"&amp;$B$2&amp;"'!"&amp;ADDRESS(MATCH($B75,INDIRECT("'"&amp;$B$2&amp;"'!$B$1:$B$1095"),0),MATCH(T$5,INDIRECT("'"&amp;$B$2&amp;"'!5:5"),0))),0)</f>
        <v>8132137854.0512342</v>
      </c>
      <c r="U75" s="57">
        <f t="shared" ref="U75:CF75" ca="1" si="65">SUMIF($C$7:$C$74,"HD",U$7:U$74)</f>
        <v>660441321.35392582</v>
      </c>
      <c r="V75" s="57">
        <f t="shared" ca="1" si="65"/>
        <v>285009475.44999945</v>
      </c>
      <c r="W75" s="57">
        <f t="shared" ca="1" si="65"/>
        <v>694447480.70000005</v>
      </c>
      <c r="X75" s="57">
        <f t="shared" ca="1" si="65"/>
        <v>11975331.51</v>
      </c>
      <c r="Y75" s="57">
        <f t="shared" ca="1" si="65"/>
        <v>102848295.58252096</v>
      </c>
      <c r="Z75" s="57">
        <f t="shared" ca="1" si="65"/>
        <v>579503645.79741895</v>
      </c>
      <c r="AA75" s="57">
        <f t="shared" ca="1" si="65"/>
        <v>1656.1099999999853</v>
      </c>
      <c r="AB75" s="57">
        <f t="shared" ca="1" si="65"/>
        <v>224077.91</v>
      </c>
      <c r="AC75" s="57">
        <f t="shared" ca="1" si="65"/>
        <v>3334813.2305779257</v>
      </c>
      <c r="AD75" s="57">
        <f t="shared" ca="1" si="65"/>
        <v>106252912.0709334</v>
      </c>
      <c r="AE75" s="57">
        <f t="shared" ca="1" si="65"/>
        <v>19000</v>
      </c>
      <c r="AF75" s="57">
        <f t="shared" ca="1" si="65"/>
        <v>3604405.9100050065</v>
      </c>
      <c r="AG75" s="57">
        <f t="shared" ca="1" si="65"/>
        <v>252786634.49000001</v>
      </c>
      <c r="AH75" s="57">
        <f t="shared" ca="1" si="65"/>
        <v>62617120.077176012</v>
      </c>
      <c r="AI75" s="57">
        <f t="shared" ca="1" si="65"/>
        <v>56511215.480000004</v>
      </c>
      <c r="AJ75" s="57">
        <f t="shared" ca="1" si="65"/>
        <v>38890699.599999994</v>
      </c>
      <c r="AK75" s="57">
        <f t="shared" ca="1" si="65"/>
        <v>826244.95000600012</v>
      </c>
      <c r="AL75" s="57">
        <f t="shared" ca="1" si="65"/>
        <v>0</v>
      </c>
      <c r="AM75" s="57">
        <f t="shared" ca="1" si="65"/>
        <v>201716820.40000099</v>
      </c>
      <c r="AN75" s="57">
        <f t="shared" ca="1" si="65"/>
        <v>202812.09</v>
      </c>
      <c r="AO75" s="57">
        <f t="shared" ca="1" si="65"/>
        <v>31759367.710000001</v>
      </c>
      <c r="AP75" s="57">
        <f t="shared" ca="1" si="65"/>
        <v>11425577.042550003</v>
      </c>
      <c r="AQ75" s="57">
        <f t="shared" ca="1" si="65"/>
        <v>0</v>
      </c>
      <c r="AR75" s="57">
        <f t="shared" ca="1" si="65"/>
        <v>0</v>
      </c>
      <c r="AS75" s="57">
        <f t="shared" ca="1" si="65"/>
        <v>0</v>
      </c>
      <c r="AT75" s="57">
        <f t="shared" ca="1" si="65"/>
        <v>717717492.79668176</v>
      </c>
      <c r="AU75" s="57">
        <f t="shared" ca="1" si="65"/>
        <v>73814027.859285995</v>
      </c>
      <c r="AV75" s="57">
        <f t="shared" ca="1" si="65"/>
        <v>53597645.326161996</v>
      </c>
      <c r="AW75" s="57">
        <f t="shared" ca="1" si="65"/>
        <v>0</v>
      </c>
      <c r="AX75" s="57">
        <f t="shared" ca="1" si="65"/>
        <v>29873077.755966004</v>
      </c>
      <c r="AY75" s="57">
        <f t="shared" ca="1" si="65"/>
        <v>0</v>
      </c>
      <c r="AZ75" s="57">
        <f t="shared" ca="1" si="65"/>
        <v>0</v>
      </c>
      <c r="BA75" s="57">
        <f t="shared" ca="1" si="65"/>
        <v>0</v>
      </c>
      <c r="BB75" s="57">
        <f t="shared" ca="1" si="65"/>
        <v>0</v>
      </c>
      <c r="BC75" s="57">
        <f t="shared" ca="1" si="65"/>
        <v>0</v>
      </c>
      <c r="BD75" s="57">
        <f t="shared" ca="1" si="65"/>
        <v>61473805.200559974</v>
      </c>
      <c r="BE75" s="57">
        <f t="shared" ca="1" si="65"/>
        <v>220.31</v>
      </c>
      <c r="BF75" s="57">
        <f t="shared" ca="1" si="65"/>
        <v>0</v>
      </c>
      <c r="BG75" s="57">
        <f t="shared" ca="1" si="65"/>
        <v>0</v>
      </c>
      <c r="BH75" s="57">
        <f t="shared" ca="1" si="65"/>
        <v>40610.339999999997</v>
      </c>
      <c r="BI75" s="57">
        <f t="shared" ca="1" si="65"/>
        <v>110860512.85060942</v>
      </c>
      <c r="BJ75" s="57">
        <f t="shared" ca="1" si="65"/>
        <v>33755616.103536896</v>
      </c>
      <c r="BK75" s="57">
        <f t="shared" ca="1" si="65"/>
        <v>0</v>
      </c>
      <c r="BL75" s="57">
        <f t="shared" ca="1" si="65"/>
        <v>6220937.4700290002</v>
      </c>
      <c r="BM75" s="57">
        <f t="shared" ca="1" si="65"/>
        <v>82013097.850000024</v>
      </c>
      <c r="BN75" s="57">
        <f t="shared" ca="1" si="65"/>
        <v>11911459.866551168</v>
      </c>
      <c r="BO75" s="57">
        <f t="shared" ca="1" si="65"/>
        <v>0</v>
      </c>
      <c r="BP75" s="57">
        <f t="shared" ca="1" si="65"/>
        <v>1033467981.3888749</v>
      </c>
      <c r="BQ75" s="57">
        <f t="shared" ca="1" si="65"/>
        <v>61812890.817245528</v>
      </c>
      <c r="BR75" s="57">
        <f t="shared" ca="1" si="65"/>
        <v>982658385.31615889</v>
      </c>
      <c r="BS75" s="57">
        <f t="shared" ca="1" si="65"/>
        <v>1492919447.8064153</v>
      </c>
      <c r="BT75" s="57">
        <f t="shared" ca="1" si="65"/>
        <v>0</v>
      </c>
      <c r="BU75" s="57">
        <f t="shared" ca="1" si="65"/>
        <v>0</v>
      </c>
      <c r="BV75" s="57">
        <f t="shared" ca="1" si="65"/>
        <v>52144644.673325993</v>
      </c>
      <c r="BW75" s="57">
        <f t="shared" ca="1" si="65"/>
        <v>6677639.7200000007</v>
      </c>
      <c r="BX75" s="57">
        <f t="shared" ca="1" si="65"/>
        <v>0</v>
      </c>
      <c r="BY75" s="57">
        <f t="shared" ca="1" si="65"/>
        <v>353548870.67000002</v>
      </c>
      <c r="BZ75" s="57">
        <f t="shared" ca="1" si="65"/>
        <v>107699318.42999999</v>
      </c>
      <c r="CA75" s="57">
        <f t="shared" ca="1" si="65"/>
        <v>1381695122.5599999</v>
      </c>
      <c r="CB75" s="57">
        <f t="shared" ca="1" si="65"/>
        <v>11481858.07</v>
      </c>
      <c r="CC75" s="57">
        <f t="shared" ca="1" si="65"/>
        <v>817024737.45000005</v>
      </c>
      <c r="CD75" s="57">
        <f t="shared" ca="1" si="65"/>
        <v>24752864.300000001</v>
      </c>
      <c r="CE75" s="57">
        <f t="shared" ca="1" si="65"/>
        <v>0</v>
      </c>
      <c r="CF75" s="57">
        <f t="shared" ca="1" si="65"/>
        <v>13379217.529999999</v>
      </c>
      <c r="CG75" s="57">
        <f t="shared" ref="CG75:CU75" ca="1" si="66">SUMIF($C$7:$C$74,"HD",CG$7:CG$74)</f>
        <v>106678093.44999999</v>
      </c>
      <c r="CH75" s="57">
        <f t="shared" ca="1" si="66"/>
        <v>2751329.9504761905</v>
      </c>
      <c r="CI75" s="57">
        <f t="shared" ca="1" si="66"/>
        <v>5342066833.1434326</v>
      </c>
      <c r="CJ75" s="57">
        <f t="shared" ca="1" si="66"/>
        <v>3512356.2000001995</v>
      </c>
      <c r="CK75" s="57">
        <f t="shared" ca="1" si="66"/>
        <v>1293105.99</v>
      </c>
      <c r="CL75" s="57">
        <f t="shared" ca="1" si="66"/>
        <v>1244607817.5289407</v>
      </c>
      <c r="CM75" s="57">
        <f t="shared" ca="1" si="66"/>
        <v>49914090.078140989</v>
      </c>
      <c r="CN75" s="57">
        <f t="shared" ca="1" si="66"/>
        <v>1194693727.4507997</v>
      </c>
      <c r="CO75" s="57">
        <f t="shared" ca="1" si="66"/>
        <v>4092653553.4244905</v>
      </c>
      <c r="CP75" s="57">
        <f t="shared" ca="1" si="66"/>
        <v>221195192.60681105</v>
      </c>
      <c r="CQ75" s="57">
        <f t="shared" ca="1" si="66"/>
        <v>3871458360.8176799</v>
      </c>
      <c r="CR75" s="57">
        <f t="shared" ca="1" si="66"/>
        <v>42565688.432005666</v>
      </c>
      <c r="CS75" s="57">
        <f t="shared" ca="1" si="66"/>
        <v>139596.82</v>
      </c>
      <c r="CT75" s="57">
        <f t="shared" ca="1" si="66"/>
        <v>7812.63</v>
      </c>
      <c r="CU75" s="57">
        <f t="shared" ca="1" si="66"/>
        <v>29829237716.60463</v>
      </c>
    </row>
    <row r="76" spans="1:99" ht="13.5" x14ac:dyDescent="0.25">
      <c r="A76" s="67" t="s">
        <v>286</v>
      </c>
      <c r="B76" s="56">
        <v>9001</v>
      </c>
      <c r="C76" s="66" t="s">
        <v>287</v>
      </c>
      <c r="D76" s="57">
        <f t="shared" ref="D76:S76" ca="1" si="67">SUMIF($C$7:$C$74,"H",D$7:D$74)+SUMIF($C$7:$C$74,"E",D$7:D$74)</f>
        <v>0</v>
      </c>
      <c r="E76" s="57">
        <f t="shared" ca="1" si="67"/>
        <v>0</v>
      </c>
      <c r="F76" s="57">
        <f t="shared" ca="1" si="67"/>
        <v>0</v>
      </c>
      <c r="G76" s="57">
        <f t="shared" ca="1" si="67"/>
        <v>0</v>
      </c>
      <c r="H76" s="57">
        <f t="shared" ca="1" si="67"/>
        <v>0</v>
      </c>
      <c r="I76" s="57">
        <f t="shared" ca="1" si="67"/>
        <v>0</v>
      </c>
      <c r="J76" s="57">
        <f t="shared" ca="1" si="67"/>
        <v>0</v>
      </c>
      <c r="K76" s="57">
        <f t="shared" ca="1" si="67"/>
        <v>0</v>
      </c>
      <c r="L76" s="57">
        <f t="shared" ca="1" si="67"/>
        <v>0</v>
      </c>
      <c r="M76" s="57">
        <f t="shared" ca="1" si="67"/>
        <v>0</v>
      </c>
      <c r="N76" s="57">
        <f t="shared" ca="1" si="67"/>
        <v>0</v>
      </c>
      <c r="O76" s="57">
        <f t="shared" ca="1" si="67"/>
        <v>0</v>
      </c>
      <c r="P76" s="57">
        <f t="shared" ca="1" si="67"/>
        <v>0</v>
      </c>
      <c r="Q76" s="57">
        <f t="shared" ca="1" si="67"/>
        <v>0</v>
      </c>
      <c r="R76" s="57">
        <f t="shared" ca="1" si="67"/>
        <v>0</v>
      </c>
      <c r="S76" s="57">
        <f t="shared" ca="1" si="67"/>
        <v>0</v>
      </c>
      <c r="T76" s="22">
        <f ca="1">IFERROR(INDIRECT("'"&amp;$B$2&amp;"'!"&amp;ADDRESS(MATCH($B76,INDIRECT("'"&amp;$B$2&amp;"'!$B$1:$B$1095"),0),MATCH(T$5,INDIRECT("'"&amp;$B$2&amp;"'!5:5"),0))),0)</f>
        <v>0</v>
      </c>
      <c r="U76" s="57">
        <f t="shared" ref="U76:CF76" ca="1" si="68">SUMIF($C$7:$C$74,"H",U$7:U$74)+SUMIF($C$7:$C$74,"E",U$7:U$74)</f>
        <v>0</v>
      </c>
      <c r="V76" s="57">
        <f t="shared" ca="1" si="68"/>
        <v>0</v>
      </c>
      <c r="W76" s="57">
        <f t="shared" ca="1" si="68"/>
        <v>0</v>
      </c>
      <c r="X76" s="57">
        <f t="shared" ca="1" si="68"/>
        <v>0</v>
      </c>
      <c r="Y76" s="57">
        <f t="shared" ca="1" si="68"/>
        <v>0</v>
      </c>
      <c r="Z76" s="57">
        <f t="shared" ca="1" si="68"/>
        <v>0</v>
      </c>
      <c r="AA76" s="57">
        <f t="shared" ca="1" si="68"/>
        <v>0</v>
      </c>
      <c r="AB76" s="57">
        <f t="shared" ca="1" si="68"/>
        <v>0</v>
      </c>
      <c r="AC76" s="57">
        <f t="shared" ca="1" si="68"/>
        <v>0</v>
      </c>
      <c r="AD76" s="57">
        <f t="shared" ca="1" si="68"/>
        <v>0</v>
      </c>
      <c r="AE76" s="57">
        <f t="shared" ca="1" si="68"/>
        <v>0</v>
      </c>
      <c r="AF76" s="57">
        <f t="shared" ca="1" si="68"/>
        <v>0</v>
      </c>
      <c r="AG76" s="57">
        <f t="shared" ca="1" si="68"/>
        <v>0</v>
      </c>
      <c r="AH76" s="57">
        <f t="shared" ca="1" si="68"/>
        <v>0</v>
      </c>
      <c r="AI76" s="57">
        <f t="shared" ca="1" si="68"/>
        <v>0</v>
      </c>
      <c r="AJ76" s="57">
        <f t="shared" ca="1" si="68"/>
        <v>0</v>
      </c>
      <c r="AK76" s="57">
        <f t="shared" ca="1" si="68"/>
        <v>0</v>
      </c>
      <c r="AL76" s="57">
        <f t="shared" ca="1" si="68"/>
        <v>0</v>
      </c>
      <c r="AM76" s="57">
        <f t="shared" ca="1" si="68"/>
        <v>0</v>
      </c>
      <c r="AN76" s="57">
        <f t="shared" ca="1" si="68"/>
        <v>0</v>
      </c>
      <c r="AO76" s="57">
        <f t="shared" ca="1" si="68"/>
        <v>0</v>
      </c>
      <c r="AP76" s="57">
        <f t="shared" ca="1" si="68"/>
        <v>0</v>
      </c>
      <c r="AQ76" s="57">
        <f t="shared" ca="1" si="68"/>
        <v>0</v>
      </c>
      <c r="AR76" s="57">
        <f t="shared" ca="1" si="68"/>
        <v>0</v>
      </c>
      <c r="AS76" s="57">
        <f t="shared" ca="1" si="68"/>
        <v>0</v>
      </c>
      <c r="AT76" s="57">
        <f t="shared" ca="1" si="68"/>
        <v>0</v>
      </c>
      <c r="AU76" s="57">
        <f t="shared" ca="1" si="68"/>
        <v>0</v>
      </c>
      <c r="AV76" s="57">
        <f t="shared" ca="1" si="68"/>
        <v>0</v>
      </c>
      <c r="AW76" s="57">
        <f t="shared" ca="1" si="68"/>
        <v>0</v>
      </c>
      <c r="AX76" s="57">
        <f t="shared" ca="1" si="68"/>
        <v>0</v>
      </c>
      <c r="AY76" s="57">
        <f t="shared" ca="1" si="68"/>
        <v>0</v>
      </c>
      <c r="AZ76" s="57">
        <f t="shared" ca="1" si="68"/>
        <v>0</v>
      </c>
      <c r="BA76" s="57">
        <f t="shared" ca="1" si="68"/>
        <v>0</v>
      </c>
      <c r="BB76" s="57">
        <f t="shared" ca="1" si="68"/>
        <v>0</v>
      </c>
      <c r="BC76" s="57">
        <f t="shared" ca="1" si="68"/>
        <v>0</v>
      </c>
      <c r="BD76" s="57">
        <f t="shared" ca="1" si="68"/>
        <v>25042536.43922697</v>
      </c>
      <c r="BE76" s="57">
        <f t="shared" ca="1" si="68"/>
        <v>13372.43</v>
      </c>
      <c r="BF76" s="57">
        <f t="shared" ca="1" si="68"/>
        <v>0</v>
      </c>
      <c r="BG76" s="57">
        <f t="shared" ca="1" si="68"/>
        <v>0</v>
      </c>
      <c r="BH76" s="57">
        <f t="shared" ca="1" si="68"/>
        <v>0</v>
      </c>
      <c r="BI76" s="57">
        <f t="shared" ca="1" si="68"/>
        <v>0</v>
      </c>
      <c r="BJ76" s="57">
        <f t="shared" ca="1" si="68"/>
        <v>0</v>
      </c>
      <c r="BK76" s="57">
        <f t="shared" ca="1" si="68"/>
        <v>0</v>
      </c>
      <c r="BL76" s="57">
        <f t="shared" ca="1" si="68"/>
        <v>0</v>
      </c>
      <c r="BM76" s="57">
        <f t="shared" ca="1" si="68"/>
        <v>0</v>
      </c>
      <c r="BN76" s="57">
        <f t="shared" ca="1" si="68"/>
        <v>0</v>
      </c>
      <c r="BO76" s="57">
        <f t="shared" ca="1" si="68"/>
        <v>0</v>
      </c>
      <c r="BP76" s="57">
        <f t="shared" ca="1" si="68"/>
        <v>0</v>
      </c>
      <c r="BQ76" s="57">
        <f t="shared" ca="1" si="68"/>
        <v>0</v>
      </c>
      <c r="BR76" s="57">
        <f t="shared" ca="1" si="68"/>
        <v>0</v>
      </c>
      <c r="BS76" s="57">
        <f t="shared" ca="1" si="68"/>
        <v>0</v>
      </c>
      <c r="BT76" s="57">
        <f t="shared" ca="1" si="68"/>
        <v>0</v>
      </c>
      <c r="BU76" s="57">
        <f t="shared" ca="1" si="68"/>
        <v>0</v>
      </c>
      <c r="BV76" s="57">
        <f t="shared" ca="1" si="68"/>
        <v>0</v>
      </c>
      <c r="BW76" s="57">
        <f t="shared" ca="1" si="68"/>
        <v>0</v>
      </c>
      <c r="BX76" s="57">
        <f t="shared" ca="1" si="68"/>
        <v>0</v>
      </c>
      <c r="BY76" s="57">
        <f t="shared" ca="1" si="68"/>
        <v>0</v>
      </c>
      <c r="BZ76" s="57">
        <f t="shared" ca="1" si="68"/>
        <v>0</v>
      </c>
      <c r="CA76" s="57">
        <f t="shared" ca="1" si="68"/>
        <v>0</v>
      </c>
      <c r="CB76" s="57">
        <f t="shared" ca="1" si="68"/>
        <v>0</v>
      </c>
      <c r="CC76" s="57">
        <f t="shared" ca="1" si="68"/>
        <v>0</v>
      </c>
      <c r="CD76" s="57">
        <f t="shared" ca="1" si="68"/>
        <v>0</v>
      </c>
      <c r="CE76" s="57">
        <f t="shared" ca="1" si="68"/>
        <v>0</v>
      </c>
      <c r="CF76" s="57">
        <f t="shared" ca="1" si="68"/>
        <v>0</v>
      </c>
      <c r="CG76" s="57">
        <f ca="1">SUMIF($C$7:$C$74,"H",CG$7:CG$74)+SUMIF($C$7:$C$74,"E",CG$7:CG$74)</f>
        <v>0</v>
      </c>
      <c r="CH76" s="57">
        <f t="shared" ref="CH76:CU76" ca="1" si="69">SUMIF($C$7:$C$74,"H",CH$7:CH$74)+SUMIF($C$7:$C$74,"E",CH$7:CH$74)</f>
        <v>363.48571428571427</v>
      </c>
      <c r="CI76" s="57">
        <f t="shared" ca="1" si="69"/>
        <v>306176039.63240963</v>
      </c>
      <c r="CJ76" s="57">
        <f t="shared" ca="1" si="69"/>
        <v>3228</v>
      </c>
      <c r="CK76" s="57">
        <f t="shared" ca="1" si="69"/>
        <v>6683.75</v>
      </c>
      <c r="CL76" s="57">
        <f t="shared" ca="1" si="69"/>
        <v>144504459.40240967</v>
      </c>
      <c r="CM76" s="57">
        <f t="shared" ca="1" si="69"/>
        <v>21969939.031490806</v>
      </c>
      <c r="CN76" s="57">
        <f t="shared" ca="1" si="69"/>
        <v>122534520.37091887</v>
      </c>
      <c r="CO76" s="57">
        <f t="shared" ca="1" si="69"/>
        <v>161661668.47999996</v>
      </c>
      <c r="CP76" s="57">
        <f t="shared" ca="1" si="69"/>
        <v>22266460.250000015</v>
      </c>
      <c r="CQ76" s="57">
        <f t="shared" ca="1" si="69"/>
        <v>139395208.22999993</v>
      </c>
      <c r="CR76" s="57">
        <f t="shared" ca="1" si="69"/>
        <v>543521.29000000039</v>
      </c>
      <c r="CS76" s="57">
        <f t="shared" ca="1" si="69"/>
        <v>0</v>
      </c>
      <c r="CT76" s="57">
        <f t="shared" ca="1" si="69"/>
        <v>0</v>
      </c>
      <c r="CU76" s="57">
        <f t="shared" ca="1" si="69"/>
        <v>331775833.27735084</v>
      </c>
    </row>
    <row r="77" spans="1:99" ht="13.5" x14ac:dyDescent="0.25">
      <c r="A77" s="67" t="s">
        <v>289</v>
      </c>
      <c r="B77" s="56">
        <v>9003</v>
      </c>
      <c r="C77" s="66" t="s">
        <v>290</v>
      </c>
      <c r="D77" s="57">
        <f t="shared" ref="D77:S77" ca="1" si="70">D75+D76</f>
        <v>4028187899.1214228</v>
      </c>
      <c r="E77" s="57">
        <f t="shared" ca="1" si="70"/>
        <v>275489143.86445105</v>
      </c>
      <c r="F77" s="57">
        <f t="shared" ca="1" si="70"/>
        <v>1457295706.7672341</v>
      </c>
      <c r="G77" s="57">
        <f t="shared" ca="1" si="70"/>
        <v>2295403048.489737</v>
      </c>
      <c r="H77" s="57">
        <f t="shared" ca="1" si="70"/>
        <v>291884885.98080009</v>
      </c>
      <c r="I77" s="57">
        <f t="shared" ca="1" si="70"/>
        <v>19499561.911757872</v>
      </c>
      <c r="J77" s="57">
        <f t="shared" ca="1" si="70"/>
        <v>192774.10000000097</v>
      </c>
      <c r="K77" s="57">
        <f t="shared" ca="1" si="70"/>
        <v>81234022.003000006</v>
      </c>
      <c r="L77" s="57">
        <f t="shared" ca="1" si="70"/>
        <v>14134332.103666719</v>
      </c>
      <c r="M77" s="57">
        <f t="shared" ca="1" si="70"/>
        <v>302296.25</v>
      </c>
      <c r="N77" s="57">
        <f t="shared" ca="1" si="70"/>
        <v>13371.43</v>
      </c>
      <c r="O77" s="57">
        <f t="shared" ca="1" si="70"/>
        <v>627010592.03325391</v>
      </c>
      <c r="P77" s="57">
        <f t="shared" ca="1" si="70"/>
        <v>7362794.8000000007</v>
      </c>
      <c r="Q77" s="57">
        <f t="shared" ca="1" si="70"/>
        <v>508127588.46706301</v>
      </c>
      <c r="R77" s="57">
        <f t="shared" ca="1" si="70"/>
        <v>0</v>
      </c>
      <c r="S77" s="57">
        <f t="shared" ca="1" si="70"/>
        <v>0</v>
      </c>
      <c r="T77" s="22">
        <f ca="1">IFERROR(INDIRECT("'"&amp;$B$2&amp;"'!"&amp;ADDRESS(MATCH($B77,INDIRECT("'"&amp;$B$2&amp;"'!$B$1:$B$1095"),0),MATCH(T$5,INDIRECT("'"&amp;$B$2&amp;"'!5:5"),0))),0)</f>
        <v>8132137854.0512342</v>
      </c>
      <c r="U77" s="57">
        <f t="shared" ref="U77:BT77" ca="1" si="71">U75+U76</f>
        <v>660441321.35392582</v>
      </c>
      <c r="V77" s="57">
        <f t="shared" ca="1" si="71"/>
        <v>285009475.44999945</v>
      </c>
      <c r="W77" s="57">
        <f t="shared" ca="1" si="71"/>
        <v>694447480.70000005</v>
      </c>
      <c r="X77" s="57">
        <f t="shared" ca="1" si="71"/>
        <v>11975331.51</v>
      </c>
      <c r="Y77" s="57">
        <f t="shared" ca="1" si="71"/>
        <v>102848295.58252096</v>
      </c>
      <c r="Z77" s="57">
        <f t="shared" ca="1" si="71"/>
        <v>579503645.79741895</v>
      </c>
      <c r="AA77" s="57">
        <f t="shared" ca="1" si="71"/>
        <v>1656.1099999999853</v>
      </c>
      <c r="AB77" s="57">
        <f t="shared" ca="1" si="71"/>
        <v>224077.91</v>
      </c>
      <c r="AC77" s="57">
        <f t="shared" ca="1" si="71"/>
        <v>3334813.2305779257</v>
      </c>
      <c r="AD77" s="57">
        <f t="shared" ca="1" si="71"/>
        <v>106252912.0709334</v>
      </c>
      <c r="AE77" s="57">
        <f t="shared" ca="1" si="71"/>
        <v>19000</v>
      </c>
      <c r="AF77" s="57">
        <f t="shared" ca="1" si="71"/>
        <v>3604405.9100050065</v>
      </c>
      <c r="AG77" s="57">
        <f t="shared" ca="1" si="71"/>
        <v>252786634.49000001</v>
      </c>
      <c r="AH77" s="57">
        <f t="shared" ca="1" si="71"/>
        <v>62617120.077176012</v>
      </c>
      <c r="AI77" s="57">
        <f t="shared" ca="1" si="71"/>
        <v>56511215.480000004</v>
      </c>
      <c r="AJ77" s="57">
        <f t="shared" ca="1" si="71"/>
        <v>38890699.599999994</v>
      </c>
      <c r="AK77" s="57">
        <f t="shared" ca="1" si="71"/>
        <v>826244.95000600012</v>
      </c>
      <c r="AL77" s="57">
        <f t="shared" ca="1" si="71"/>
        <v>0</v>
      </c>
      <c r="AM77" s="57">
        <f t="shared" ca="1" si="71"/>
        <v>201716820.40000099</v>
      </c>
      <c r="AN77" s="57">
        <f t="shared" ca="1" si="71"/>
        <v>202812.09</v>
      </c>
      <c r="AO77" s="57">
        <f t="shared" ca="1" si="71"/>
        <v>31759367.710000001</v>
      </c>
      <c r="AP77" s="57">
        <f t="shared" ca="1" si="71"/>
        <v>11425577.042550003</v>
      </c>
      <c r="AQ77" s="57">
        <f t="shared" ca="1" si="71"/>
        <v>0</v>
      </c>
      <c r="AR77" s="57">
        <f t="shared" ca="1" si="71"/>
        <v>0</v>
      </c>
      <c r="AS77" s="57">
        <f t="shared" ca="1" si="71"/>
        <v>0</v>
      </c>
      <c r="AT77" s="57">
        <f t="shared" ca="1" si="71"/>
        <v>717717492.79668176</v>
      </c>
      <c r="AU77" s="57">
        <f t="shared" ca="1" si="71"/>
        <v>73814027.859285995</v>
      </c>
      <c r="AV77" s="57">
        <f t="shared" ca="1" si="71"/>
        <v>53597645.326161996</v>
      </c>
      <c r="AW77" s="57">
        <f t="shared" ca="1" si="71"/>
        <v>0</v>
      </c>
      <c r="AX77" s="57">
        <f t="shared" ca="1" si="71"/>
        <v>29873077.755966004</v>
      </c>
      <c r="AY77" s="57">
        <f t="shared" ca="1" si="71"/>
        <v>0</v>
      </c>
      <c r="AZ77" s="57">
        <f t="shared" ca="1" si="71"/>
        <v>0</v>
      </c>
      <c r="BA77" s="57">
        <f t="shared" ca="1" si="71"/>
        <v>0</v>
      </c>
      <c r="BB77" s="57">
        <f t="shared" ca="1" si="71"/>
        <v>0</v>
      </c>
      <c r="BC77" s="57">
        <f t="shared" ca="1" si="71"/>
        <v>0</v>
      </c>
      <c r="BD77" s="57">
        <f t="shared" ca="1" si="71"/>
        <v>86516341.639786944</v>
      </c>
      <c r="BE77" s="57">
        <f t="shared" ca="1" si="71"/>
        <v>13592.74</v>
      </c>
      <c r="BF77" s="57">
        <f t="shared" ca="1" si="71"/>
        <v>0</v>
      </c>
      <c r="BG77" s="57">
        <f t="shared" ca="1" si="71"/>
        <v>0</v>
      </c>
      <c r="BH77" s="57">
        <f t="shared" ca="1" si="71"/>
        <v>40610.339999999997</v>
      </c>
      <c r="BI77" s="57">
        <f t="shared" ca="1" si="71"/>
        <v>110860512.85060942</v>
      </c>
      <c r="BJ77" s="57">
        <f t="shared" ca="1" si="71"/>
        <v>33755616.103536896</v>
      </c>
      <c r="BK77" s="57">
        <f t="shared" ca="1" si="71"/>
        <v>0</v>
      </c>
      <c r="BL77" s="57">
        <f t="shared" ca="1" si="71"/>
        <v>6220937.4700290002</v>
      </c>
      <c r="BM77" s="57">
        <f t="shared" ca="1" si="71"/>
        <v>82013097.850000024</v>
      </c>
      <c r="BN77" s="57">
        <f t="shared" ca="1" si="71"/>
        <v>11911459.866551168</v>
      </c>
      <c r="BO77" s="57">
        <f t="shared" ca="1" si="71"/>
        <v>0</v>
      </c>
      <c r="BP77" s="57">
        <f t="shared" ca="1" si="71"/>
        <v>1033467981.3888749</v>
      </c>
      <c r="BQ77" s="57">
        <f t="shared" ca="1" si="71"/>
        <v>61812890.817245528</v>
      </c>
      <c r="BR77" s="57">
        <f t="shared" ca="1" si="71"/>
        <v>982658385.31615889</v>
      </c>
      <c r="BS77" s="57">
        <f t="shared" ca="1" si="71"/>
        <v>1492919447.8064153</v>
      </c>
      <c r="BT77" s="57">
        <f t="shared" ca="1" si="71"/>
        <v>0</v>
      </c>
      <c r="BU77" s="57">
        <f ca="1">BU75+BU76</f>
        <v>0</v>
      </c>
      <c r="BV77" s="57">
        <f ca="1">BV75+BV76</f>
        <v>52144644.673325993</v>
      </c>
      <c r="BW77" s="57">
        <f t="shared" ref="BW77:CU77" ca="1" si="72">BW75+BW76</f>
        <v>6677639.7200000007</v>
      </c>
      <c r="BX77" s="57">
        <f t="shared" ca="1" si="72"/>
        <v>0</v>
      </c>
      <c r="BY77" s="57">
        <f t="shared" ca="1" si="72"/>
        <v>353548870.67000002</v>
      </c>
      <c r="BZ77" s="57">
        <f t="shared" ca="1" si="72"/>
        <v>107699318.42999999</v>
      </c>
      <c r="CA77" s="57">
        <f t="shared" ca="1" si="72"/>
        <v>1381695122.5599999</v>
      </c>
      <c r="CB77" s="57">
        <f t="shared" ca="1" si="72"/>
        <v>11481858.07</v>
      </c>
      <c r="CC77" s="57">
        <f t="shared" ca="1" si="72"/>
        <v>817024737.45000005</v>
      </c>
      <c r="CD77" s="57">
        <f t="shared" ca="1" si="72"/>
        <v>24752864.300000001</v>
      </c>
      <c r="CE77" s="57">
        <f t="shared" ca="1" si="72"/>
        <v>0</v>
      </c>
      <c r="CF77" s="57">
        <f t="shared" ca="1" si="72"/>
        <v>13379217.529999999</v>
      </c>
      <c r="CG77" s="57">
        <f t="shared" ca="1" si="72"/>
        <v>106678093.44999999</v>
      </c>
      <c r="CH77" s="57">
        <f t="shared" ca="1" si="72"/>
        <v>2751693.4361904762</v>
      </c>
      <c r="CI77" s="57">
        <f t="shared" ca="1" si="72"/>
        <v>5648242872.7758427</v>
      </c>
      <c r="CJ77" s="57">
        <f t="shared" ca="1" si="72"/>
        <v>3515584.2000001995</v>
      </c>
      <c r="CK77" s="57">
        <f t="shared" ca="1" si="72"/>
        <v>1299789.74</v>
      </c>
      <c r="CL77" s="57">
        <f t="shared" ca="1" si="72"/>
        <v>1389112276.9313502</v>
      </c>
      <c r="CM77" s="57">
        <f t="shared" ca="1" si="72"/>
        <v>71884029.109631792</v>
      </c>
      <c r="CN77" s="57">
        <f t="shared" ca="1" si="72"/>
        <v>1317228247.8217187</v>
      </c>
      <c r="CO77" s="57">
        <f t="shared" ca="1" si="72"/>
        <v>4254315221.9044905</v>
      </c>
      <c r="CP77" s="57">
        <f t="shared" ca="1" si="72"/>
        <v>243461652.85681105</v>
      </c>
      <c r="CQ77" s="57">
        <f t="shared" ca="1" si="72"/>
        <v>4010853569.0476799</v>
      </c>
      <c r="CR77" s="57">
        <f t="shared" ca="1" si="72"/>
        <v>43109209.722005665</v>
      </c>
      <c r="CS77" s="57">
        <f t="shared" ca="1" si="72"/>
        <v>139596.82</v>
      </c>
      <c r="CT77" s="57">
        <f t="shared" ca="1" si="72"/>
        <v>7812.63</v>
      </c>
      <c r="CU77" s="57">
        <f t="shared" ca="1" si="72"/>
        <v>30161013549.881981</v>
      </c>
    </row>
  </sheetData>
  <mergeCells count="1">
    <mergeCell ref="E2:G2"/>
  </mergeCells>
  <dataValidations count="1">
    <dataValidation type="list" allowBlank="1" showInputMessage="1" showErrorMessage="1" sqref="B2" xr:uid="{31F9DF27-BCA8-4AAD-B351-05A964601E02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54486-A0B3-4332-83CE-9F00CF091DF2}">
  <dimension ref="A1:U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21" width="15.7109375" style="3" customWidth="1"/>
    <col min="22" max="22" width="4" style="3" customWidth="1"/>
    <col min="23" max="16384" width="9.140625" style="3"/>
  </cols>
  <sheetData>
    <row r="1" spans="1:21" ht="15" customHeight="1" x14ac:dyDescent="0.25">
      <c r="A1" s="1" t="s">
        <v>0</v>
      </c>
      <c r="B1" s="2"/>
      <c r="C1" s="2"/>
    </row>
    <row r="2" spans="1:21" ht="15" customHeight="1" x14ac:dyDescent="0.25">
      <c r="A2" s="1" t="s">
        <v>314</v>
      </c>
      <c r="B2" s="4" t="s">
        <v>8</v>
      </c>
      <c r="C2" s="2"/>
      <c r="E2" s="81" t="s">
        <v>1</v>
      </c>
      <c r="F2" s="82"/>
      <c r="G2" s="83"/>
      <c r="O2" s="6"/>
    </row>
    <row r="3" spans="1:21" ht="15" customHeight="1" x14ac:dyDescent="0.25">
      <c r="A3" s="5" t="s">
        <v>354</v>
      </c>
      <c r="B3" s="2"/>
      <c r="C3" s="2"/>
    </row>
    <row r="4" spans="1:21" ht="22.5" customHeight="1" x14ac:dyDescent="0.2"/>
    <row r="5" spans="1:21" ht="22.5" customHeight="1" x14ac:dyDescent="0.2">
      <c r="D5" s="11">
        <v>790</v>
      </c>
      <c r="E5" s="11">
        <v>791</v>
      </c>
      <c r="F5" s="11">
        <v>792</v>
      </c>
      <c r="G5" s="11">
        <v>793</v>
      </c>
      <c r="H5" s="11">
        <v>794</v>
      </c>
      <c r="I5" s="11">
        <v>795</v>
      </c>
      <c r="J5" s="11">
        <v>796</v>
      </c>
      <c r="K5" s="11">
        <v>797</v>
      </c>
      <c r="L5" s="11">
        <v>908</v>
      </c>
      <c r="M5" s="11">
        <v>909</v>
      </c>
      <c r="N5" s="11">
        <v>910</v>
      </c>
      <c r="O5" s="11">
        <v>91001</v>
      </c>
      <c r="P5" s="11">
        <v>91002</v>
      </c>
      <c r="Q5" s="11">
        <v>911</v>
      </c>
      <c r="R5" s="11">
        <v>91101</v>
      </c>
      <c r="S5" s="11">
        <v>91102</v>
      </c>
      <c r="T5" s="11">
        <v>799</v>
      </c>
      <c r="U5" s="69"/>
    </row>
    <row r="6" spans="1:21" ht="79.5" customHeight="1" x14ac:dyDescent="0.2">
      <c r="A6" s="64" t="s">
        <v>141</v>
      </c>
      <c r="B6" s="64" t="s">
        <v>142</v>
      </c>
      <c r="C6" s="64" t="s">
        <v>143</v>
      </c>
      <c r="D6" s="8" t="s">
        <v>125</v>
      </c>
      <c r="E6" s="8" t="s">
        <v>126</v>
      </c>
      <c r="F6" s="8" t="s">
        <v>127</v>
      </c>
      <c r="G6" s="8" t="s">
        <v>128</v>
      </c>
      <c r="H6" s="8" t="s">
        <v>129</v>
      </c>
      <c r="I6" s="8" t="s">
        <v>130</v>
      </c>
      <c r="J6" s="8" t="s">
        <v>20</v>
      </c>
      <c r="K6" s="8" t="s">
        <v>21</v>
      </c>
      <c r="L6" s="8" t="s">
        <v>22</v>
      </c>
      <c r="M6" s="8" t="s">
        <v>23</v>
      </c>
      <c r="N6" s="8" t="s">
        <v>24</v>
      </c>
      <c r="O6" s="8" t="s">
        <v>25</v>
      </c>
      <c r="P6" s="8" t="s">
        <v>26</v>
      </c>
      <c r="Q6" s="8" t="s">
        <v>27</v>
      </c>
      <c r="R6" s="8" t="s">
        <v>25</v>
      </c>
      <c r="S6" s="8" t="s">
        <v>26</v>
      </c>
      <c r="T6" s="8" t="s">
        <v>131</v>
      </c>
      <c r="U6" s="69" t="s">
        <v>315</v>
      </c>
    </row>
    <row r="7" spans="1:21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J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t="shared" ca="1" si="0"/>
        <v>0</v>
      </c>
      <c r="K7" s="23">
        <f ca="1">L7+M7+N7+Q7</f>
        <v>0</v>
      </c>
      <c r="L7" s="22">
        <f t="shared" ref="L7:M22" ca="1" si="1">IFERROR(INDIRECT("'"&amp;$B$2&amp;"'!"&amp;ADDRESS(MATCH($B7,INDIRECT("'"&amp;$B$2&amp;"'!$B$1:$B$1095"),0),MATCH(L$5,INDIRECT("'"&amp;$B$2&amp;"'!5:5"),0))),0)</f>
        <v>0</v>
      </c>
      <c r="M7" s="22">
        <f t="shared" ca="1" si="1"/>
        <v>0</v>
      </c>
      <c r="N7" s="23">
        <f ca="1">+O7+P7</f>
        <v>0</v>
      </c>
      <c r="O7" s="22">
        <f t="shared" ref="O7:P22" ca="1" si="2">IFERROR(INDIRECT("'"&amp;$B$2&amp;"'!"&amp;ADDRESS(MATCH($B7,INDIRECT("'"&amp;$B$2&amp;"'!$B$1:$B$1095"),0),MATCH(O$5,INDIRECT("'"&amp;$B$2&amp;"'!5:5"),0))),0)</f>
        <v>0</v>
      </c>
      <c r="P7" s="22">
        <f t="shared" ca="1" si="2"/>
        <v>0</v>
      </c>
      <c r="Q7" s="23">
        <f ca="1">+R7+S7</f>
        <v>0</v>
      </c>
      <c r="R7" s="22">
        <f t="shared" ref="R7:T22" ca="1" si="3">IFERROR(INDIRECT("'"&amp;$B$2&amp;"'!"&amp;ADDRESS(MATCH($B7,INDIRECT("'"&amp;$B$2&amp;"'!$B$1:$B$1095"),0),MATCH(R$5,INDIRECT("'"&amp;$B$2&amp;"'!5:5"),0))),0)</f>
        <v>0</v>
      </c>
      <c r="S7" s="22">
        <f t="shared" ca="1" si="3"/>
        <v>0</v>
      </c>
      <c r="T7" s="22">
        <f t="shared" ca="1" si="3"/>
        <v>0</v>
      </c>
      <c r="U7" s="23">
        <f ca="1">SUM(D7:K7)+T7</f>
        <v>0</v>
      </c>
    </row>
    <row r="8" spans="1:21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ca="1" si="0"/>
        <v>0</v>
      </c>
      <c r="K8" s="23">
        <f t="shared" ref="K8:K71" ca="1" si="4">L8+M8+N8+Q8</f>
        <v>0</v>
      </c>
      <c r="L8" s="22">
        <f t="shared" ca="1" si="1"/>
        <v>0</v>
      </c>
      <c r="M8" s="22">
        <f t="shared" ca="1" si="1"/>
        <v>0</v>
      </c>
      <c r="N8" s="23">
        <f t="shared" ref="N8:N71" ca="1" si="5">+O8+P8</f>
        <v>0</v>
      </c>
      <c r="O8" s="22">
        <f t="shared" ca="1" si="2"/>
        <v>0</v>
      </c>
      <c r="P8" s="22">
        <f t="shared" ca="1" si="2"/>
        <v>0</v>
      </c>
      <c r="Q8" s="23">
        <f t="shared" ref="Q8:Q71" ca="1" si="6">+R8+S8</f>
        <v>0</v>
      </c>
      <c r="R8" s="22">
        <f t="shared" ca="1" si="3"/>
        <v>0</v>
      </c>
      <c r="S8" s="22">
        <f t="shared" ca="1" si="3"/>
        <v>0</v>
      </c>
      <c r="T8" s="22">
        <f t="shared" ca="1" si="3"/>
        <v>0</v>
      </c>
      <c r="U8" s="23">
        <f t="shared" ref="U8:U18" ca="1" si="7">SUM(D8:K8)+T8</f>
        <v>0</v>
      </c>
    </row>
    <row r="9" spans="1:21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  <c r="E9" s="22">
        <f t="shared" ca="1" si="0"/>
        <v>0</v>
      </c>
      <c r="F9" s="22">
        <f t="shared" ca="1" si="0"/>
        <v>0</v>
      </c>
      <c r="G9" s="22">
        <f t="shared" ca="1" si="0"/>
        <v>0</v>
      </c>
      <c r="H9" s="22">
        <f t="shared" ca="1" si="0"/>
        <v>0</v>
      </c>
      <c r="I9" s="22">
        <f t="shared" ca="1" si="0"/>
        <v>0</v>
      </c>
      <c r="J9" s="22">
        <f t="shared" ca="1" si="0"/>
        <v>0</v>
      </c>
      <c r="K9" s="23">
        <f t="shared" ca="1" si="4"/>
        <v>0</v>
      </c>
      <c r="L9" s="22">
        <f t="shared" ca="1" si="1"/>
        <v>0</v>
      </c>
      <c r="M9" s="22">
        <f t="shared" ca="1" si="1"/>
        <v>0</v>
      </c>
      <c r="N9" s="23">
        <f t="shared" ca="1" si="5"/>
        <v>0</v>
      </c>
      <c r="O9" s="22">
        <f t="shared" ca="1" si="2"/>
        <v>0</v>
      </c>
      <c r="P9" s="22">
        <f t="shared" ca="1" si="2"/>
        <v>0</v>
      </c>
      <c r="Q9" s="23">
        <f t="shared" ca="1" si="6"/>
        <v>0</v>
      </c>
      <c r="R9" s="22">
        <f t="shared" ca="1" si="3"/>
        <v>0</v>
      </c>
      <c r="S9" s="22">
        <f t="shared" ca="1" si="3"/>
        <v>0</v>
      </c>
      <c r="T9" s="22">
        <f t="shared" ca="1" si="3"/>
        <v>0</v>
      </c>
      <c r="U9" s="23">
        <f t="shared" ca="1" si="7"/>
        <v>0</v>
      </c>
    </row>
    <row r="10" spans="1:21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0</v>
      </c>
      <c r="E10" s="22">
        <f t="shared" ca="1" si="0"/>
        <v>0</v>
      </c>
      <c r="F10" s="22">
        <f t="shared" ca="1" si="0"/>
        <v>0</v>
      </c>
      <c r="G10" s="22">
        <f t="shared" ca="1" si="0"/>
        <v>0</v>
      </c>
      <c r="H10" s="22">
        <f t="shared" ca="1" si="0"/>
        <v>0</v>
      </c>
      <c r="I10" s="22">
        <f t="shared" ca="1" si="0"/>
        <v>0</v>
      </c>
      <c r="J10" s="22">
        <f t="shared" ca="1" si="0"/>
        <v>0</v>
      </c>
      <c r="K10" s="23">
        <f t="shared" ca="1" si="4"/>
        <v>0</v>
      </c>
      <c r="L10" s="22">
        <f t="shared" ca="1" si="1"/>
        <v>0</v>
      </c>
      <c r="M10" s="22">
        <f t="shared" ca="1" si="1"/>
        <v>0</v>
      </c>
      <c r="N10" s="23">
        <f t="shared" ca="1" si="5"/>
        <v>0</v>
      </c>
      <c r="O10" s="22">
        <f t="shared" ca="1" si="2"/>
        <v>0</v>
      </c>
      <c r="P10" s="22">
        <f t="shared" ca="1" si="2"/>
        <v>0</v>
      </c>
      <c r="Q10" s="23">
        <f t="shared" ca="1" si="6"/>
        <v>0</v>
      </c>
      <c r="R10" s="22">
        <f t="shared" ca="1" si="3"/>
        <v>0</v>
      </c>
      <c r="S10" s="22">
        <f t="shared" ca="1" si="3"/>
        <v>0</v>
      </c>
      <c r="T10" s="22">
        <f t="shared" ca="1" si="3"/>
        <v>0</v>
      </c>
      <c r="U10" s="23">
        <f t="shared" ca="1" si="7"/>
        <v>0</v>
      </c>
    </row>
    <row r="11" spans="1:21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0"/>
        <v>0</v>
      </c>
      <c r="K11" s="23">
        <f t="shared" ca="1" si="4"/>
        <v>0</v>
      </c>
      <c r="L11" s="22">
        <f t="shared" ca="1" si="1"/>
        <v>0</v>
      </c>
      <c r="M11" s="22">
        <f t="shared" ca="1" si="1"/>
        <v>0</v>
      </c>
      <c r="N11" s="23">
        <f t="shared" ca="1" si="5"/>
        <v>0</v>
      </c>
      <c r="O11" s="22">
        <f t="shared" ca="1" si="2"/>
        <v>0</v>
      </c>
      <c r="P11" s="22">
        <f t="shared" ca="1" si="2"/>
        <v>0</v>
      </c>
      <c r="Q11" s="23">
        <f t="shared" ca="1" si="6"/>
        <v>0</v>
      </c>
      <c r="R11" s="22">
        <f t="shared" ca="1" si="3"/>
        <v>0</v>
      </c>
      <c r="S11" s="22">
        <f t="shared" ca="1" si="3"/>
        <v>0</v>
      </c>
      <c r="T11" s="22">
        <f t="shared" ca="1" si="3"/>
        <v>0</v>
      </c>
      <c r="U11" s="23">
        <f t="shared" ca="1" si="7"/>
        <v>0</v>
      </c>
    </row>
    <row r="12" spans="1:21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0</v>
      </c>
      <c r="K12" s="23">
        <f t="shared" ca="1" si="4"/>
        <v>0</v>
      </c>
      <c r="L12" s="22">
        <f t="shared" ca="1" si="1"/>
        <v>0</v>
      </c>
      <c r="M12" s="22">
        <f t="shared" ca="1" si="1"/>
        <v>0</v>
      </c>
      <c r="N12" s="23">
        <f t="shared" ca="1" si="5"/>
        <v>0</v>
      </c>
      <c r="O12" s="22">
        <f t="shared" ca="1" si="2"/>
        <v>0</v>
      </c>
      <c r="P12" s="22">
        <f t="shared" ca="1" si="2"/>
        <v>0</v>
      </c>
      <c r="Q12" s="23">
        <f t="shared" ca="1" si="6"/>
        <v>0</v>
      </c>
      <c r="R12" s="22">
        <f t="shared" ca="1" si="3"/>
        <v>0</v>
      </c>
      <c r="S12" s="22">
        <f t="shared" ca="1" si="3"/>
        <v>0</v>
      </c>
      <c r="T12" s="22">
        <f t="shared" ca="1" si="3"/>
        <v>0</v>
      </c>
      <c r="U12" s="23">
        <f t="shared" ca="1" si="7"/>
        <v>0</v>
      </c>
    </row>
    <row r="13" spans="1:21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0"/>
        <v>0</v>
      </c>
      <c r="K13" s="23">
        <f t="shared" ca="1" si="4"/>
        <v>0</v>
      </c>
      <c r="L13" s="22">
        <f t="shared" ca="1" si="1"/>
        <v>0</v>
      </c>
      <c r="M13" s="22">
        <f t="shared" ca="1" si="1"/>
        <v>0</v>
      </c>
      <c r="N13" s="23">
        <f t="shared" ca="1" si="5"/>
        <v>0</v>
      </c>
      <c r="O13" s="22">
        <f t="shared" ca="1" si="2"/>
        <v>0</v>
      </c>
      <c r="P13" s="22">
        <f t="shared" ca="1" si="2"/>
        <v>0</v>
      </c>
      <c r="Q13" s="23">
        <f t="shared" ca="1" si="6"/>
        <v>0</v>
      </c>
      <c r="R13" s="22">
        <f t="shared" ca="1" si="3"/>
        <v>0</v>
      </c>
      <c r="S13" s="22">
        <f t="shared" ca="1" si="3"/>
        <v>0</v>
      </c>
      <c r="T13" s="22">
        <f t="shared" ca="1" si="3"/>
        <v>0</v>
      </c>
      <c r="U13" s="23">
        <f t="shared" ca="1" si="7"/>
        <v>0</v>
      </c>
    </row>
    <row r="14" spans="1:21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2">
        <f t="shared" ca="1" si="0"/>
        <v>0</v>
      </c>
      <c r="J14" s="22">
        <f t="shared" ca="1" si="0"/>
        <v>0</v>
      </c>
      <c r="K14" s="23">
        <f t="shared" ca="1" si="4"/>
        <v>0</v>
      </c>
      <c r="L14" s="22">
        <f t="shared" ca="1" si="1"/>
        <v>0</v>
      </c>
      <c r="M14" s="22">
        <f t="shared" ca="1" si="1"/>
        <v>0</v>
      </c>
      <c r="N14" s="23">
        <f t="shared" ca="1" si="5"/>
        <v>0</v>
      </c>
      <c r="O14" s="22">
        <f t="shared" ca="1" si="2"/>
        <v>0</v>
      </c>
      <c r="P14" s="22">
        <f t="shared" ca="1" si="2"/>
        <v>0</v>
      </c>
      <c r="Q14" s="23">
        <f t="shared" ca="1" si="6"/>
        <v>0</v>
      </c>
      <c r="R14" s="22">
        <f t="shared" ca="1" si="3"/>
        <v>0</v>
      </c>
      <c r="S14" s="22">
        <f t="shared" ca="1" si="3"/>
        <v>0</v>
      </c>
      <c r="T14" s="22">
        <f t="shared" ca="1" si="3"/>
        <v>0</v>
      </c>
      <c r="U14" s="23">
        <f t="shared" ca="1" si="7"/>
        <v>0</v>
      </c>
    </row>
    <row r="15" spans="1:21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3">
        <f t="shared" ca="1" si="4"/>
        <v>0</v>
      </c>
      <c r="L15" s="22">
        <f t="shared" ca="1" si="1"/>
        <v>0</v>
      </c>
      <c r="M15" s="22">
        <f t="shared" ca="1" si="1"/>
        <v>0</v>
      </c>
      <c r="N15" s="23">
        <f t="shared" ca="1" si="5"/>
        <v>0</v>
      </c>
      <c r="O15" s="22">
        <f t="shared" ca="1" si="2"/>
        <v>0</v>
      </c>
      <c r="P15" s="22">
        <f t="shared" ca="1" si="2"/>
        <v>0</v>
      </c>
      <c r="Q15" s="23">
        <f t="shared" ca="1" si="6"/>
        <v>0</v>
      </c>
      <c r="R15" s="22">
        <f t="shared" ca="1" si="3"/>
        <v>0</v>
      </c>
      <c r="S15" s="22">
        <f t="shared" ca="1" si="3"/>
        <v>0</v>
      </c>
      <c r="T15" s="22">
        <f t="shared" ca="1" si="3"/>
        <v>0</v>
      </c>
      <c r="U15" s="23">
        <f t="shared" ca="1" si="7"/>
        <v>0</v>
      </c>
    </row>
    <row r="16" spans="1:21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3">
        <f t="shared" ca="1" si="4"/>
        <v>0</v>
      </c>
      <c r="L16" s="22">
        <f t="shared" ca="1" si="1"/>
        <v>0</v>
      </c>
      <c r="M16" s="22">
        <f t="shared" ca="1" si="1"/>
        <v>0</v>
      </c>
      <c r="N16" s="23">
        <f t="shared" ca="1" si="5"/>
        <v>0</v>
      </c>
      <c r="O16" s="22">
        <f t="shared" ca="1" si="2"/>
        <v>0</v>
      </c>
      <c r="P16" s="22">
        <f t="shared" ca="1" si="2"/>
        <v>0</v>
      </c>
      <c r="Q16" s="23">
        <f t="shared" ca="1" si="6"/>
        <v>0</v>
      </c>
      <c r="R16" s="22">
        <f t="shared" ca="1" si="3"/>
        <v>0</v>
      </c>
      <c r="S16" s="22">
        <f t="shared" ca="1" si="3"/>
        <v>0</v>
      </c>
      <c r="T16" s="22">
        <f t="shared" ca="1" si="3"/>
        <v>0</v>
      </c>
      <c r="U16" s="23">
        <f t="shared" ca="1" si="7"/>
        <v>0</v>
      </c>
    </row>
    <row r="17" spans="1:21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  <c r="E17" s="22">
        <f t="shared" ca="1" si="0"/>
        <v>0</v>
      </c>
      <c r="F17" s="22">
        <f t="shared" ca="1" si="0"/>
        <v>0</v>
      </c>
      <c r="G17" s="22">
        <f t="shared" ca="1" si="0"/>
        <v>0</v>
      </c>
      <c r="H17" s="22">
        <f t="shared" ca="1" si="0"/>
        <v>0</v>
      </c>
      <c r="I17" s="22">
        <f t="shared" ca="1" si="0"/>
        <v>0</v>
      </c>
      <c r="J17" s="22">
        <f t="shared" ca="1" si="0"/>
        <v>0</v>
      </c>
      <c r="K17" s="23">
        <f t="shared" ca="1" si="4"/>
        <v>0</v>
      </c>
      <c r="L17" s="22">
        <f t="shared" ca="1" si="1"/>
        <v>0</v>
      </c>
      <c r="M17" s="22">
        <f t="shared" ca="1" si="1"/>
        <v>0</v>
      </c>
      <c r="N17" s="23">
        <f t="shared" ca="1" si="5"/>
        <v>0</v>
      </c>
      <c r="O17" s="22">
        <f t="shared" ca="1" si="2"/>
        <v>0</v>
      </c>
      <c r="P17" s="22">
        <f t="shared" ca="1" si="2"/>
        <v>0</v>
      </c>
      <c r="Q17" s="23">
        <f t="shared" ca="1" si="6"/>
        <v>0</v>
      </c>
      <c r="R17" s="22">
        <f t="shared" ca="1" si="3"/>
        <v>0</v>
      </c>
      <c r="S17" s="22">
        <f t="shared" ca="1" si="3"/>
        <v>0</v>
      </c>
      <c r="T17" s="22">
        <f t="shared" ca="1" si="3"/>
        <v>0</v>
      </c>
      <c r="U17" s="23">
        <f t="shared" ca="1" si="7"/>
        <v>0</v>
      </c>
    </row>
    <row r="18" spans="1:21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2">
        <f t="shared" ca="1" si="0"/>
        <v>0</v>
      </c>
      <c r="G18" s="22">
        <f t="shared" ca="1" si="0"/>
        <v>0</v>
      </c>
      <c r="H18" s="22">
        <f t="shared" ca="1" si="0"/>
        <v>0</v>
      </c>
      <c r="I18" s="22">
        <f t="shared" ca="1" si="0"/>
        <v>0</v>
      </c>
      <c r="J18" s="22">
        <f t="shared" ca="1" si="0"/>
        <v>0</v>
      </c>
      <c r="K18" s="23">
        <f t="shared" ca="1" si="4"/>
        <v>0</v>
      </c>
      <c r="L18" s="22">
        <f t="shared" ca="1" si="1"/>
        <v>0</v>
      </c>
      <c r="M18" s="22">
        <f t="shared" ca="1" si="1"/>
        <v>0</v>
      </c>
      <c r="N18" s="23">
        <f t="shared" ca="1" si="5"/>
        <v>0</v>
      </c>
      <c r="O18" s="22">
        <f t="shared" ca="1" si="2"/>
        <v>0</v>
      </c>
      <c r="P18" s="22">
        <f t="shared" ca="1" si="2"/>
        <v>0</v>
      </c>
      <c r="Q18" s="23">
        <f t="shared" ca="1" si="6"/>
        <v>0</v>
      </c>
      <c r="R18" s="22">
        <f t="shared" ca="1" si="3"/>
        <v>0</v>
      </c>
      <c r="S18" s="22">
        <f t="shared" ca="1" si="3"/>
        <v>0</v>
      </c>
      <c r="T18" s="22">
        <f t="shared" ca="1" si="3"/>
        <v>0</v>
      </c>
      <c r="U18" s="23">
        <f t="shared" ca="1" si="7"/>
        <v>0</v>
      </c>
    </row>
    <row r="19" spans="1:21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2">
        <f t="shared" ca="1" si="0"/>
        <v>0</v>
      </c>
      <c r="I19" s="22">
        <f t="shared" ca="1" si="0"/>
        <v>0</v>
      </c>
      <c r="J19" s="22">
        <f t="shared" ca="1" si="0"/>
        <v>0</v>
      </c>
      <c r="K19" s="23">
        <f t="shared" ca="1" si="4"/>
        <v>0</v>
      </c>
      <c r="L19" s="22">
        <f t="shared" ca="1" si="1"/>
        <v>0</v>
      </c>
      <c r="M19" s="22">
        <f t="shared" ca="1" si="1"/>
        <v>0</v>
      </c>
      <c r="N19" s="23">
        <f t="shared" ca="1" si="5"/>
        <v>0</v>
      </c>
      <c r="O19" s="22">
        <f t="shared" ca="1" si="2"/>
        <v>0</v>
      </c>
      <c r="P19" s="22">
        <f t="shared" ca="1" si="2"/>
        <v>0</v>
      </c>
      <c r="Q19" s="23">
        <f t="shared" ca="1" si="6"/>
        <v>0</v>
      </c>
      <c r="R19" s="22">
        <f t="shared" ca="1" si="3"/>
        <v>0</v>
      </c>
      <c r="S19" s="22">
        <f t="shared" ca="1" si="3"/>
        <v>0</v>
      </c>
      <c r="T19" s="22">
        <f t="shared" ca="1" si="3"/>
        <v>0</v>
      </c>
      <c r="U19" s="23">
        <f t="shared" ref="U19:U24" ca="1" si="8">SUM(D19:K19)+T19</f>
        <v>0</v>
      </c>
    </row>
    <row r="20" spans="1:21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  <c r="E20" s="22">
        <f t="shared" ca="1" si="0"/>
        <v>0</v>
      </c>
      <c r="F20" s="22">
        <f t="shared" ca="1" si="0"/>
        <v>0</v>
      </c>
      <c r="G20" s="22">
        <f t="shared" ca="1" si="0"/>
        <v>0</v>
      </c>
      <c r="H20" s="22">
        <f t="shared" ca="1" si="0"/>
        <v>0</v>
      </c>
      <c r="I20" s="22">
        <f t="shared" ca="1" si="0"/>
        <v>0</v>
      </c>
      <c r="J20" s="22">
        <f t="shared" ca="1" si="0"/>
        <v>0</v>
      </c>
      <c r="K20" s="23">
        <f t="shared" ca="1" si="4"/>
        <v>0</v>
      </c>
      <c r="L20" s="22">
        <f t="shared" ca="1" si="1"/>
        <v>0</v>
      </c>
      <c r="M20" s="22">
        <f t="shared" ca="1" si="1"/>
        <v>0</v>
      </c>
      <c r="N20" s="23">
        <f t="shared" ca="1" si="5"/>
        <v>0</v>
      </c>
      <c r="O20" s="22">
        <f t="shared" ca="1" si="2"/>
        <v>0</v>
      </c>
      <c r="P20" s="22">
        <f t="shared" ca="1" si="2"/>
        <v>0</v>
      </c>
      <c r="Q20" s="23">
        <f t="shared" ca="1" si="6"/>
        <v>0</v>
      </c>
      <c r="R20" s="22">
        <f t="shared" ca="1" si="3"/>
        <v>0</v>
      </c>
      <c r="S20" s="22">
        <f t="shared" ca="1" si="3"/>
        <v>0</v>
      </c>
      <c r="T20" s="22">
        <f t="shared" ca="1" si="3"/>
        <v>0</v>
      </c>
      <c r="U20" s="23">
        <f t="shared" ca="1" si="8"/>
        <v>0</v>
      </c>
    </row>
    <row r="21" spans="1:21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2">
        <f t="shared" ca="1" si="0"/>
        <v>0</v>
      </c>
      <c r="F21" s="22">
        <f t="shared" ca="1" si="0"/>
        <v>0</v>
      </c>
      <c r="G21" s="22">
        <f t="shared" ca="1" si="0"/>
        <v>0</v>
      </c>
      <c r="H21" s="22">
        <f t="shared" ca="1" si="0"/>
        <v>0</v>
      </c>
      <c r="I21" s="22">
        <f t="shared" ca="1" si="0"/>
        <v>0</v>
      </c>
      <c r="J21" s="22">
        <f t="shared" ca="1" si="0"/>
        <v>0</v>
      </c>
      <c r="K21" s="23">
        <f t="shared" ca="1" si="4"/>
        <v>0</v>
      </c>
      <c r="L21" s="22">
        <f t="shared" ca="1" si="1"/>
        <v>0</v>
      </c>
      <c r="M21" s="22">
        <f t="shared" ca="1" si="1"/>
        <v>0</v>
      </c>
      <c r="N21" s="23">
        <f t="shared" ca="1" si="5"/>
        <v>0</v>
      </c>
      <c r="O21" s="22">
        <f t="shared" ca="1" si="2"/>
        <v>0</v>
      </c>
      <c r="P21" s="22">
        <f t="shared" ca="1" si="2"/>
        <v>0</v>
      </c>
      <c r="Q21" s="23">
        <f t="shared" ca="1" si="6"/>
        <v>0</v>
      </c>
      <c r="R21" s="22">
        <f t="shared" ca="1" si="3"/>
        <v>0</v>
      </c>
      <c r="S21" s="22">
        <f t="shared" ca="1" si="3"/>
        <v>0</v>
      </c>
      <c r="T21" s="22">
        <f t="shared" ca="1" si="3"/>
        <v>0</v>
      </c>
      <c r="U21" s="23">
        <f t="shared" ca="1" si="8"/>
        <v>0</v>
      </c>
    </row>
    <row r="22" spans="1:21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  <c r="E22" s="22">
        <f t="shared" ca="1" si="0"/>
        <v>0</v>
      </c>
      <c r="F22" s="22">
        <f t="shared" ca="1" si="0"/>
        <v>0</v>
      </c>
      <c r="G22" s="22">
        <f t="shared" ca="1" si="0"/>
        <v>0</v>
      </c>
      <c r="H22" s="22">
        <f t="shared" ca="1" si="0"/>
        <v>0</v>
      </c>
      <c r="I22" s="22">
        <f t="shared" ca="1" si="0"/>
        <v>0</v>
      </c>
      <c r="J22" s="22">
        <f t="shared" ca="1" si="0"/>
        <v>0</v>
      </c>
      <c r="K22" s="23">
        <f t="shared" ca="1" si="4"/>
        <v>0</v>
      </c>
      <c r="L22" s="22">
        <f t="shared" ca="1" si="1"/>
        <v>0</v>
      </c>
      <c r="M22" s="22">
        <f t="shared" ca="1" si="1"/>
        <v>0</v>
      </c>
      <c r="N22" s="23">
        <f t="shared" ca="1" si="5"/>
        <v>0</v>
      </c>
      <c r="O22" s="22">
        <f t="shared" ca="1" si="2"/>
        <v>0</v>
      </c>
      <c r="P22" s="22">
        <f t="shared" ca="1" si="2"/>
        <v>0</v>
      </c>
      <c r="Q22" s="23">
        <f t="shared" ca="1" si="6"/>
        <v>0</v>
      </c>
      <c r="R22" s="22">
        <f t="shared" ca="1" si="3"/>
        <v>0</v>
      </c>
      <c r="S22" s="22">
        <f t="shared" ca="1" si="3"/>
        <v>0</v>
      </c>
      <c r="T22" s="22">
        <f t="shared" ca="1" si="3"/>
        <v>0</v>
      </c>
      <c r="U22" s="23">
        <f t="shared" ca="1" si="8"/>
        <v>0</v>
      </c>
    </row>
    <row r="23" spans="1:21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J38" ca="1" si="9">IFERROR(INDIRECT("'"&amp;$B$2&amp;"'!"&amp;ADDRESS(MATCH($B23,INDIRECT("'"&amp;$B$2&amp;"'!$B$1:$B$1095"),0),MATCH(D$5,INDIRECT("'"&amp;$B$2&amp;"'!5:5"),0))),0)</f>
        <v>0</v>
      </c>
      <c r="E23" s="22">
        <f t="shared" ca="1" si="9"/>
        <v>0</v>
      </c>
      <c r="F23" s="22">
        <f t="shared" ca="1" si="9"/>
        <v>0</v>
      </c>
      <c r="G23" s="22">
        <f t="shared" ca="1" si="9"/>
        <v>0</v>
      </c>
      <c r="H23" s="22">
        <f t="shared" ca="1" si="9"/>
        <v>0</v>
      </c>
      <c r="I23" s="22">
        <f t="shared" ca="1" si="9"/>
        <v>0</v>
      </c>
      <c r="J23" s="22">
        <f t="shared" ca="1" si="9"/>
        <v>0</v>
      </c>
      <c r="K23" s="23">
        <f t="shared" ca="1" si="4"/>
        <v>0</v>
      </c>
      <c r="L23" s="22">
        <f t="shared" ref="L23:M38" ca="1" si="10">IFERROR(INDIRECT("'"&amp;$B$2&amp;"'!"&amp;ADDRESS(MATCH($B23,INDIRECT("'"&amp;$B$2&amp;"'!$B$1:$B$1095"),0),MATCH(L$5,INDIRECT("'"&amp;$B$2&amp;"'!5:5"),0))),0)</f>
        <v>0</v>
      </c>
      <c r="M23" s="22">
        <f t="shared" ca="1" si="10"/>
        <v>0</v>
      </c>
      <c r="N23" s="23">
        <f t="shared" ca="1" si="5"/>
        <v>0</v>
      </c>
      <c r="O23" s="22">
        <f t="shared" ref="O23:P43" ca="1" si="11">IFERROR(INDIRECT("'"&amp;$B$2&amp;"'!"&amp;ADDRESS(MATCH($B23,INDIRECT("'"&amp;$B$2&amp;"'!$B$1:$B$1095"),0),MATCH(O$5,INDIRECT("'"&amp;$B$2&amp;"'!5:5"),0))),0)</f>
        <v>0</v>
      </c>
      <c r="P23" s="22">
        <f t="shared" ca="1" si="11"/>
        <v>0</v>
      </c>
      <c r="Q23" s="23">
        <f t="shared" ca="1" si="6"/>
        <v>0</v>
      </c>
      <c r="R23" s="22">
        <f t="shared" ref="R23:T38" ca="1" si="12">IFERROR(INDIRECT("'"&amp;$B$2&amp;"'!"&amp;ADDRESS(MATCH($B23,INDIRECT("'"&amp;$B$2&amp;"'!$B$1:$B$1095"),0),MATCH(R$5,INDIRECT("'"&amp;$B$2&amp;"'!5:5"),0))),0)</f>
        <v>0</v>
      </c>
      <c r="S23" s="22">
        <f t="shared" ca="1" si="12"/>
        <v>0</v>
      </c>
      <c r="T23" s="22">
        <f t="shared" ca="1" si="12"/>
        <v>0</v>
      </c>
      <c r="U23" s="23">
        <f t="shared" ca="1" si="8"/>
        <v>0</v>
      </c>
    </row>
    <row r="24" spans="1:21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9"/>
        <v>0</v>
      </c>
      <c r="E24" s="22">
        <f t="shared" ca="1" si="9"/>
        <v>0</v>
      </c>
      <c r="F24" s="22">
        <f t="shared" ca="1" si="9"/>
        <v>0</v>
      </c>
      <c r="G24" s="22">
        <f t="shared" ca="1" si="9"/>
        <v>0</v>
      </c>
      <c r="H24" s="22">
        <f t="shared" ca="1" si="9"/>
        <v>0</v>
      </c>
      <c r="I24" s="22">
        <f t="shared" ca="1" si="9"/>
        <v>0</v>
      </c>
      <c r="J24" s="22">
        <f t="shared" ca="1" si="9"/>
        <v>0</v>
      </c>
      <c r="K24" s="23">
        <f t="shared" ca="1" si="4"/>
        <v>0</v>
      </c>
      <c r="L24" s="22">
        <f t="shared" ca="1" si="10"/>
        <v>0</v>
      </c>
      <c r="M24" s="22">
        <f t="shared" ca="1" si="10"/>
        <v>0</v>
      </c>
      <c r="N24" s="23">
        <f t="shared" ca="1" si="5"/>
        <v>0</v>
      </c>
      <c r="O24" s="22">
        <f t="shared" ca="1" si="11"/>
        <v>0</v>
      </c>
      <c r="P24" s="22">
        <f t="shared" ca="1" si="11"/>
        <v>0</v>
      </c>
      <c r="Q24" s="23">
        <f t="shared" ca="1" si="6"/>
        <v>0</v>
      </c>
      <c r="R24" s="22">
        <f t="shared" ca="1" si="12"/>
        <v>0</v>
      </c>
      <c r="S24" s="22">
        <f t="shared" ca="1" si="12"/>
        <v>0</v>
      </c>
      <c r="T24" s="22">
        <f t="shared" ca="1" si="12"/>
        <v>0</v>
      </c>
      <c r="U24" s="23">
        <f t="shared" ca="1" si="8"/>
        <v>0</v>
      </c>
    </row>
    <row r="25" spans="1:21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9"/>
        <v>0</v>
      </c>
      <c r="E25" s="22">
        <f t="shared" ca="1" si="9"/>
        <v>0</v>
      </c>
      <c r="F25" s="22">
        <f t="shared" ca="1" si="9"/>
        <v>0</v>
      </c>
      <c r="G25" s="22">
        <f t="shared" ca="1" si="9"/>
        <v>0</v>
      </c>
      <c r="H25" s="22">
        <f t="shared" ca="1" si="9"/>
        <v>0</v>
      </c>
      <c r="I25" s="22">
        <f t="shared" ca="1" si="9"/>
        <v>0</v>
      </c>
      <c r="J25" s="22">
        <f t="shared" ca="1" si="9"/>
        <v>0</v>
      </c>
      <c r="K25" s="23">
        <f t="shared" ca="1" si="4"/>
        <v>0</v>
      </c>
      <c r="L25" s="22">
        <f t="shared" ca="1" si="10"/>
        <v>0</v>
      </c>
      <c r="M25" s="22">
        <f t="shared" ca="1" si="10"/>
        <v>0</v>
      </c>
      <c r="N25" s="23">
        <f t="shared" ca="1" si="5"/>
        <v>0</v>
      </c>
      <c r="O25" s="22">
        <f t="shared" ca="1" si="11"/>
        <v>0</v>
      </c>
      <c r="P25" s="22">
        <f t="shared" ca="1" si="11"/>
        <v>0</v>
      </c>
      <c r="Q25" s="23">
        <f t="shared" ca="1" si="6"/>
        <v>0</v>
      </c>
      <c r="R25" s="22">
        <f t="shared" ca="1" si="12"/>
        <v>0</v>
      </c>
      <c r="S25" s="22">
        <f t="shared" ca="1" si="12"/>
        <v>0</v>
      </c>
      <c r="T25" s="22">
        <f t="shared" ca="1" si="12"/>
        <v>0</v>
      </c>
      <c r="U25" s="23">
        <f t="shared" ref="U25:U36" ca="1" si="13">SUM(D25:K25)+T25</f>
        <v>0</v>
      </c>
    </row>
    <row r="26" spans="1:21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9"/>
        <v>0</v>
      </c>
      <c r="E26" s="22">
        <f t="shared" ca="1" si="9"/>
        <v>0</v>
      </c>
      <c r="F26" s="22">
        <f t="shared" ca="1" si="9"/>
        <v>0</v>
      </c>
      <c r="G26" s="22">
        <f t="shared" ca="1" si="9"/>
        <v>0</v>
      </c>
      <c r="H26" s="22">
        <f t="shared" ca="1" si="9"/>
        <v>0</v>
      </c>
      <c r="I26" s="22">
        <f t="shared" ca="1" si="9"/>
        <v>0</v>
      </c>
      <c r="J26" s="22">
        <f t="shared" ca="1" si="9"/>
        <v>0</v>
      </c>
      <c r="K26" s="23">
        <f t="shared" ca="1" si="4"/>
        <v>0</v>
      </c>
      <c r="L26" s="22">
        <f t="shared" ca="1" si="10"/>
        <v>0</v>
      </c>
      <c r="M26" s="22">
        <f t="shared" ca="1" si="10"/>
        <v>0</v>
      </c>
      <c r="N26" s="23">
        <f t="shared" ca="1" si="5"/>
        <v>0</v>
      </c>
      <c r="O26" s="22">
        <f t="shared" ca="1" si="11"/>
        <v>0</v>
      </c>
      <c r="P26" s="22">
        <f t="shared" ca="1" si="11"/>
        <v>0</v>
      </c>
      <c r="Q26" s="23">
        <f t="shared" ca="1" si="6"/>
        <v>0</v>
      </c>
      <c r="R26" s="22">
        <f t="shared" ca="1" si="12"/>
        <v>0</v>
      </c>
      <c r="S26" s="22">
        <f t="shared" ca="1" si="12"/>
        <v>0</v>
      </c>
      <c r="T26" s="22">
        <f t="shared" ca="1" si="12"/>
        <v>0</v>
      </c>
      <c r="U26" s="23">
        <f t="shared" ca="1" si="13"/>
        <v>0</v>
      </c>
    </row>
    <row r="27" spans="1:21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9"/>
        <v>0</v>
      </c>
      <c r="E27" s="22">
        <f t="shared" ca="1" si="9"/>
        <v>0</v>
      </c>
      <c r="F27" s="22">
        <f t="shared" ca="1" si="9"/>
        <v>0</v>
      </c>
      <c r="G27" s="22">
        <f t="shared" ca="1" si="9"/>
        <v>0</v>
      </c>
      <c r="H27" s="22">
        <f t="shared" ca="1" si="9"/>
        <v>0</v>
      </c>
      <c r="I27" s="22">
        <f t="shared" ca="1" si="9"/>
        <v>0</v>
      </c>
      <c r="J27" s="22">
        <f t="shared" ca="1" si="9"/>
        <v>0</v>
      </c>
      <c r="K27" s="23">
        <f t="shared" ca="1" si="4"/>
        <v>0</v>
      </c>
      <c r="L27" s="22">
        <f t="shared" ca="1" si="10"/>
        <v>0</v>
      </c>
      <c r="M27" s="22">
        <f t="shared" ca="1" si="10"/>
        <v>0</v>
      </c>
      <c r="N27" s="23">
        <f t="shared" ca="1" si="5"/>
        <v>0</v>
      </c>
      <c r="O27" s="22">
        <f t="shared" ca="1" si="11"/>
        <v>0</v>
      </c>
      <c r="P27" s="22">
        <f t="shared" ca="1" si="11"/>
        <v>0</v>
      </c>
      <c r="Q27" s="23">
        <f t="shared" ca="1" si="6"/>
        <v>0</v>
      </c>
      <c r="R27" s="22">
        <f t="shared" ca="1" si="12"/>
        <v>0</v>
      </c>
      <c r="S27" s="22">
        <f t="shared" ca="1" si="12"/>
        <v>0</v>
      </c>
      <c r="T27" s="22">
        <f t="shared" ca="1" si="12"/>
        <v>0</v>
      </c>
      <c r="U27" s="23">
        <f t="shared" ca="1" si="13"/>
        <v>0</v>
      </c>
    </row>
    <row r="28" spans="1:21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9"/>
        <v>0</v>
      </c>
      <c r="E28" s="22">
        <f t="shared" ca="1" si="9"/>
        <v>0</v>
      </c>
      <c r="F28" s="22">
        <f t="shared" ca="1" si="9"/>
        <v>0</v>
      </c>
      <c r="G28" s="22">
        <f t="shared" ca="1" si="9"/>
        <v>0</v>
      </c>
      <c r="H28" s="22">
        <f t="shared" ca="1" si="9"/>
        <v>0</v>
      </c>
      <c r="I28" s="22">
        <f t="shared" ca="1" si="9"/>
        <v>0</v>
      </c>
      <c r="J28" s="22">
        <f t="shared" ca="1" si="9"/>
        <v>0</v>
      </c>
      <c r="K28" s="23">
        <f t="shared" ca="1" si="4"/>
        <v>0</v>
      </c>
      <c r="L28" s="22">
        <f t="shared" ca="1" si="10"/>
        <v>0</v>
      </c>
      <c r="M28" s="22">
        <f t="shared" ca="1" si="10"/>
        <v>0</v>
      </c>
      <c r="N28" s="23">
        <f t="shared" ca="1" si="5"/>
        <v>0</v>
      </c>
      <c r="O28" s="22">
        <f t="shared" ca="1" si="11"/>
        <v>0</v>
      </c>
      <c r="P28" s="22">
        <f t="shared" ca="1" si="11"/>
        <v>0</v>
      </c>
      <c r="Q28" s="23">
        <f t="shared" ca="1" si="6"/>
        <v>0</v>
      </c>
      <c r="R28" s="22">
        <f t="shared" ca="1" si="12"/>
        <v>0</v>
      </c>
      <c r="S28" s="22">
        <f t="shared" ca="1" si="12"/>
        <v>0</v>
      </c>
      <c r="T28" s="22">
        <f t="shared" ca="1" si="12"/>
        <v>0</v>
      </c>
      <c r="U28" s="23">
        <f t="shared" ca="1" si="13"/>
        <v>0</v>
      </c>
    </row>
    <row r="29" spans="1:21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9"/>
        <v>0</v>
      </c>
      <c r="E29" s="22">
        <f t="shared" ca="1" si="9"/>
        <v>0</v>
      </c>
      <c r="F29" s="22">
        <f t="shared" ca="1" si="9"/>
        <v>0</v>
      </c>
      <c r="G29" s="22">
        <f t="shared" ca="1" si="9"/>
        <v>0</v>
      </c>
      <c r="H29" s="22">
        <f t="shared" ca="1" si="9"/>
        <v>0</v>
      </c>
      <c r="I29" s="22">
        <f t="shared" ca="1" si="9"/>
        <v>0</v>
      </c>
      <c r="J29" s="22">
        <f t="shared" ca="1" si="9"/>
        <v>0</v>
      </c>
      <c r="K29" s="23">
        <f t="shared" ca="1" si="4"/>
        <v>0</v>
      </c>
      <c r="L29" s="22">
        <f t="shared" ca="1" si="10"/>
        <v>0</v>
      </c>
      <c r="M29" s="22">
        <f t="shared" ca="1" si="10"/>
        <v>0</v>
      </c>
      <c r="N29" s="23">
        <f t="shared" ca="1" si="5"/>
        <v>0</v>
      </c>
      <c r="O29" s="22">
        <f t="shared" ca="1" si="11"/>
        <v>0</v>
      </c>
      <c r="P29" s="22">
        <f t="shared" ca="1" si="11"/>
        <v>0</v>
      </c>
      <c r="Q29" s="23">
        <f t="shared" ca="1" si="6"/>
        <v>0</v>
      </c>
      <c r="R29" s="22">
        <f t="shared" ca="1" si="12"/>
        <v>0</v>
      </c>
      <c r="S29" s="22">
        <f t="shared" ca="1" si="12"/>
        <v>0</v>
      </c>
      <c r="T29" s="22">
        <f t="shared" ca="1" si="12"/>
        <v>0</v>
      </c>
      <c r="U29" s="23">
        <f t="shared" ca="1" si="13"/>
        <v>0</v>
      </c>
    </row>
    <row r="30" spans="1:21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9"/>
        <v>0</v>
      </c>
      <c r="E30" s="22">
        <f t="shared" ca="1" si="9"/>
        <v>0</v>
      </c>
      <c r="F30" s="22">
        <f t="shared" ca="1" si="9"/>
        <v>0</v>
      </c>
      <c r="G30" s="22">
        <f t="shared" ca="1" si="9"/>
        <v>0</v>
      </c>
      <c r="H30" s="22">
        <f t="shared" ca="1" si="9"/>
        <v>0</v>
      </c>
      <c r="I30" s="22">
        <f t="shared" ca="1" si="9"/>
        <v>0</v>
      </c>
      <c r="J30" s="22">
        <f t="shared" ca="1" si="9"/>
        <v>0</v>
      </c>
      <c r="K30" s="23">
        <f t="shared" ca="1" si="4"/>
        <v>0</v>
      </c>
      <c r="L30" s="22">
        <f t="shared" ca="1" si="10"/>
        <v>0</v>
      </c>
      <c r="M30" s="22">
        <f t="shared" ca="1" si="10"/>
        <v>0</v>
      </c>
      <c r="N30" s="23">
        <f t="shared" ca="1" si="5"/>
        <v>0</v>
      </c>
      <c r="O30" s="22">
        <f t="shared" ca="1" si="11"/>
        <v>0</v>
      </c>
      <c r="P30" s="22">
        <f t="shared" ca="1" si="11"/>
        <v>0</v>
      </c>
      <c r="Q30" s="23">
        <f t="shared" ca="1" si="6"/>
        <v>0</v>
      </c>
      <c r="R30" s="22">
        <f t="shared" ca="1" si="12"/>
        <v>0</v>
      </c>
      <c r="S30" s="22">
        <f t="shared" ca="1" si="12"/>
        <v>0</v>
      </c>
      <c r="T30" s="22">
        <f t="shared" ca="1" si="12"/>
        <v>0</v>
      </c>
      <c r="U30" s="23">
        <f t="shared" ca="1" si="13"/>
        <v>0</v>
      </c>
    </row>
    <row r="31" spans="1:21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9"/>
        <v>0</v>
      </c>
      <c r="E31" s="22">
        <f t="shared" ca="1" si="9"/>
        <v>0</v>
      </c>
      <c r="F31" s="22">
        <f t="shared" ca="1" si="9"/>
        <v>0</v>
      </c>
      <c r="G31" s="22">
        <f t="shared" ca="1" si="9"/>
        <v>0</v>
      </c>
      <c r="H31" s="22">
        <f t="shared" ca="1" si="9"/>
        <v>0</v>
      </c>
      <c r="I31" s="22">
        <f t="shared" ca="1" si="9"/>
        <v>0</v>
      </c>
      <c r="J31" s="22">
        <f t="shared" ca="1" si="9"/>
        <v>0</v>
      </c>
      <c r="K31" s="23">
        <f t="shared" ca="1" si="4"/>
        <v>0</v>
      </c>
      <c r="L31" s="22">
        <f t="shared" ca="1" si="10"/>
        <v>0</v>
      </c>
      <c r="M31" s="22">
        <f t="shared" ca="1" si="10"/>
        <v>0</v>
      </c>
      <c r="N31" s="23">
        <f t="shared" ca="1" si="5"/>
        <v>0</v>
      </c>
      <c r="O31" s="22">
        <f t="shared" ca="1" si="11"/>
        <v>0</v>
      </c>
      <c r="P31" s="22">
        <f t="shared" ca="1" si="11"/>
        <v>0</v>
      </c>
      <c r="Q31" s="23">
        <f t="shared" ca="1" si="6"/>
        <v>0</v>
      </c>
      <c r="R31" s="22">
        <f t="shared" ca="1" si="12"/>
        <v>0</v>
      </c>
      <c r="S31" s="22">
        <f t="shared" ca="1" si="12"/>
        <v>0</v>
      </c>
      <c r="T31" s="22">
        <f t="shared" ca="1" si="12"/>
        <v>0</v>
      </c>
      <c r="U31" s="23">
        <f t="shared" ca="1" si="13"/>
        <v>0</v>
      </c>
    </row>
    <row r="32" spans="1:21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9"/>
        <v>0</v>
      </c>
      <c r="E32" s="22">
        <f t="shared" ca="1" si="9"/>
        <v>0</v>
      </c>
      <c r="F32" s="22">
        <f t="shared" ca="1" si="9"/>
        <v>0</v>
      </c>
      <c r="G32" s="22">
        <f t="shared" ca="1" si="9"/>
        <v>0</v>
      </c>
      <c r="H32" s="22">
        <f t="shared" ca="1" si="9"/>
        <v>0</v>
      </c>
      <c r="I32" s="22">
        <f t="shared" ca="1" si="9"/>
        <v>0</v>
      </c>
      <c r="J32" s="22">
        <f t="shared" ca="1" si="9"/>
        <v>0</v>
      </c>
      <c r="K32" s="23">
        <f t="shared" ca="1" si="4"/>
        <v>0</v>
      </c>
      <c r="L32" s="22">
        <f t="shared" ca="1" si="10"/>
        <v>0</v>
      </c>
      <c r="M32" s="22">
        <f t="shared" ca="1" si="10"/>
        <v>0</v>
      </c>
      <c r="N32" s="23">
        <f t="shared" ca="1" si="5"/>
        <v>0</v>
      </c>
      <c r="O32" s="22">
        <f t="shared" ca="1" si="11"/>
        <v>0</v>
      </c>
      <c r="P32" s="22">
        <f t="shared" ca="1" si="11"/>
        <v>0</v>
      </c>
      <c r="Q32" s="23">
        <f t="shared" ca="1" si="6"/>
        <v>0</v>
      </c>
      <c r="R32" s="22">
        <f t="shared" ca="1" si="12"/>
        <v>0</v>
      </c>
      <c r="S32" s="22">
        <f t="shared" ca="1" si="12"/>
        <v>0</v>
      </c>
      <c r="T32" s="22">
        <f t="shared" ca="1" si="12"/>
        <v>0</v>
      </c>
      <c r="U32" s="23">
        <f t="shared" ca="1" si="13"/>
        <v>0</v>
      </c>
    </row>
    <row r="33" spans="1:21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9"/>
        <v>0</v>
      </c>
      <c r="E33" s="22">
        <f t="shared" ca="1" si="9"/>
        <v>0</v>
      </c>
      <c r="F33" s="22">
        <f t="shared" ca="1" si="9"/>
        <v>0</v>
      </c>
      <c r="G33" s="22">
        <f t="shared" ca="1" si="9"/>
        <v>0</v>
      </c>
      <c r="H33" s="22">
        <f t="shared" ca="1" si="9"/>
        <v>0</v>
      </c>
      <c r="I33" s="22">
        <f t="shared" ca="1" si="9"/>
        <v>0</v>
      </c>
      <c r="J33" s="22">
        <f t="shared" ca="1" si="9"/>
        <v>0</v>
      </c>
      <c r="K33" s="23">
        <f t="shared" ca="1" si="4"/>
        <v>0</v>
      </c>
      <c r="L33" s="22">
        <f t="shared" ca="1" si="10"/>
        <v>0</v>
      </c>
      <c r="M33" s="22">
        <f t="shared" ca="1" si="10"/>
        <v>0</v>
      </c>
      <c r="N33" s="23">
        <f t="shared" ca="1" si="5"/>
        <v>0</v>
      </c>
      <c r="O33" s="22">
        <f t="shared" ca="1" si="11"/>
        <v>0</v>
      </c>
      <c r="P33" s="22">
        <f t="shared" ca="1" si="11"/>
        <v>0</v>
      </c>
      <c r="Q33" s="23">
        <f t="shared" ca="1" si="6"/>
        <v>0</v>
      </c>
      <c r="R33" s="22">
        <f t="shared" ca="1" si="12"/>
        <v>0</v>
      </c>
      <c r="S33" s="22">
        <f t="shared" ca="1" si="12"/>
        <v>0</v>
      </c>
      <c r="T33" s="22">
        <f t="shared" ca="1" si="12"/>
        <v>0</v>
      </c>
      <c r="U33" s="23">
        <f t="shared" ca="1" si="13"/>
        <v>0</v>
      </c>
    </row>
    <row r="34" spans="1:21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9"/>
        <v>0</v>
      </c>
      <c r="E34" s="22">
        <f t="shared" ca="1" si="9"/>
        <v>0</v>
      </c>
      <c r="F34" s="22">
        <f t="shared" ca="1" si="9"/>
        <v>0</v>
      </c>
      <c r="G34" s="22">
        <f t="shared" ca="1" si="9"/>
        <v>0</v>
      </c>
      <c r="H34" s="22">
        <f t="shared" ca="1" si="9"/>
        <v>0</v>
      </c>
      <c r="I34" s="22">
        <f t="shared" ca="1" si="9"/>
        <v>0</v>
      </c>
      <c r="J34" s="22">
        <f t="shared" ca="1" si="9"/>
        <v>0</v>
      </c>
      <c r="K34" s="23">
        <f t="shared" ca="1" si="4"/>
        <v>0</v>
      </c>
      <c r="L34" s="22">
        <f t="shared" ca="1" si="10"/>
        <v>0</v>
      </c>
      <c r="M34" s="22">
        <f t="shared" ca="1" si="10"/>
        <v>0</v>
      </c>
      <c r="N34" s="23">
        <f t="shared" ca="1" si="5"/>
        <v>0</v>
      </c>
      <c r="O34" s="22">
        <f t="shared" ca="1" si="11"/>
        <v>0</v>
      </c>
      <c r="P34" s="22">
        <f t="shared" ca="1" si="11"/>
        <v>0</v>
      </c>
      <c r="Q34" s="23">
        <f t="shared" ca="1" si="6"/>
        <v>0</v>
      </c>
      <c r="R34" s="22">
        <f t="shared" ca="1" si="12"/>
        <v>0</v>
      </c>
      <c r="S34" s="22">
        <f t="shared" ca="1" si="12"/>
        <v>0</v>
      </c>
      <c r="T34" s="22">
        <f t="shared" ca="1" si="12"/>
        <v>0</v>
      </c>
      <c r="U34" s="23">
        <f t="shared" ca="1" si="13"/>
        <v>0</v>
      </c>
    </row>
    <row r="35" spans="1:21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9"/>
        <v>0</v>
      </c>
      <c r="E35" s="22">
        <f t="shared" ca="1" si="9"/>
        <v>0</v>
      </c>
      <c r="F35" s="22">
        <f t="shared" ca="1" si="9"/>
        <v>0</v>
      </c>
      <c r="G35" s="22">
        <f t="shared" ca="1" si="9"/>
        <v>0</v>
      </c>
      <c r="H35" s="22">
        <f t="shared" ca="1" si="9"/>
        <v>0</v>
      </c>
      <c r="I35" s="22">
        <f t="shared" ca="1" si="9"/>
        <v>0</v>
      </c>
      <c r="J35" s="22">
        <f t="shared" ca="1" si="9"/>
        <v>0</v>
      </c>
      <c r="K35" s="23">
        <f t="shared" ca="1" si="4"/>
        <v>0</v>
      </c>
      <c r="L35" s="22">
        <f t="shared" ca="1" si="10"/>
        <v>0</v>
      </c>
      <c r="M35" s="22">
        <f t="shared" ca="1" si="10"/>
        <v>0</v>
      </c>
      <c r="N35" s="23">
        <f t="shared" ca="1" si="5"/>
        <v>0</v>
      </c>
      <c r="O35" s="22">
        <f t="shared" ca="1" si="11"/>
        <v>0</v>
      </c>
      <c r="P35" s="22">
        <f t="shared" ca="1" si="11"/>
        <v>0</v>
      </c>
      <c r="Q35" s="23">
        <f t="shared" ca="1" si="6"/>
        <v>0</v>
      </c>
      <c r="R35" s="22">
        <f t="shared" ca="1" si="12"/>
        <v>0</v>
      </c>
      <c r="S35" s="22">
        <f t="shared" ca="1" si="12"/>
        <v>0</v>
      </c>
      <c r="T35" s="22">
        <f t="shared" ca="1" si="12"/>
        <v>0</v>
      </c>
      <c r="U35" s="23">
        <f t="shared" ca="1" si="13"/>
        <v>0</v>
      </c>
    </row>
    <row r="36" spans="1:21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9"/>
        <v>0</v>
      </c>
      <c r="E36" s="22">
        <f t="shared" ca="1" si="9"/>
        <v>0</v>
      </c>
      <c r="F36" s="22">
        <f t="shared" ca="1" si="9"/>
        <v>0</v>
      </c>
      <c r="G36" s="22">
        <f t="shared" ca="1" si="9"/>
        <v>0</v>
      </c>
      <c r="H36" s="22">
        <f t="shared" ca="1" si="9"/>
        <v>0</v>
      </c>
      <c r="I36" s="22">
        <f t="shared" ca="1" si="9"/>
        <v>0</v>
      </c>
      <c r="J36" s="22">
        <f t="shared" ca="1" si="9"/>
        <v>0</v>
      </c>
      <c r="K36" s="23">
        <f t="shared" ca="1" si="4"/>
        <v>0</v>
      </c>
      <c r="L36" s="22">
        <f t="shared" ca="1" si="10"/>
        <v>0</v>
      </c>
      <c r="M36" s="22">
        <f t="shared" ca="1" si="10"/>
        <v>0</v>
      </c>
      <c r="N36" s="23">
        <f t="shared" ca="1" si="5"/>
        <v>0</v>
      </c>
      <c r="O36" s="22">
        <f t="shared" ca="1" si="11"/>
        <v>0</v>
      </c>
      <c r="P36" s="22">
        <f t="shared" ca="1" si="11"/>
        <v>0</v>
      </c>
      <c r="Q36" s="23">
        <f t="shared" ca="1" si="6"/>
        <v>0</v>
      </c>
      <c r="R36" s="22">
        <f t="shared" ca="1" si="12"/>
        <v>0</v>
      </c>
      <c r="S36" s="22">
        <f t="shared" ca="1" si="12"/>
        <v>0</v>
      </c>
      <c r="T36" s="22">
        <f t="shared" ca="1" si="12"/>
        <v>0</v>
      </c>
      <c r="U36" s="23">
        <f t="shared" ca="1" si="13"/>
        <v>0</v>
      </c>
    </row>
    <row r="37" spans="1:21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9"/>
        <v>0</v>
      </c>
      <c r="E37" s="22">
        <f t="shared" ca="1" si="9"/>
        <v>0</v>
      </c>
      <c r="F37" s="22">
        <f t="shared" ca="1" si="9"/>
        <v>0</v>
      </c>
      <c r="G37" s="22">
        <f t="shared" ca="1" si="9"/>
        <v>0</v>
      </c>
      <c r="H37" s="22">
        <f t="shared" ca="1" si="9"/>
        <v>0</v>
      </c>
      <c r="I37" s="22">
        <f t="shared" ca="1" si="9"/>
        <v>0</v>
      </c>
      <c r="J37" s="22">
        <f t="shared" ca="1" si="9"/>
        <v>0</v>
      </c>
      <c r="K37" s="23">
        <f t="shared" ca="1" si="4"/>
        <v>0</v>
      </c>
      <c r="L37" s="22">
        <f t="shared" ca="1" si="10"/>
        <v>0</v>
      </c>
      <c r="M37" s="22">
        <f t="shared" ca="1" si="10"/>
        <v>0</v>
      </c>
      <c r="N37" s="23">
        <f t="shared" ca="1" si="5"/>
        <v>0</v>
      </c>
      <c r="O37" s="22">
        <f t="shared" ca="1" si="11"/>
        <v>0</v>
      </c>
      <c r="P37" s="22">
        <f t="shared" ca="1" si="11"/>
        <v>0</v>
      </c>
      <c r="Q37" s="23">
        <f t="shared" ca="1" si="6"/>
        <v>0</v>
      </c>
      <c r="R37" s="22">
        <f t="shared" ca="1" si="12"/>
        <v>0</v>
      </c>
      <c r="S37" s="22">
        <f t="shared" ca="1" si="12"/>
        <v>0</v>
      </c>
      <c r="T37" s="22">
        <f t="shared" ca="1" si="12"/>
        <v>0</v>
      </c>
      <c r="U37" s="23">
        <f t="shared" ref="U37:U46" ca="1" si="14">SUM(D37:K37)+T37</f>
        <v>0</v>
      </c>
    </row>
    <row r="38" spans="1:21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9"/>
        <v>0</v>
      </c>
      <c r="E38" s="22">
        <f t="shared" ca="1" si="9"/>
        <v>0</v>
      </c>
      <c r="F38" s="22">
        <f t="shared" ca="1" si="9"/>
        <v>0</v>
      </c>
      <c r="G38" s="22">
        <f t="shared" ca="1" si="9"/>
        <v>0</v>
      </c>
      <c r="H38" s="22">
        <f t="shared" ca="1" si="9"/>
        <v>0</v>
      </c>
      <c r="I38" s="22">
        <f t="shared" ca="1" si="9"/>
        <v>0</v>
      </c>
      <c r="J38" s="22">
        <f t="shared" ca="1" si="9"/>
        <v>0</v>
      </c>
      <c r="K38" s="23">
        <f t="shared" ca="1" si="4"/>
        <v>0</v>
      </c>
      <c r="L38" s="22">
        <f t="shared" ca="1" si="10"/>
        <v>0</v>
      </c>
      <c r="M38" s="22">
        <f t="shared" ca="1" si="10"/>
        <v>0</v>
      </c>
      <c r="N38" s="23">
        <f t="shared" ca="1" si="5"/>
        <v>0</v>
      </c>
      <c r="O38" s="22">
        <f t="shared" ca="1" si="11"/>
        <v>0</v>
      </c>
      <c r="P38" s="22">
        <f t="shared" ca="1" si="11"/>
        <v>0</v>
      </c>
      <c r="Q38" s="23">
        <f t="shared" ca="1" si="6"/>
        <v>0</v>
      </c>
      <c r="R38" s="22">
        <f t="shared" ca="1" si="12"/>
        <v>0</v>
      </c>
      <c r="S38" s="22">
        <f t="shared" ca="1" si="12"/>
        <v>0</v>
      </c>
      <c r="T38" s="22">
        <f t="shared" ca="1" si="12"/>
        <v>0</v>
      </c>
      <c r="U38" s="23">
        <f t="shared" ca="1" si="14"/>
        <v>0</v>
      </c>
    </row>
    <row r="39" spans="1:21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J54" ca="1" si="15">IFERROR(INDIRECT("'"&amp;$B$2&amp;"'!"&amp;ADDRESS(MATCH($B39,INDIRECT("'"&amp;$B$2&amp;"'!$B$1:$B$1095"),0),MATCH(D$5,INDIRECT("'"&amp;$B$2&amp;"'!5:5"),0))),0)</f>
        <v>0</v>
      </c>
      <c r="E39" s="22">
        <f t="shared" ca="1" si="15"/>
        <v>0</v>
      </c>
      <c r="F39" s="22">
        <f t="shared" ca="1" si="15"/>
        <v>0</v>
      </c>
      <c r="G39" s="22">
        <f t="shared" ca="1" si="15"/>
        <v>0</v>
      </c>
      <c r="H39" s="22">
        <f t="shared" ca="1" si="15"/>
        <v>0</v>
      </c>
      <c r="I39" s="22">
        <f t="shared" ca="1" si="15"/>
        <v>0</v>
      </c>
      <c r="J39" s="22">
        <f t="shared" ca="1" si="15"/>
        <v>0</v>
      </c>
      <c r="K39" s="23">
        <f t="shared" ca="1" si="4"/>
        <v>0</v>
      </c>
      <c r="L39" s="22">
        <f t="shared" ref="L39:M54" ca="1" si="16">IFERROR(INDIRECT("'"&amp;$B$2&amp;"'!"&amp;ADDRESS(MATCH($B39,INDIRECT("'"&amp;$B$2&amp;"'!$B$1:$B$1095"),0),MATCH(L$5,INDIRECT("'"&amp;$B$2&amp;"'!5:5"),0))),0)</f>
        <v>0</v>
      </c>
      <c r="M39" s="22">
        <f t="shared" ca="1" si="16"/>
        <v>0</v>
      </c>
      <c r="N39" s="23">
        <f t="shared" ca="1" si="5"/>
        <v>0</v>
      </c>
      <c r="O39" s="22">
        <f t="shared" ca="1" si="11"/>
        <v>0</v>
      </c>
      <c r="P39" s="22">
        <f t="shared" ca="1" si="11"/>
        <v>0</v>
      </c>
      <c r="Q39" s="23">
        <f t="shared" ca="1" si="6"/>
        <v>0</v>
      </c>
      <c r="R39" s="22">
        <f t="shared" ref="R39:T54" ca="1" si="17">IFERROR(INDIRECT("'"&amp;$B$2&amp;"'!"&amp;ADDRESS(MATCH($B39,INDIRECT("'"&amp;$B$2&amp;"'!$B$1:$B$1095"),0),MATCH(R$5,INDIRECT("'"&amp;$B$2&amp;"'!5:5"),0))),0)</f>
        <v>0</v>
      </c>
      <c r="S39" s="22">
        <f t="shared" ca="1" si="17"/>
        <v>0</v>
      </c>
      <c r="T39" s="22">
        <f t="shared" ca="1" si="17"/>
        <v>0</v>
      </c>
      <c r="U39" s="23">
        <f t="shared" ca="1" si="14"/>
        <v>0</v>
      </c>
    </row>
    <row r="40" spans="1:21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15"/>
        <v>0</v>
      </c>
      <c r="E40" s="22">
        <f t="shared" ca="1" si="15"/>
        <v>0</v>
      </c>
      <c r="F40" s="22">
        <f t="shared" ca="1" si="15"/>
        <v>0</v>
      </c>
      <c r="G40" s="22">
        <f t="shared" ca="1" si="15"/>
        <v>0</v>
      </c>
      <c r="H40" s="22">
        <f t="shared" ca="1" si="15"/>
        <v>0</v>
      </c>
      <c r="I40" s="22">
        <f t="shared" ca="1" si="15"/>
        <v>0</v>
      </c>
      <c r="J40" s="22">
        <f t="shared" ca="1" si="15"/>
        <v>0</v>
      </c>
      <c r="K40" s="23">
        <f t="shared" ca="1" si="4"/>
        <v>0</v>
      </c>
      <c r="L40" s="22">
        <f t="shared" ca="1" si="16"/>
        <v>0</v>
      </c>
      <c r="M40" s="22">
        <f t="shared" ca="1" si="16"/>
        <v>0</v>
      </c>
      <c r="N40" s="23">
        <f t="shared" ca="1" si="5"/>
        <v>0</v>
      </c>
      <c r="O40" s="22">
        <f t="shared" ca="1" si="11"/>
        <v>0</v>
      </c>
      <c r="P40" s="22">
        <f t="shared" ca="1" si="11"/>
        <v>0</v>
      </c>
      <c r="Q40" s="23">
        <f t="shared" ca="1" si="6"/>
        <v>0</v>
      </c>
      <c r="R40" s="22">
        <f t="shared" ca="1" si="17"/>
        <v>0</v>
      </c>
      <c r="S40" s="22">
        <f t="shared" ca="1" si="17"/>
        <v>0</v>
      </c>
      <c r="T40" s="22">
        <f t="shared" ca="1" si="17"/>
        <v>0</v>
      </c>
      <c r="U40" s="23">
        <f t="shared" ca="1" si="14"/>
        <v>0</v>
      </c>
    </row>
    <row r="41" spans="1:21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15"/>
        <v>0</v>
      </c>
      <c r="E41" s="22">
        <f t="shared" ca="1" si="15"/>
        <v>0</v>
      </c>
      <c r="F41" s="22">
        <f t="shared" ca="1" si="15"/>
        <v>0</v>
      </c>
      <c r="G41" s="22">
        <f t="shared" ca="1" si="15"/>
        <v>0</v>
      </c>
      <c r="H41" s="22">
        <f t="shared" ca="1" si="15"/>
        <v>0</v>
      </c>
      <c r="I41" s="22">
        <f t="shared" ca="1" si="15"/>
        <v>0</v>
      </c>
      <c r="J41" s="22">
        <f t="shared" ca="1" si="15"/>
        <v>0</v>
      </c>
      <c r="K41" s="23">
        <f t="shared" ca="1" si="4"/>
        <v>0</v>
      </c>
      <c r="L41" s="22">
        <f t="shared" ca="1" si="16"/>
        <v>0</v>
      </c>
      <c r="M41" s="22">
        <f t="shared" ca="1" si="16"/>
        <v>0</v>
      </c>
      <c r="N41" s="23">
        <f t="shared" ca="1" si="5"/>
        <v>0</v>
      </c>
      <c r="O41" s="22">
        <f t="shared" ca="1" si="11"/>
        <v>0</v>
      </c>
      <c r="P41" s="22">
        <f t="shared" ca="1" si="11"/>
        <v>0</v>
      </c>
      <c r="Q41" s="23">
        <f t="shared" ca="1" si="6"/>
        <v>0</v>
      </c>
      <c r="R41" s="22">
        <f t="shared" ca="1" si="17"/>
        <v>0</v>
      </c>
      <c r="S41" s="22">
        <f t="shared" ca="1" si="17"/>
        <v>0</v>
      </c>
      <c r="T41" s="22">
        <f t="shared" ca="1" si="17"/>
        <v>0</v>
      </c>
      <c r="U41" s="23">
        <f t="shared" ca="1" si="14"/>
        <v>0</v>
      </c>
    </row>
    <row r="42" spans="1:21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15"/>
        <v>0</v>
      </c>
      <c r="E42" s="22">
        <f t="shared" ca="1" si="15"/>
        <v>0</v>
      </c>
      <c r="F42" s="22">
        <f t="shared" ca="1" si="15"/>
        <v>0</v>
      </c>
      <c r="G42" s="22">
        <f t="shared" ca="1" si="15"/>
        <v>0</v>
      </c>
      <c r="H42" s="22">
        <f t="shared" ca="1" si="15"/>
        <v>0</v>
      </c>
      <c r="I42" s="22">
        <f t="shared" ca="1" si="15"/>
        <v>0</v>
      </c>
      <c r="J42" s="22">
        <f t="shared" ca="1" si="15"/>
        <v>0</v>
      </c>
      <c r="K42" s="23">
        <f t="shared" ca="1" si="4"/>
        <v>0</v>
      </c>
      <c r="L42" s="22">
        <f t="shared" ca="1" si="16"/>
        <v>0</v>
      </c>
      <c r="M42" s="22">
        <f t="shared" ca="1" si="16"/>
        <v>0</v>
      </c>
      <c r="N42" s="23">
        <f t="shared" ca="1" si="5"/>
        <v>0</v>
      </c>
      <c r="O42" s="22">
        <f t="shared" ca="1" si="11"/>
        <v>0</v>
      </c>
      <c r="P42" s="22">
        <f t="shared" ca="1" si="11"/>
        <v>0</v>
      </c>
      <c r="Q42" s="23">
        <f t="shared" ca="1" si="6"/>
        <v>0</v>
      </c>
      <c r="R42" s="22">
        <f t="shared" ca="1" si="17"/>
        <v>0</v>
      </c>
      <c r="S42" s="22">
        <f t="shared" ca="1" si="17"/>
        <v>0</v>
      </c>
      <c r="T42" s="22">
        <f t="shared" ca="1" si="17"/>
        <v>0</v>
      </c>
      <c r="U42" s="23">
        <f t="shared" ca="1" si="14"/>
        <v>0</v>
      </c>
    </row>
    <row r="43" spans="1:21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15"/>
        <v>0</v>
      </c>
      <c r="E43" s="22">
        <f t="shared" ca="1" si="15"/>
        <v>0</v>
      </c>
      <c r="F43" s="22">
        <f t="shared" ca="1" si="15"/>
        <v>0</v>
      </c>
      <c r="G43" s="22">
        <f t="shared" ca="1" si="15"/>
        <v>0</v>
      </c>
      <c r="H43" s="22">
        <f t="shared" ca="1" si="15"/>
        <v>0</v>
      </c>
      <c r="I43" s="22">
        <f t="shared" ca="1" si="15"/>
        <v>0</v>
      </c>
      <c r="J43" s="22">
        <f t="shared" ca="1" si="15"/>
        <v>0</v>
      </c>
      <c r="K43" s="23">
        <f t="shared" ca="1" si="4"/>
        <v>0</v>
      </c>
      <c r="L43" s="22">
        <f t="shared" ca="1" si="16"/>
        <v>0</v>
      </c>
      <c r="M43" s="22">
        <f t="shared" ca="1" si="16"/>
        <v>0</v>
      </c>
      <c r="N43" s="23">
        <f t="shared" ca="1" si="5"/>
        <v>0</v>
      </c>
      <c r="O43" s="22">
        <f t="shared" ca="1" si="11"/>
        <v>0</v>
      </c>
      <c r="P43" s="22">
        <f t="shared" ca="1" si="11"/>
        <v>0</v>
      </c>
      <c r="Q43" s="23">
        <f t="shared" ca="1" si="6"/>
        <v>0</v>
      </c>
      <c r="R43" s="22">
        <f t="shared" ca="1" si="17"/>
        <v>0</v>
      </c>
      <c r="S43" s="22">
        <f t="shared" ca="1" si="17"/>
        <v>0</v>
      </c>
      <c r="T43" s="22">
        <f t="shared" ca="1" si="17"/>
        <v>0</v>
      </c>
      <c r="U43" s="23">
        <f t="shared" ca="1" si="14"/>
        <v>0</v>
      </c>
    </row>
    <row r="44" spans="1:21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15"/>
        <v>0</v>
      </c>
      <c r="E44" s="22">
        <f t="shared" ca="1" si="15"/>
        <v>0</v>
      </c>
      <c r="F44" s="22">
        <f t="shared" ca="1" si="15"/>
        <v>0</v>
      </c>
      <c r="G44" s="22">
        <f t="shared" ca="1" si="15"/>
        <v>0</v>
      </c>
      <c r="H44" s="22">
        <f t="shared" ca="1" si="15"/>
        <v>0</v>
      </c>
      <c r="I44" s="22">
        <f t="shared" ca="1" si="15"/>
        <v>0</v>
      </c>
      <c r="J44" s="22">
        <f t="shared" ca="1" si="15"/>
        <v>0</v>
      </c>
      <c r="K44" s="23">
        <f t="shared" ca="1" si="4"/>
        <v>0</v>
      </c>
      <c r="L44" s="22">
        <f t="shared" ca="1" si="16"/>
        <v>0</v>
      </c>
      <c r="M44" s="22">
        <f t="shared" ca="1" si="16"/>
        <v>0</v>
      </c>
      <c r="N44" s="23">
        <f t="shared" ca="1" si="5"/>
        <v>0</v>
      </c>
      <c r="O44" s="22">
        <f t="shared" ref="O44:P59" ca="1" si="18">IFERROR(INDIRECT("'"&amp;$B$2&amp;"'!"&amp;ADDRESS(MATCH($B44,INDIRECT("'"&amp;$B$2&amp;"'!$B$1:$B$1095"),0),MATCH(O$5,INDIRECT("'"&amp;$B$2&amp;"'!5:5"),0))),0)</f>
        <v>0</v>
      </c>
      <c r="P44" s="22">
        <f t="shared" ca="1" si="18"/>
        <v>0</v>
      </c>
      <c r="Q44" s="23">
        <f t="shared" ca="1" si="6"/>
        <v>0</v>
      </c>
      <c r="R44" s="22">
        <f t="shared" ca="1" si="17"/>
        <v>0</v>
      </c>
      <c r="S44" s="22">
        <f t="shared" ca="1" si="17"/>
        <v>0</v>
      </c>
      <c r="T44" s="22">
        <f t="shared" ca="1" si="17"/>
        <v>0</v>
      </c>
      <c r="U44" s="23">
        <f t="shared" ca="1" si="14"/>
        <v>0</v>
      </c>
    </row>
    <row r="45" spans="1:21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15"/>
        <v>0</v>
      </c>
      <c r="E45" s="22">
        <f t="shared" ca="1" si="15"/>
        <v>0</v>
      </c>
      <c r="F45" s="22">
        <f t="shared" ca="1" si="15"/>
        <v>0</v>
      </c>
      <c r="G45" s="22">
        <f t="shared" ca="1" si="15"/>
        <v>0</v>
      </c>
      <c r="H45" s="22">
        <f t="shared" ca="1" si="15"/>
        <v>0</v>
      </c>
      <c r="I45" s="22">
        <f t="shared" ca="1" si="15"/>
        <v>0</v>
      </c>
      <c r="J45" s="22">
        <f t="shared" ca="1" si="15"/>
        <v>0</v>
      </c>
      <c r="K45" s="23">
        <f t="shared" ca="1" si="4"/>
        <v>0</v>
      </c>
      <c r="L45" s="22">
        <f t="shared" ca="1" si="16"/>
        <v>0</v>
      </c>
      <c r="M45" s="22">
        <f t="shared" ca="1" si="16"/>
        <v>0</v>
      </c>
      <c r="N45" s="23">
        <f t="shared" ca="1" si="5"/>
        <v>0</v>
      </c>
      <c r="O45" s="22">
        <f t="shared" ca="1" si="18"/>
        <v>0</v>
      </c>
      <c r="P45" s="22">
        <f t="shared" ca="1" si="18"/>
        <v>0</v>
      </c>
      <c r="Q45" s="23">
        <f t="shared" ca="1" si="6"/>
        <v>0</v>
      </c>
      <c r="R45" s="22">
        <f t="shared" ca="1" si="17"/>
        <v>0</v>
      </c>
      <c r="S45" s="22">
        <f t="shared" ca="1" si="17"/>
        <v>0</v>
      </c>
      <c r="T45" s="22">
        <f t="shared" ca="1" si="17"/>
        <v>0</v>
      </c>
      <c r="U45" s="23">
        <f t="shared" ca="1" si="14"/>
        <v>0</v>
      </c>
    </row>
    <row r="46" spans="1:21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15"/>
        <v>0</v>
      </c>
      <c r="E46" s="22">
        <f t="shared" ca="1" si="15"/>
        <v>0</v>
      </c>
      <c r="F46" s="22">
        <f t="shared" ca="1" si="15"/>
        <v>0</v>
      </c>
      <c r="G46" s="22">
        <f t="shared" ca="1" si="15"/>
        <v>0</v>
      </c>
      <c r="H46" s="22">
        <f t="shared" ca="1" si="15"/>
        <v>0</v>
      </c>
      <c r="I46" s="22">
        <f t="shared" ca="1" si="15"/>
        <v>0</v>
      </c>
      <c r="J46" s="22">
        <f t="shared" ca="1" si="15"/>
        <v>0</v>
      </c>
      <c r="K46" s="23">
        <f t="shared" ca="1" si="4"/>
        <v>0</v>
      </c>
      <c r="L46" s="22">
        <f t="shared" ca="1" si="16"/>
        <v>0</v>
      </c>
      <c r="M46" s="22">
        <f t="shared" ca="1" si="16"/>
        <v>0</v>
      </c>
      <c r="N46" s="23">
        <f t="shared" ca="1" si="5"/>
        <v>0</v>
      </c>
      <c r="O46" s="22">
        <f t="shared" ca="1" si="18"/>
        <v>0</v>
      </c>
      <c r="P46" s="22">
        <f t="shared" ca="1" si="18"/>
        <v>0</v>
      </c>
      <c r="Q46" s="23">
        <f t="shared" ca="1" si="6"/>
        <v>0</v>
      </c>
      <c r="R46" s="22">
        <f t="shared" ca="1" si="17"/>
        <v>0</v>
      </c>
      <c r="S46" s="22">
        <f t="shared" ca="1" si="17"/>
        <v>0</v>
      </c>
      <c r="T46" s="22">
        <f t="shared" ca="1" si="17"/>
        <v>0</v>
      </c>
      <c r="U46" s="23">
        <f t="shared" ca="1" si="14"/>
        <v>0</v>
      </c>
    </row>
    <row r="47" spans="1:21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15"/>
        <v>0</v>
      </c>
      <c r="E47" s="22">
        <f t="shared" ca="1" si="15"/>
        <v>0</v>
      </c>
      <c r="F47" s="22">
        <f t="shared" ca="1" si="15"/>
        <v>0</v>
      </c>
      <c r="G47" s="22">
        <f t="shared" ca="1" si="15"/>
        <v>0</v>
      </c>
      <c r="H47" s="22">
        <f t="shared" ca="1" si="15"/>
        <v>0</v>
      </c>
      <c r="I47" s="22">
        <f t="shared" ca="1" si="15"/>
        <v>0</v>
      </c>
      <c r="J47" s="22">
        <f t="shared" ca="1" si="15"/>
        <v>0</v>
      </c>
      <c r="K47" s="23">
        <f t="shared" ca="1" si="4"/>
        <v>0</v>
      </c>
      <c r="L47" s="22">
        <f t="shared" ca="1" si="16"/>
        <v>0</v>
      </c>
      <c r="M47" s="22">
        <f t="shared" ca="1" si="16"/>
        <v>0</v>
      </c>
      <c r="N47" s="23">
        <f t="shared" ca="1" si="5"/>
        <v>0</v>
      </c>
      <c r="O47" s="22">
        <f t="shared" ca="1" si="18"/>
        <v>0</v>
      </c>
      <c r="P47" s="22">
        <f t="shared" ca="1" si="18"/>
        <v>0</v>
      </c>
      <c r="Q47" s="23">
        <f t="shared" ca="1" si="6"/>
        <v>0</v>
      </c>
      <c r="R47" s="22">
        <f t="shared" ca="1" si="17"/>
        <v>0</v>
      </c>
      <c r="S47" s="22">
        <f t="shared" ca="1" si="17"/>
        <v>0</v>
      </c>
      <c r="T47" s="22">
        <f t="shared" ca="1" si="17"/>
        <v>0</v>
      </c>
      <c r="U47" s="23">
        <f t="shared" ref="U47:U58" ca="1" si="19">SUM(D47:K47)+T47</f>
        <v>0</v>
      </c>
    </row>
    <row r="48" spans="1:21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15"/>
        <v>0</v>
      </c>
      <c r="E48" s="22">
        <f t="shared" ca="1" si="15"/>
        <v>0</v>
      </c>
      <c r="F48" s="22">
        <f t="shared" ca="1" si="15"/>
        <v>0</v>
      </c>
      <c r="G48" s="22">
        <f t="shared" ca="1" si="15"/>
        <v>0</v>
      </c>
      <c r="H48" s="22">
        <f t="shared" ca="1" si="15"/>
        <v>0</v>
      </c>
      <c r="I48" s="22">
        <f t="shared" ca="1" si="15"/>
        <v>0</v>
      </c>
      <c r="J48" s="22">
        <f t="shared" ca="1" si="15"/>
        <v>0</v>
      </c>
      <c r="K48" s="23">
        <f t="shared" ca="1" si="4"/>
        <v>0</v>
      </c>
      <c r="L48" s="22">
        <f t="shared" ca="1" si="16"/>
        <v>0</v>
      </c>
      <c r="M48" s="22">
        <f t="shared" ca="1" si="16"/>
        <v>0</v>
      </c>
      <c r="N48" s="23">
        <f t="shared" ca="1" si="5"/>
        <v>0</v>
      </c>
      <c r="O48" s="22">
        <f t="shared" ca="1" si="18"/>
        <v>0</v>
      </c>
      <c r="P48" s="22">
        <f t="shared" ca="1" si="18"/>
        <v>0</v>
      </c>
      <c r="Q48" s="23">
        <f t="shared" ca="1" si="6"/>
        <v>0</v>
      </c>
      <c r="R48" s="22">
        <f t="shared" ca="1" si="17"/>
        <v>0</v>
      </c>
      <c r="S48" s="22">
        <f t="shared" ca="1" si="17"/>
        <v>0</v>
      </c>
      <c r="T48" s="22">
        <f t="shared" ca="1" si="17"/>
        <v>0</v>
      </c>
      <c r="U48" s="23">
        <f t="shared" ca="1" si="19"/>
        <v>0</v>
      </c>
    </row>
    <row r="49" spans="1:21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15"/>
        <v>0</v>
      </c>
      <c r="E49" s="22">
        <f t="shared" ca="1" si="15"/>
        <v>0</v>
      </c>
      <c r="F49" s="22">
        <f t="shared" ca="1" si="15"/>
        <v>0</v>
      </c>
      <c r="G49" s="22">
        <f t="shared" ca="1" si="15"/>
        <v>0</v>
      </c>
      <c r="H49" s="22">
        <f t="shared" ca="1" si="15"/>
        <v>0</v>
      </c>
      <c r="I49" s="22">
        <f t="shared" ca="1" si="15"/>
        <v>0</v>
      </c>
      <c r="J49" s="22">
        <f t="shared" ca="1" si="15"/>
        <v>0</v>
      </c>
      <c r="K49" s="23">
        <f t="shared" ca="1" si="4"/>
        <v>0</v>
      </c>
      <c r="L49" s="22">
        <f t="shared" ca="1" si="16"/>
        <v>0</v>
      </c>
      <c r="M49" s="22">
        <f t="shared" ca="1" si="16"/>
        <v>0</v>
      </c>
      <c r="N49" s="23">
        <f t="shared" ca="1" si="5"/>
        <v>0</v>
      </c>
      <c r="O49" s="22">
        <f t="shared" ca="1" si="18"/>
        <v>0</v>
      </c>
      <c r="P49" s="22">
        <f t="shared" ca="1" si="18"/>
        <v>0</v>
      </c>
      <c r="Q49" s="23">
        <f t="shared" ca="1" si="6"/>
        <v>0</v>
      </c>
      <c r="R49" s="22">
        <f t="shared" ca="1" si="17"/>
        <v>0</v>
      </c>
      <c r="S49" s="22">
        <f t="shared" ca="1" si="17"/>
        <v>0</v>
      </c>
      <c r="T49" s="22">
        <f t="shared" ca="1" si="17"/>
        <v>0</v>
      </c>
      <c r="U49" s="23">
        <f t="shared" ca="1" si="19"/>
        <v>0</v>
      </c>
    </row>
    <row r="50" spans="1:21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15"/>
        <v>0</v>
      </c>
      <c r="E50" s="22">
        <f t="shared" ca="1" si="15"/>
        <v>0</v>
      </c>
      <c r="F50" s="22">
        <f t="shared" ca="1" si="15"/>
        <v>0</v>
      </c>
      <c r="G50" s="22">
        <f t="shared" ca="1" si="15"/>
        <v>0</v>
      </c>
      <c r="H50" s="22">
        <f t="shared" ca="1" si="15"/>
        <v>0</v>
      </c>
      <c r="I50" s="22">
        <f t="shared" ca="1" si="15"/>
        <v>0</v>
      </c>
      <c r="J50" s="22">
        <f t="shared" ca="1" si="15"/>
        <v>0</v>
      </c>
      <c r="K50" s="23">
        <f t="shared" ca="1" si="4"/>
        <v>0</v>
      </c>
      <c r="L50" s="22">
        <f t="shared" ca="1" si="16"/>
        <v>0</v>
      </c>
      <c r="M50" s="22">
        <f t="shared" ca="1" si="16"/>
        <v>0</v>
      </c>
      <c r="N50" s="23">
        <f t="shared" ca="1" si="5"/>
        <v>0</v>
      </c>
      <c r="O50" s="22">
        <f t="shared" ca="1" si="18"/>
        <v>0</v>
      </c>
      <c r="P50" s="22">
        <f t="shared" ca="1" si="18"/>
        <v>0</v>
      </c>
      <c r="Q50" s="23">
        <f t="shared" ca="1" si="6"/>
        <v>0</v>
      </c>
      <c r="R50" s="22">
        <f t="shared" ca="1" si="17"/>
        <v>0</v>
      </c>
      <c r="S50" s="22">
        <f t="shared" ca="1" si="17"/>
        <v>0</v>
      </c>
      <c r="T50" s="22">
        <f t="shared" ca="1" si="17"/>
        <v>0</v>
      </c>
      <c r="U50" s="23">
        <f t="shared" ca="1" si="19"/>
        <v>0</v>
      </c>
    </row>
    <row r="51" spans="1:21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15"/>
        <v>0</v>
      </c>
      <c r="E51" s="22">
        <f t="shared" ca="1" si="15"/>
        <v>0</v>
      </c>
      <c r="F51" s="22">
        <f t="shared" ca="1" si="15"/>
        <v>0</v>
      </c>
      <c r="G51" s="22">
        <f t="shared" ca="1" si="15"/>
        <v>0</v>
      </c>
      <c r="H51" s="22">
        <f t="shared" ca="1" si="15"/>
        <v>0</v>
      </c>
      <c r="I51" s="22">
        <f t="shared" ca="1" si="15"/>
        <v>0</v>
      </c>
      <c r="J51" s="22">
        <f t="shared" ca="1" si="15"/>
        <v>0</v>
      </c>
      <c r="K51" s="23">
        <f t="shared" ca="1" si="4"/>
        <v>0</v>
      </c>
      <c r="L51" s="22">
        <f t="shared" ca="1" si="16"/>
        <v>0</v>
      </c>
      <c r="M51" s="22">
        <f t="shared" ca="1" si="16"/>
        <v>0</v>
      </c>
      <c r="N51" s="23">
        <f t="shared" ca="1" si="5"/>
        <v>0</v>
      </c>
      <c r="O51" s="22">
        <f t="shared" ca="1" si="18"/>
        <v>0</v>
      </c>
      <c r="P51" s="22">
        <f t="shared" ca="1" si="18"/>
        <v>0</v>
      </c>
      <c r="Q51" s="23">
        <f t="shared" ca="1" si="6"/>
        <v>0</v>
      </c>
      <c r="R51" s="22">
        <f t="shared" ca="1" si="17"/>
        <v>0</v>
      </c>
      <c r="S51" s="22">
        <f t="shared" ca="1" si="17"/>
        <v>0</v>
      </c>
      <c r="T51" s="22">
        <f t="shared" ca="1" si="17"/>
        <v>0</v>
      </c>
      <c r="U51" s="23">
        <f t="shared" ca="1" si="19"/>
        <v>0</v>
      </c>
    </row>
    <row r="52" spans="1:21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15"/>
        <v>0</v>
      </c>
      <c r="E52" s="22">
        <f t="shared" ca="1" si="15"/>
        <v>0</v>
      </c>
      <c r="F52" s="22">
        <f t="shared" ca="1" si="15"/>
        <v>0</v>
      </c>
      <c r="G52" s="22">
        <f t="shared" ca="1" si="15"/>
        <v>0</v>
      </c>
      <c r="H52" s="22">
        <f t="shared" ca="1" si="15"/>
        <v>0</v>
      </c>
      <c r="I52" s="22">
        <f t="shared" ca="1" si="15"/>
        <v>0</v>
      </c>
      <c r="J52" s="22">
        <f t="shared" ca="1" si="15"/>
        <v>0</v>
      </c>
      <c r="K52" s="23">
        <f t="shared" ca="1" si="4"/>
        <v>0</v>
      </c>
      <c r="L52" s="22">
        <f t="shared" ca="1" si="16"/>
        <v>0</v>
      </c>
      <c r="M52" s="22">
        <f t="shared" ca="1" si="16"/>
        <v>0</v>
      </c>
      <c r="N52" s="23">
        <f t="shared" ca="1" si="5"/>
        <v>0</v>
      </c>
      <c r="O52" s="22">
        <f t="shared" ca="1" si="18"/>
        <v>0</v>
      </c>
      <c r="P52" s="22">
        <f t="shared" ca="1" si="18"/>
        <v>0</v>
      </c>
      <c r="Q52" s="23">
        <f t="shared" ca="1" si="6"/>
        <v>0</v>
      </c>
      <c r="R52" s="22">
        <f t="shared" ca="1" si="17"/>
        <v>0</v>
      </c>
      <c r="S52" s="22">
        <f t="shared" ca="1" si="17"/>
        <v>0</v>
      </c>
      <c r="T52" s="22">
        <f t="shared" ca="1" si="17"/>
        <v>0</v>
      </c>
      <c r="U52" s="23">
        <f t="shared" ref="U52:U54" ca="1" si="20">SUM(D52:K52)+T52</f>
        <v>0</v>
      </c>
    </row>
    <row r="53" spans="1:21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15"/>
        <v>0</v>
      </c>
      <c r="E53" s="22">
        <f t="shared" ca="1" si="15"/>
        <v>0</v>
      </c>
      <c r="F53" s="22">
        <f t="shared" ca="1" si="15"/>
        <v>0</v>
      </c>
      <c r="G53" s="22">
        <f t="shared" ca="1" si="15"/>
        <v>0</v>
      </c>
      <c r="H53" s="22">
        <f t="shared" ca="1" si="15"/>
        <v>0</v>
      </c>
      <c r="I53" s="22">
        <f t="shared" ca="1" si="15"/>
        <v>0</v>
      </c>
      <c r="J53" s="22">
        <f t="shared" ca="1" si="15"/>
        <v>0</v>
      </c>
      <c r="K53" s="23">
        <f t="shared" ca="1" si="4"/>
        <v>0</v>
      </c>
      <c r="L53" s="22">
        <f t="shared" ca="1" si="16"/>
        <v>0</v>
      </c>
      <c r="M53" s="22">
        <f t="shared" ca="1" si="16"/>
        <v>0</v>
      </c>
      <c r="N53" s="23">
        <f t="shared" ca="1" si="5"/>
        <v>0</v>
      </c>
      <c r="O53" s="22">
        <f t="shared" ca="1" si="18"/>
        <v>0</v>
      </c>
      <c r="P53" s="22">
        <f t="shared" ca="1" si="18"/>
        <v>0</v>
      </c>
      <c r="Q53" s="23">
        <f t="shared" ca="1" si="6"/>
        <v>0</v>
      </c>
      <c r="R53" s="22">
        <f t="shared" ca="1" si="17"/>
        <v>0</v>
      </c>
      <c r="S53" s="22">
        <f t="shared" ca="1" si="17"/>
        <v>0</v>
      </c>
      <c r="T53" s="22">
        <f t="shared" ca="1" si="17"/>
        <v>0</v>
      </c>
      <c r="U53" s="23">
        <f t="shared" ca="1" si="20"/>
        <v>0</v>
      </c>
    </row>
    <row r="54" spans="1:21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15"/>
        <v>0</v>
      </c>
      <c r="E54" s="22">
        <f t="shared" ca="1" si="15"/>
        <v>0</v>
      </c>
      <c r="F54" s="22">
        <f t="shared" ca="1" si="15"/>
        <v>0</v>
      </c>
      <c r="G54" s="22">
        <f t="shared" ca="1" si="15"/>
        <v>0</v>
      </c>
      <c r="H54" s="22">
        <f t="shared" ca="1" si="15"/>
        <v>0</v>
      </c>
      <c r="I54" s="22">
        <f t="shared" ca="1" si="15"/>
        <v>0</v>
      </c>
      <c r="J54" s="22">
        <f t="shared" ca="1" si="15"/>
        <v>0</v>
      </c>
      <c r="K54" s="23">
        <f t="shared" ca="1" si="4"/>
        <v>0</v>
      </c>
      <c r="L54" s="22">
        <f t="shared" ca="1" si="16"/>
        <v>0</v>
      </c>
      <c r="M54" s="22">
        <f t="shared" ca="1" si="16"/>
        <v>0</v>
      </c>
      <c r="N54" s="23">
        <f t="shared" ca="1" si="5"/>
        <v>0</v>
      </c>
      <c r="O54" s="22">
        <f t="shared" ca="1" si="18"/>
        <v>0</v>
      </c>
      <c r="P54" s="22">
        <f t="shared" ca="1" si="18"/>
        <v>0</v>
      </c>
      <c r="Q54" s="23">
        <f t="shared" ca="1" si="6"/>
        <v>0</v>
      </c>
      <c r="R54" s="22">
        <f t="shared" ca="1" si="17"/>
        <v>0</v>
      </c>
      <c r="S54" s="22">
        <f t="shared" ca="1" si="17"/>
        <v>0</v>
      </c>
      <c r="T54" s="22">
        <f t="shared" ca="1" si="17"/>
        <v>0</v>
      </c>
      <c r="U54" s="23">
        <f t="shared" ca="1" si="20"/>
        <v>0</v>
      </c>
    </row>
    <row r="55" spans="1:21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J70" ca="1" si="21">IFERROR(INDIRECT("'"&amp;$B$2&amp;"'!"&amp;ADDRESS(MATCH($B55,INDIRECT("'"&amp;$B$2&amp;"'!$B$1:$B$1095"),0),MATCH(D$5,INDIRECT("'"&amp;$B$2&amp;"'!5:5"),0))),0)</f>
        <v>0</v>
      </c>
      <c r="E55" s="22">
        <f t="shared" ca="1" si="21"/>
        <v>0</v>
      </c>
      <c r="F55" s="22">
        <f t="shared" ca="1" si="21"/>
        <v>0</v>
      </c>
      <c r="G55" s="22">
        <f t="shared" ca="1" si="21"/>
        <v>0</v>
      </c>
      <c r="H55" s="22">
        <f t="shared" ca="1" si="21"/>
        <v>0</v>
      </c>
      <c r="I55" s="22">
        <f t="shared" ca="1" si="21"/>
        <v>0</v>
      </c>
      <c r="J55" s="22">
        <f t="shared" ca="1" si="21"/>
        <v>0</v>
      </c>
      <c r="K55" s="23">
        <f t="shared" ca="1" si="4"/>
        <v>0</v>
      </c>
      <c r="L55" s="22">
        <f t="shared" ref="L55:M74" ca="1" si="22">IFERROR(INDIRECT("'"&amp;$B$2&amp;"'!"&amp;ADDRESS(MATCH($B55,INDIRECT("'"&amp;$B$2&amp;"'!$B$1:$B$1095"),0),MATCH(L$5,INDIRECT("'"&amp;$B$2&amp;"'!5:5"),0))),0)</f>
        <v>0</v>
      </c>
      <c r="M55" s="22">
        <f t="shared" ca="1" si="22"/>
        <v>0</v>
      </c>
      <c r="N55" s="23">
        <f t="shared" ca="1" si="5"/>
        <v>0</v>
      </c>
      <c r="O55" s="22">
        <f t="shared" ca="1" si="18"/>
        <v>0</v>
      </c>
      <c r="P55" s="22">
        <f t="shared" ca="1" si="18"/>
        <v>0</v>
      </c>
      <c r="Q55" s="23">
        <f t="shared" ca="1" si="6"/>
        <v>0</v>
      </c>
      <c r="R55" s="22">
        <f t="shared" ref="R55:T74" ca="1" si="23">IFERROR(INDIRECT("'"&amp;$B$2&amp;"'!"&amp;ADDRESS(MATCH($B55,INDIRECT("'"&amp;$B$2&amp;"'!$B$1:$B$1095"),0),MATCH(R$5,INDIRECT("'"&amp;$B$2&amp;"'!5:5"),0))),0)</f>
        <v>0</v>
      </c>
      <c r="S55" s="22">
        <f t="shared" ca="1" si="23"/>
        <v>0</v>
      </c>
      <c r="T55" s="22">
        <f t="shared" ca="1" si="23"/>
        <v>0</v>
      </c>
      <c r="U55" s="23">
        <f t="shared" ca="1" si="19"/>
        <v>0</v>
      </c>
    </row>
    <row r="56" spans="1:21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21"/>
        <v>0</v>
      </c>
      <c r="E56" s="22">
        <f t="shared" ca="1" si="21"/>
        <v>2184769163.6600251</v>
      </c>
      <c r="F56" s="22">
        <f t="shared" ca="1" si="21"/>
        <v>0</v>
      </c>
      <c r="G56" s="22">
        <f t="shared" ca="1" si="21"/>
        <v>0</v>
      </c>
      <c r="H56" s="22">
        <f t="shared" ca="1" si="21"/>
        <v>0</v>
      </c>
      <c r="I56" s="22">
        <f t="shared" ca="1" si="21"/>
        <v>0</v>
      </c>
      <c r="J56" s="22">
        <f t="shared" ca="1" si="21"/>
        <v>0</v>
      </c>
      <c r="K56" s="23">
        <f t="shared" ca="1" si="4"/>
        <v>0</v>
      </c>
      <c r="L56" s="22">
        <f t="shared" ca="1" si="22"/>
        <v>0</v>
      </c>
      <c r="M56" s="22">
        <f t="shared" ca="1" si="22"/>
        <v>0</v>
      </c>
      <c r="N56" s="23">
        <f t="shared" ca="1" si="5"/>
        <v>0</v>
      </c>
      <c r="O56" s="22">
        <f t="shared" ca="1" si="18"/>
        <v>0</v>
      </c>
      <c r="P56" s="22">
        <f t="shared" ca="1" si="18"/>
        <v>0</v>
      </c>
      <c r="Q56" s="23">
        <f t="shared" ca="1" si="6"/>
        <v>0</v>
      </c>
      <c r="R56" s="22">
        <f t="shared" ca="1" si="23"/>
        <v>0</v>
      </c>
      <c r="S56" s="22">
        <f t="shared" ca="1" si="23"/>
        <v>0</v>
      </c>
      <c r="T56" s="22">
        <f t="shared" ca="1" si="23"/>
        <v>0</v>
      </c>
      <c r="U56" s="23">
        <f t="shared" ca="1" si="19"/>
        <v>2184769163.6600251</v>
      </c>
    </row>
    <row r="57" spans="1:21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21"/>
        <v>0</v>
      </c>
      <c r="E57" s="22">
        <f t="shared" ca="1" si="21"/>
        <v>367419.90999999992</v>
      </c>
      <c r="F57" s="22">
        <f t="shared" ca="1" si="21"/>
        <v>0</v>
      </c>
      <c r="G57" s="22">
        <f t="shared" ca="1" si="21"/>
        <v>0</v>
      </c>
      <c r="H57" s="22">
        <f t="shared" ca="1" si="21"/>
        <v>0</v>
      </c>
      <c r="I57" s="22">
        <f t="shared" ca="1" si="21"/>
        <v>0</v>
      </c>
      <c r="J57" s="22">
        <f t="shared" ca="1" si="21"/>
        <v>0</v>
      </c>
      <c r="K57" s="23">
        <f t="shared" ca="1" si="4"/>
        <v>0</v>
      </c>
      <c r="L57" s="22">
        <f t="shared" ca="1" si="22"/>
        <v>0</v>
      </c>
      <c r="M57" s="22">
        <f t="shared" ca="1" si="22"/>
        <v>0</v>
      </c>
      <c r="N57" s="23">
        <f t="shared" ca="1" si="5"/>
        <v>0</v>
      </c>
      <c r="O57" s="22">
        <f t="shared" ca="1" si="18"/>
        <v>0</v>
      </c>
      <c r="P57" s="22">
        <f t="shared" ca="1" si="18"/>
        <v>0</v>
      </c>
      <c r="Q57" s="23">
        <f t="shared" ca="1" si="6"/>
        <v>0</v>
      </c>
      <c r="R57" s="22">
        <f t="shared" ca="1" si="23"/>
        <v>0</v>
      </c>
      <c r="S57" s="22">
        <f t="shared" ca="1" si="23"/>
        <v>0</v>
      </c>
      <c r="T57" s="22">
        <f t="shared" ca="1" si="23"/>
        <v>0</v>
      </c>
      <c r="U57" s="23">
        <f t="shared" ca="1" si="19"/>
        <v>367419.90999999992</v>
      </c>
    </row>
    <row r="58" spans="1:21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21"/>
        <v>0</v>
      </c>
      <c r="E58" s="22">
        <f t="shared" ca="1" si="21"/>
        <v>37023800.700000003</v>
      </c>
      <c r="F58" s="22">
        <f t="shared" ca="1" si="21"/>
        <v>0</v>
      </c>
      <c r="G58" s="22">
        <f t="shared" ca="1" si="21"/>
        <v>0</v>
      </c>
      <c r="H58" s="22">
        <f t="shared" ca="1" si="21"/>
        <v>0</v>
      </c>
      <c r="I58" s="22">
        <f t="shared" ca="1" si="21"/>
        <v>0</v>
      </c>
      <c r="J58" s="22">
        <f t="shared" ca="1" si="21"/>
        <v>0</v>
      </c>
      <c r="K58" s="23">
        <f t="shared" ca="1" si="4"/>
        <v>0</v>
      </c>
      <c r="L58" s="22">
        <f t="shared" ca="1" si="22"/>
        <v>0</v>
      </c>
      <c r="M58" s="22">
        <f t="shared" ca="1" si="22"/>
        <v>0</v>
      </c>
      <c r="N58" s="23">
        <f t="shared" ca="1" si="5"/>
        <v>0</v>
      </c>
      <c r="O58" s="22">
        <f t="shared" ca="1" si="18"/>
        <v>0</v>
      </c>
      <c r="P58" s="22">
        <f t="shared" ca="1" si="18"/>
        <v>0</v>
      </c>
      <c r="Q58" s="23">
        <f t="shared" ca="1" si="6"/>
        <v>0</v>
      </c>
      <c r="R58" s="22">
        <f t="shared" ca="1" si="23"/>
        <v>0</v>
      </c>
      <c r="S58" s="22">
        <f t="shared" ca="1" si="23"/>
        <v>0</v>
      </c>
      <c r="T58" s="22">
        <f t="shared" ca="1" si="23"/>
        <v>0</v>
      </c>
      <c r="U58" s="23">
        <f t="shared" ca="1" si="19"/>
        <v>37023800.700000003</v>
      </c>
    </row>
    <row r="59" spans="1:21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21"/>
        <v>0</v>
      </c>
      <c r="E59" s="22">
        <f t="shared" ca="1" si="21"/>
        <v>5572042.0100000156</v>
      </c>
      <c r="F59" s="22">
        <f t="shared" ca="1" si="21"/>
        <v>0</v>
      </c>
      <c r="G59" s="22">
        <f t="shared" ca="1" si="21"/>
        <v>0</v>
      </c>
      <c r="H59" s="22">
        <f t="shared" ca="1" si="21"/>
        <v>0</v>
      </c>
      <c r="I59" s="22">
        <f t="shared" ca="1" si="21"/>
        <v>0</v>
      </c>
      <c r="J59" s="22">
        <f t="shared" ca="1" si="21"/>
        <v>0</v>
      </c>
      <c r="K59" s="23">
        <f t="shared" ca="1" si="4"/>
        <v>0</v>
      </c>
      <c r="L59" s="22">
        <f t="shared" ca="1" si="22"/>
        <v>0</v>
      </c>
      <c r="M59" s="22">
        <f t="shared" ca="1" si="22"/>
        <v>0</v>
      </c>
      <c r="N59" s="23">
        <f t="shared" ca="1" si="5"/>
        <v>0</v>
      </c>
      <c r="O59" s="22">
        <f t="shared" ca="1" si="18"/>
        <v>0</v>
      </c>
      <c r="P59" s="22">
        <f t="shared" ca="1" si="18"/>
        <v>0</v>
      </c>
      <c r="Q59" s="23">
        <f t="shared" ca="1" si="6"/>
        <v>0</v>
      </c>
      <c r="R59" s="22">
        <f t="shared" ca="1" si="23"/>
        <v>0</v>
      </c>
      <c r="S59" s="22">
        <f t="shared" ca="1" si="23"/>
        <v>0</v>
      </c>
      <c r="T59" s="22">
        <f t="shared" ca="1" si="23"/>
        <v>0</v>
      </c>
      <c r="U59" s="23">
        <f t="shared" ref="U59:U74" ca="1" si="24">SUM(D59:K59)+T59</f>
        <v>5572042.0100000156</v>
      </c>
    </row>
    <row r="60" spans="1:21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21"/>
        <v>0</v>
      </c>
      <c r="E60" s="22">
        <f t="shared" ca="1" si="21"/>
        <v>3743650112.2383108</v>
      </c>
      <c r="F60" s="22">
        <f t="shared" ca="1" si="21"/>
        <v>0</v>
      </c>
      <c r="G60" s="22">
        <f t="shared" ca="1" si="21"/>
        <v>0</v>
      </c>
      <c r="H60" s="22">
        <f t="shared" ca="1" si="21"/>
        <v>0</v>
      </c>
      <c r="I60" s="22">
        <f t="shared" ca="1" si="21"/>
        <v>0</v>
      </c>
      <c r="J60" s="22">
        <f t="shared" ca="1" si="21"/>
        <v>0</v>
      </c>
      <c r="K60" s="23">
        <f t="shared" ca="1" si="4"/>
        <v>0</v>
      </c>
      <c r="L60" s="22">
        <f t="shared" ca="1" si="22"/>
        <v>0</v>
      </c>
      <c r="M60" s="22">
        <f t="shared" ca="1" si="22"/>
        <v>0</v>
      </c>
      <c r="N60" s="23">
        <f t="shared" ca="1" si="5"/>
        <v>0</v>
      </c>
      <c r="O60" s="22">
        <f t="shared" ref="O60:P74" ca="1" si="25">IFERROR(INDIRECT("'"&amp;$B$2&amp;"'!"&amp;ADDRESS(MATCH($B60,INDIRECT("'"&amp;$B$2&amp;"'!$B$1:$B$1095"),0),MATCH(O$5,INDIRECT("'"&amp;$B$2&amp;"'!5:5"),0))),0)</f>
        <v>0</v>
      </c>
      <c r="P60" s="22">
        <f t="shared" ca="1" si="25"/>
        <v>0</v>
      </c>
      <c r="Q60" s="23">
        <f t="shared" ca="1" si="6"/>
        <v>0</v>
      </c>
      <c r="R60" s="22">
        <f t="shared" ca="1" si="23"/>
        <v>0</v>
      </c>
      <c r="S60" s="22">
        <f t="shared" ca="1" si="23"/>
        <v>0</v>
      </c>
      <c r="T60" s="22">
        <f t="shared" ca="1" si="23"/>
        <v>0</v>
      </c>
      <c r="U60" s="23">
        <f t="shared" ca="1" si="24"/>
        <v>3743650112.2383108</v>
      </c>
    </row>
    <row r="61" spans="1:21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21"/>
        <v>0</v>
      </c>
      <c r="E61" s="22">
        <f t="shared" ca="1" si="21"/>
        <v>4630466.1099999994</v>
      </c>
      <c r="F61" s="22">
        <f t="shared" ca="1" si="21"/>
        <v>0</v>
      </c>
      <c r="G61" s="22">
        <f t="shared" ca="1" si="21"/>
        <v>0</v>
      </c>
      <c r="H61" s="22">
        <f t="shared" ca="1" si="21"/>
        <v>0</v>
      </c>
      <c r="I61" s="22">
        <f t="shared" ca="1" si="21"/>
        <v>0</v>
      </c>
      <c r="J61" s="22">
        <f t="shared" ca="1" si="21"/>
        <v>0</v>
      </c>
      <c r="K61" s="23">
        <f t="shared" ca="1" si="4"/>
        <v>0</v>
      </c>
      <c r="L61" s="22">
        <f t="shared" ca="1" si="22"/>
        <v>0</v>
      </c>
      <c r="M61" s="22">
        <f t="shared" ca="1" si="22"/>
        <v>0</v>
      </c>
      <c r="N61" s="23">
        <f t="shared" ca="1" si="5"/>
        <v>0</v>
      </c>
      <c r="O61" s="22">
        <f t="shared" ca="1" si="25"/>
        <v>0</v>
      </c>
      <c r="P61" s="22">
        <f t="shared" ca="1" si="25"/>
        <v>0</v>
      </c>
      <c r="Q61" s="23">
        <f t="shared" ca="1" si="6"/>
        <v>0</v>
      </c>
      <c r="R61" s="22">
        <f t="shared" ca="1" si="23"/>
        <v>0</v>
      </c>
      <c r="S61" s="22">
        <f t="shared" ca="1" si="23"/>
        <v>0</v>
      </c>
      <c r="T61" s="22">
        <f t="shared" ca="1" si="23"/>
        <v>0</v>
      </c>
      <c r="U61" s="23">
        <f t="shared" ca="1" si="24"/>
        <v>4630466.1099999994</v>
      </c>
    </row>
    <row r="62" spans="1:21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21"/>
        <v>0</v>
      </c>
      <c r="E62" s="22">
        <f t="shared" ca="1" si="21"/>
        <v>87309966.360000014</v>
      </c>
      <c r="F62" s="22">
        <f t="shared" ca="1" si="21"/>
        <v>0</v>
      </c>
      <c r="G62" s="22">
        <f t="shared" ca="1" si="21"/>
        <v>0</v>
      </c>
      <c r="H62" s="22">
        <f t="shared" ca="1" si="21"/>
        <v>0</v>
      </c>
      <c r="I62" s="22">
        <f t="shared" ca="1" si="21"/>
        <v>0</v>
      </c>
      <c r="J62" s="22">
        <f t="shared" ca="1" si="21"/>
        <v>0</v>
      </c>
      <c r="K62" s="23">
        <f t="shared" ca="1" si="4"/>
        <v>0</v>
      </c>
      <c r="L62" s="22">
        <f t="shared" ca="1" si="22"/>
        <v>0</v>
      </c>
      <c r="M62" s="22">
        <f t="shared" ca="1" si="22"/>
        <v>0</v>
      </c>
      <c r="N62" s="23">
        <f t="shared" ca="1" si="5"/>
        <v>0</v>
      </c>
      <c r="O62" s="22">
        <f t="shared" ca="1" si="25"/>
        <v>0</v>
      </c>
      <c r="P62" s="22">
        <f t="shared" ca="1" si="25"/>
        <v>0</v>
      </c>
      <c r="Q62" s="23">
        <f t="shared" ca="1" si="6"/>
        <v>0</v>
      </c>
      <c r="R62" s="22">
        <f t="shared" ca="1" si="23"/>
        <v>0</v>
      </c>
      <c r="S62" s="22">
        <f t="shared" ca="1" si="23"/>
        <v>0</v>
      </c>
      <c r="T62" s="22">
        <f t="shared" ca="1" si="23"/>
        <v>0</v>
      </c>
      <c r="U62" s="23">
        <f t="shared" ca="1" si="24"/>
        <v>87309966.360000014</v>
      </c>
    </row>
    <row r="63" spans="1:21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21"/>
        <v>13853386.999999996</v>
      </c>
      <c r="E63" s="22">
        <f t="shared" ca="1" si="21"/>
        <v>36941750.249999978</v>
      </c>
      <c r="F63" s="22">
        <f t="shared" ca="1" si="21"/>
        <v>0</v>
      </c>
      <c r="G63" s="22">
        <f t="shared" ca="1" si="21"/>
        <v>0</v>
      </c>
      <c r="H63" s="22">
        <f t="shared" ca="1" si="21"/>
        <v>0</v>
      </c>
      <c r="I63" s="22">
        <f t="shared" ca="1" si="21"/>
        <v>0</v>
      </c>
      <c r="J63" s="22">
        <f t="shared" ca="1" si="21"/>
        <v>0</v>
      </c>
      <c r="K63" s="23">
        <f t="shared" ca="1" si="4"/>
        <v>0</v>
      </c>
      <c r="L63" s="22">
        <f t="shared" ca="1" si="22"/>
        <v>0</v>
      </c>
      <c r="M63" s="22">
        <f t="shared" ca="1" si="22"/>
        <v>0</v>
      </c>
      <c r="N63" s="23">
        <f t="shared" ca="1" si="5"/>
        <v>0</v>
      </c>
      <c r="O63" s="22">
        <f t="shared" ca="1" si="25"/>
        <v>0</v>
      </c>
      <c r="P63" s="22">
        <f t="shared" ca="1" si="25"/>
        <v>0</v>
      </c>
      <c r="Q63" s="23">
        <f t="shared" ca="1" si="6"/>
        <v>0</v>
      </c>
      <c r="R63" s="22">
        <f t="shared" ca="1" si="23"/>
        <v>0</v>
      </c>
      <c r="S63" s="22">
        <f t="shared" ca="1" si="23"/>
        <v>0</v>
      </c>
      <c r="T63" s="22">
        <f t="shared" ca="1" si="23"/>
        <v>0</v>
      </c>
      <c r="U63" s="23">
        <f t="shared" ca="1" si="24"/>
        <v>50795137.24999997</v>
      </c>
    </row>
    <row r="64" spans="1:21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21"/>
        <v>0</v>
      </c>
      <c r="E64" s="22">
        <f t="shared" ca="1" si="21"/>
        <v>2560025.1199999899</v>
      </c>
      <c r="F64" s="22">
        <f t="shared" ca="1" si="21"/>
        <v>0</v>
      </c>
      <c r="G64" s="22">
        <f t="shared" ca="1" si="21"/>
        <v>0</v>
      </c>
      <c r="H64" s="22">
        <f t="shared" ca="1" si="21"/>
        <v>0</v>
      </c>
      <c r="I64" s="22">
        <f t="shared" ca="1" si="21"/>
        <v>0</v>
      </c>
      <c r="J64" s="22">
        <f t="shared" ca="1" si="21"/>
        <v>0</v>
      </c>
      <c r="K64" s="23">
        <f t="shared" ca="1" si="4"/>
        <v>0</v>
      </c>
      <c r="L64" s="22">
        <f t="shared" ca="1" si="22"/>
        <v>0</v>
      </c>
      <c r="M64" s="22">
        <f t="shared" ca="1" si="22"/>
        <v>0</v>
      </c>
      <c r="N64" s="23">
        <f t="shared" ca="1" si="5"/>
        <v>0</v>
      </c>
      <c r="O64" s="22">
        <f t="shared" ca="1" si="25"/>
        <v>0</v>
      </c>
      <c r="P64" s="22">
        <f t="shared" ca="1" si="25"/>
        <v>0</v>
      </c>
      <c r="Q64" s="23">
        <f t="shared" ca="1" si="6"/>
        <v>0</v>
      </c>
      <c r="R64" s="22">
        <f t="shared" ca="1" si="23"/>
        <v>0</v>
      </c>
      <c r="S64" s="22">
        <f t="shared" ca="1" si="23"/>
        <v>0</v>
      </c>
      <c r="T64" s="22">
        <f t="shared" ca="1" si="23"/>
        <v>0</v>
      </c>
      <c r="U64" s="23">
        <f t="shared" ca="1" si="24"/>
        <v>2560025.1199999899</v>
      </c>
    </row>
    <row r="65" spans="1:21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21"/>
        <v>0</v>
      </c>
      <c r="E65" s="22">
        <f t="shared" ca="1" si="21"/>
        <v>1504581157.8994033</v>
      </c>
      <c r="F65" s="22">
        <f t="shared" ca="1" si="21"/>
        <v>0</v>
      </c>
      <c r="G65" s="22">
        <f t="shared" ca="1" si="21"/>
        <v>0</v>
      </c>
      <c r="H65" s="22">
        <f t="shared" ca="1" si="21"/>
        <v>0</v>
      </c>
      <c r="I65" s="22">
        <f t="shared" ca="1" si="21"/>
        <v>0</v>
      </c>
      <c r="J65" s="22">
        <f t="shared" ca="1" si="21"/>
        <v>0</v>
      </c>
      <c r="K65" s="23">
        <f t="shared" ca="1" si="4"/>
        <v>0</v>
      </c>
      <c r="L65" s="22">
        <f t="shared" ca="1" si="22"/>
        <v>0</v>
      </c>
      <c r="M65" s="22">
        <f t="shared" ca="1" si="22"/>
        <v>0</v>
      </c>
      <c r="N65" s="23">
        <f t="shared" ca="1" si="5"/>
        <v>0</v>
      </c>
      <c r="O65" s="22">
        <f t="shared" ca="1" si="25"/>
        <v>0</v>
      </c>
      <c r="P65" s="22">
        <f t="shared" ca="1" si="25"/>
        <v>0</v>
      </c>
      <c r="Q65" s="23">
        <f t="shared" ca="1" si="6"/>
        <v>0</v>
      </c>
      <c r="R65" s="22">
        <f t="shared" ca="1" si="23"/>
        <v>0</v>
      </c>
      <c r="S65" s="22">
        <f t="shared" ca="1" si="23"/>
        <v>0</v>
      </c>
      <c r="T65" s="22">
        <f t="shared" ca="1" si="23"/>
        <v>0</v>
      </c>
      <c r="U65" s="23">
        <f t="shared" ca="1" si="24"/>
        <v>1504581157.8994033</v>
      </c>
    </row>
    <row r="66" spans="1:21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21"/>
        <v>0</v>
      </c>
      <c r="E66" s="22">
        <f t="shared" ca="1" si="21"/>
        <v>9653710.7899999954</v>
      </c>
      <c r="F66" s="22">
        <f t="shared" ca="1" si="21"/>
        <v>0</v>
      </c>
      <c r="G66" s="22">
        <f t="shared" ca="1" si="21"/>
        <v>0</v>
      </c>
      <c r="H66" s="22">
        <f t="shared" ca="1" si="21"/>
        <v>0</v>
      </c>
      <c r="I66" s="22">
        <f t="shared" ca="1" si="21"/>
        <v>0</v>
      </c>
      <c r="J66" s="22">
        <f t="shared" ca="1" si="21"/>
        <v>0</v>
      </c>
      <c r="K66" s="23">
        <f t="shared" ca="1" si="4"/>
        <v>0</v>
      </c>
      <c r="L66" s="22">
        <f t="shared" ca="1" si="22"/>
        <v>0</v>
      </c>
      <c r="M66" s="22">
        <f t="shared" ca="1" si="22"/>
        <v>0</v>
      </c>
      <c r="N66" s="23">
        <f t="shared" ca="1" si="5"/>
        <v>0</v>
      </c>
      <c r="O66" s="22">
        <f t="shared" ca="1" si="25"/>
        <v>0</v>
      </c>
      <c r="P66" s="22">
        <f t="shared" ca="1" si="25"/>
        <v>0</v>
      </c>
      <c r="Q66" s="23">
        <f t="shared" ca="1" si="6"/>
        <v>0</v>
      </c>
      <c r="R66" s="22">
        <f t="shared" ca="1" si="23"/>
        <v>0</v>
      </c>
      <c r="S66" s="22">
        <f t="shared" ca="1" si="23"/>
        <v>0</v>
      </c>
      <c r="T66" s="22">
        <f t="shared" ca="1" si="23"/>
        <v>0</v>
      </c>
      <c r="U66" s="23">
        <f t="shared" ca="1" si="24"/>
        <v>9653710.7899999954</v>
      </c>
    </row>
    <row r="67" spans="1:21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21"/>
        <v>0</v>
      </c>
      <c r="E67" s="22">
        <f t="shared" ca="1" si="21"/>
        <v>0</v>
      </c>
      <c r="F67" s="22">
        <f t="shared" ca="1" si="21"/>
        <v>0</v>
      </c>
      <c r="G67" s="22">
        <f t="shared" ca="1" si="21"/>
        <v>0</v>
      </c>
      <c r="H67" s="22">
        <f t="shared" ca="1" si="21"/>
        <v>0</v>
      </c>
      <c r="I67" s="22">
        <f t="shared" ca="1" si="21"/>
        <v>0</v>
      </c>
      <c r="J67" s="22">
        <f t="shared" ca="1" si="21"/>
        <v>0</v>
      </c>
      <c r="K67" s="23">
        <f t="shared" ca="1" si="4"/>
        <v>0</v>
      </c>
      <c r="L67" s="22">
        <f t="shared" ca="1" si="22"/>
        <v>0</v>
      </c>
      <c r="M67" s="22">
        <f t="shared" ca="1" si="22"/>
        <v>0</v>
      </c>
      <c r="N67" s="23">
        <f t="shared" ca="1" si="5"/>
        <v>0</v>
      </c>
      <c r="O67" s="22">
        <f t="shared" ca="1" si="25"/>
        <v>0</v>
      </c>
      <c r="P67" s="22">
        <f t="shared" ca="1" si="25"/>
        <v>0</v>
      </c>
      <c r="Q67" s="23">
        <f t="shared" ca="1" si="6"/>
        <v>0</v>
      </c>
      <c r="R67" s="22">
        <f t="shared" ca="1" si="23"/>
        <v>0</v>
      </c>
      <c r="S67" s="22">
        <f t="shared" ca="1" si="23"/>
        <v>0</v>
      </c>
      <c r="T67" s="22">
        <f t="shared" ca="1" si="23"/>
        <v>0</v>
      </c>
      <c r="U67" s="23">
        <f t="shared" ca="1" si="24"/>
        <v>0</v>
      </c>
    </row>
    <row r="68" spans="1:21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21"/>
        <v>0</v>
      </c>
      <c r="E68" s="22">
        <f t="shared" ca="1" si="21"/>
        <v>13698810.619999997</v>
      </c>
      <c r="F68" s="22">
        <f t="shared" ca="1" si="21"/>
        <v>0</v>
      </c>
      <c r="G68" s="22">
        <f t="shared" ca="1" si="21"/>
        <v>0</v>
      </c>
      <c r="H68" s="22">
        <f t="shared" ca="1" si="21"/>
        <v>0</v>
      </c>
      <c r="I68" s="22">
        <f t="shared" ca="1" si="21"/>
        <v>0</v>
      </c>
      <c r="J68" s="22">
        <f t="shared" ca="1" si="21"/>
        <v>0</v>
      </c>
      <c r="K68" s="23">
        <f t="shared" ca="1" si="4"/>
        <v>0</v>
      </c>
      <c r="L68" s="22">
        <f t="shared" ca="1" si="22"/>
        <v>0</v>
      </c>
      <c r="M68" s="22">
        <f t="shared" ca="1" si="22"/>
        <v>0</v>
      </c>
      <c r="N68" s="23">
        <f t="shared" ca="1" si="5"/>
        <v>0</v>
      </c>
      <c r="O68" s="22">
        <f t="shared" ca="1" si="25"/>
        <v>0</v>
      </c>
      <c r="P68" s="22">
        <f t="shared" ca="1" si="25"/>
        <v>0</v>
      </c>
      <c r="Q68" s="23">
        <f t="shared" ca="1" si="6"/>
        <v>0</v>
      </c>
      <c r="R68" s="22">
        <f t="shared" ca="1" si="23"/>
        <v>0</v>
      </c>
      <c r="S68" s="22">
        <f t="shared" ca="1" si="23"/>
        <v>0</v>
      </c>
      <c r="T68" s="22">
        <f t="shared" ca="1" si="23"/>
        <v>0</v>
      </c>
      <c r="U68" s="23">
        <f t="shared" ca="1" si="24"/>
        <v>13698810.619999997</v>
      </c>
    </row>
    <row r="69" spans="1:21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21"/>
        <v>0</v>
      </c>
      <c r="E69" s="22">
        <f t="shared" ca="1" si="21"/>
        <v>15561522.733616987</v>
      </c>
      <c r="F69" s="22">
        <f t="shared" ca="1" si="21"/>
        <v>0</v>
      </c>
      <c r="G69" s="22">
        <f t="shared" ca="1" si="21"/>
        <v>0</v>
      </c>
      <c r="H69" s="22">
        <f t="shared" ca="1" si="21"/>
        <v>0</v>
      </c>
      <c r="I69" s="22">
        <f t="shared" ca="1" si="21"/>
        <v>0</v>
      </c>
      <c r="J69" s="22">
        <f t="shared" ca="1" si="21"/>
        <v>0</v>
      </c>
      <c r="K69" s="23">
        <f t="shared" ca="1" si="4"/>
        <v>0</v>
      </c>
      <c r="L69" s="22">
        <f t="shared" ca="1" si="22"/>
        <v>0</v>
      </c>
      <c r="M69" s="22">
        <f t="shared" ca="1" si="22"/>
        <v>0</v>
      </c>
      <c r="N69" s="23">
        <f t="shared" ca="1" si="5"/>
        <v>0</v>
      </c>
      <c r="O69" s="22">
        <f t="shared" ca="1" si="25"/>
        <v>0</v>
      </c>
      <c r="P69" s="22">
        <f t="shared" ca="1" si="25"/>
        <v>0</v>
      </c>
      <c r="Q69" s="23">
        <f t="shared" ca="1" si="6"/>
        <v>0</v>
      </c>
      <c r="R69" s="22">
        <f t="shared" ca="1" si="23"/>
        <v>0</v>
      </c>
      <c r="S69" s="22">
        <f t="shared" ca="1" si="23"/>
        <v>0</v>
      </c>
      <c r="T69" s="22">
        <f t="shared" ca="1" si="23"/>
        <v>0</v>
      </c>
      <c r="U69" s="23">
        <f t="shared" ca="1" si="24"/>
        <v>15561522.733616987</v>
      </c>
    </row>
    <row r="70" spans="1:21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21"/>
        <v>0</v>
      </c>
      <c r="E70" s="22">
        <f t="shared" ca="1" si="21"/>
        <v>119730239.55999994</v>
      </c>
      <c r="F70" s="22">
        <f t="shared" ca="1" si="21"/>
        <v>0</v>
      </c>
      <c r="G70" s="22">
        <f t="shared" ca="1" si="21"/>
        <v>0</v>
      </c>
      <c r="H70" s="22">
        <f t="shared" ca="1" si="21"/>
        <v>0</v>
      </c>
      <c r="I70" s="22">
        <f t="shared" ca="1" si="21"/>
        <v>0</v>
      </c>
      <c r="J70" s="22">
        <f t="shared" ca="1" si="21"/>
        <v>0</v>
      </c>
      <c r="K70" s="23">
        <f t="shared" ca="1" si="4"/>
        <v>0</v>
      </c>
      <c r="L70" s="22">
        <f t="shared" ca="1" si="22"/>
        <v>0</v>
      </c>
      <c r="M70" s="22">
        <f t="shared" ca="1" si="22"/>
        <v>0</v>
      </c>
      <c r="N70" s="23">
        <f t="shared" ca="1" si="5"/>
        <v>0</v>
      </c>
      <c r="O70" s="22">
        <f t="shared" ca="1" si="25"/>
        <v>0</v>
      </c>
      <c r="P70" s="22">
        <f t="shared" ca="1" si="25"/>
        <v>0</v>
      </c>
      <c r="Q70" s="23">
        <f t="shared" ca="1" si="6"/>
        <v>0</v>
      </c>
      <c r="R70" s="22">
        <f t="shared" ca="1" si="23"/>
        <v>0</v>
      </c>
      <c r="S70" s="22">
        <f t="shared" ca="1" si="23"/>
        <v>0</v>
      </c>
      <c r="T70" s="22">
        <f t="shared" ca="1" si="23"/>
        <v>0</v>
      </c>
      <c r="U70" s="23">
        <f t="shared" ca="1" si="24"/>
        <v>119730239.55999994</v>
      </c>
    </row>
    <row r="71" spans="1:21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J74" ca="1" si="26">IFERROR(INDIRECT("'"&amp;$B$2&amp;"'!"&amp;ADDRESS(MATCH($B71,INDIRECT("'"&amp;$B$2&amp;"'!$B$1:$B$1095"),0),MATCH(D$5,INDIRECT("'"&amp;$B$2&amp;"'!5:5"),0))),0)</f>
        <v>0</v>
      </c>
      <c r="E71" s="22">
        <f t="shared" ca="1" si="26"/>
        <v>1102348.55</v>
      </c>
      <c r="F71" s="22">
        <f t="shared" ca="1" si="26"/>
        <v>0</v>
      </c>
      <c r="G71" s="22">
        <f t="shared" ca="1" si="26"/>
        <v>0</v>
      </c>
      <c r="H71" s="22">
        <f t="shared" ca="1" si="26"/>
        <v>0</v>
      </c>
      <c r="I71" s="22">
        <f t="shared" ca="1" si="26"/>
        <v>0</v>
      </c>
      <c r="J71" s="22">
        <f t="shared" ca="1" si="26"/>
        <v>0</v>
      </c>
      <c r="K71" s="23">
        <f t="shared" ca="1" si="4"/>
        <v>0</v>
      </c>
      <c r="L71" s="22">
        <f t="shared" ca="1" si="22"/>
        <v>0</v>
      </c>
      <c r="M71" s="22">
        <f t="shared" ca="1" si="22"/>
        <v>0</v>
      </c>
      <c r="N71" s="23">
        <f t="shared" ca="1" si="5"/>
        <v>0</v>
      </c>
      <c r="O71" s="22">
        <f t="shared" ca="1" si="25"/>
        <v>0</v>
      </c>
      <c r="P71" s="22">
        <f t="shared" ca="1" si="25"/>
        <v>0</v>
      </c>
      <c r="Q71" s="23">
        <f t="shared" ca="1" si="6"/>
        <v>0</v>
      </c>
      <c r="R71" s="22">
        <f t="shared" ca="1" si="23"/>
        <v>0</v>
      </c>
      <c r="S71" s="22">
        <f t="shared" ca="1" si="23"/>
        <v>0</v>
      </c>
      <c r="T71" s="22">
        <f t="shared" ca="1" si="23"/>
        <v>0</v>
      </c>
      <c r="U71" s="23">
        <f t="shared" ca="1" si="24"/>
        <v>1102348.55</v>
      </c>
    </row>
    <row r="72" spans="1:21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26"/>
        <v>0</v>
      </c>
      <c r="E72" s="22">
        <f t="shared" ca="1" si="26"/>
        <v>1226024.3900000884</v>
      </c>
      <c r="F72" s="22">
        <f t="shared" ca="1" si="26"/>
        <v>0</v>
      </c>
      <c r="G72" s="22">
        <f t="shared" ca="1" si="26"/>
        <v>0</v>
      </c>
      <c r="H72" s="22">
        <f t="shared" ca="1" si="26"/>
        <v>0</v>
      </c>
      <c r="I72" s="22">
        <f t="shared" ca="1" si="26"/>
        <v>0</v>
      </c>
      <c r="J72" s="22">
        <f t="shared" ca="1" si="26"/>
        <v>0</v>
      </c>
      <c r="K72" s="23">
        <f t="shared" ref="K72:K74" ca="1" si="27">L72+M72+N72+Q72</f>
        <v>0</v>
      </c>
      <c r="L72" s="22">
        <f t="shared" ca="1" si="22"/>
        <v>0</v>
      </c>
      <c r="M72" s="22">
        <f t="shared" ca="1" si="22"/>
        <v>0</v>
      </c>
      <c r="N72" s="23">
        <f t="shared" ref="N72:N74" ca="1" si="28">+O72+P72</f>
        <v>0</v>
      </c>
      <c r="O72" s="22">
        <f t="shared" ca="1" si="25"/>
        <v>0</v>
      </c>
      <c r="P72" s="22">
        <f t="shared" ca="1" si="25"/>
        <v>0</v>
      </c>
      <c r="Q72" s="23">
        <f t="shared" ref="Q72:Q74" ca="1" si="29">+R72+S72</f>
        <v>0</v>
      </c>
      <c r="R72" s="22">
        <f t="shared" ca="1" si="23"/>
        <v>0</v>
      </c>
      <c r="S72" s="22">
        <f t="shared" ca="1" si="23"/>
        <v>0</v>
      </c>
      <c r="T72" s="22">
        <f t="shared" ca="1" si="23"/>
        <v>0</v>
      </c>
      <c r="U72" s="23">
        <f t="shared" ca="1" si="24"/>
        <v>1226024.3900000884</v>
      </c>
    </row>
    <row r="73" spans="1:21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26"/>
        <v>0</v>
      </c>
      <c r="E73" s="22">
        <f t="shared" ca="1" si="26"/>
        <v>24690682.549999993</v>
      </c>
      <c r="F73" s="22">
        <f t="shared" ca="1" si="26"/>
        <v>0</v>
      </c>
      <c r="G73" s="22">
        <f t="shared" ca="1" si="26"/>
        <v>0</v>
      </c>
      <c r="H73" s="22">
        <f t="shared" ca="1" si="26"/>
        <v>0</v>
      </c>
      <c r="I73" s="22">
        <f t="shared" ca="1" si="26"/>
        <v>0</v>
      </c>
      <c r="J73" s="22">
        <f t="shared" ca="1" si="26"/>
        <v>0</v>
      </c>
      <c r="K73" s="23">
        <f t="shared" ca="1" si="27"/>
        <v>0</v>
      </c>
      <c r="L73" s="22">
        <f t="shared" ca="1" si="22"/>
        <v>0</v>
      </c>
      <c r="M73" s="22">
        <f t="shared" ca="1" si="22"/>
        <v>0</v>
      </c>
      <c r="N73" s="23">
        <f t="shared" ca="1" si="28"/>
        <v>0</v>
      </c>
      <c r="O73" s="22">
        <f t="shared" ca="1" si="25"/>
        <v>0</v>
      </c>
      <c r="P73" s="22">
        <f t="shared" ca="1" si="25"/>
        <v>0</v>
      </c>
      <c r="Q73" s="23">
        <f t="shared" ca="1" si="29"/>
        <v>0</v>
      </c>
      <c r="R73" s="22">
        <f t="shared" ca="1" si="23"/>
        <v>0</v>
      </c>
      <c r="S73" s="22">
        <f t="shared" ca="1" si="23"/>
        <v>0</v>
      </c>
      <c r="T73" s="22">
        <f t="shared" ca="1" si="23"/>
        <v>0</v>
      </c>
      <c r="U73" s="23">
        <f t="shared" ca="1" si="24"/>
        <v>24690682.549999993</v>
      </c>
    </row>
    <row r="74" spans="1:21" ht="13.5" x14ac:dyDescent="0.25">
      <c r="A74" s="65" t="s">
        <v>281</v>
      </c>
      <c r="B74" s="21">
        <v>3018</v>
      </c>
      <c r="C74" s="66" t="s">
        <v>253</v>
      </c>
      <c r="D74" s="22">
        <f t="shared" ca="1" si="26"/>
        <v>0</v>
      </c>
      <c r="E74" s="22">
        <f t="shared" ca="1" si="26"/>
        <v>103110555.07998043</v>
      </c>
      <c r="F74" s="22">
        <f t="shared" ca="1" si="26"/>
        <v>0</v>
      </c>
      <c r="G74" s="22">
        <f t="shared" ca="1" si="26"/>
        <v>0</v>
      </c>
      <c r="H74" s="22">
        <f t="shared" ca="1" si="26"/>
        <v>0</v>
      </c>
      <c r="I74" s="22">
        <f t="shared" ca="1" si="26"/>
        <v>0</v>
      </c>
      <c r="J74" s="22">
        <f t="shared" ca="1" si="26"/>
        <v>0</v>
      </c>
      <c r="K74" s="23">
        <f t="shared" ca="1" si="27"/>
        <v>0</v>
      </c>
      <c r="L74" s="22">
        <f t="shared" ca="1" si="22"/>
        <v>0</v>
      </c>
      <c r="M74" s="22">
        <f t="shared" ca="1" si="22"/>
        <v>0</v>
      </c>
      <c r="N74" s="23">
        <f t="shared" ca="1" si="28"/>
        <v>0</v>
      </c>
      <c r="O74" s="22">
        <f t="shared" ca="1" si="25"/>
        <v>0</v>
      </c>
      <c r="P74" s="22">
        <f t="shared" ca="1" si="25"/>
        <v>0</v>
      </c>
      <c r="Q74" s="23">
        <f t="shared" ca="1" si="29"/>
        <v>0</v>
      </c>
      <c r="R74" s="22">
        <f t="shared" ca="1" si="23"/>
        <v>0</v>
      </c>
      <c r="S74" s="22">
        <f t="shared" ca="1" si="23"/>
        <v>0</v>
      </c>
      <c r="T74" s="22">
        <f t="shared" ca="1" si="23"/>
        <v>0</v>
      </c>
      <c r="U74" s="23">
        <f t="shared" ca="1" si="24"/>
        <v>103110555.07998043</v>
      </c>
    </row>
    <row r="75" spans="1:21" ht="13.5" x14ac:dyDescent="0.25">
      <c r="A75" s="67" t="s">
        <v>283</v>
      </c>
      <c r="B75" s="56">
        <v>9000</v>
      </c>
      <c r="C75" s="66" t="s">
        <v>284</v>
      </c>
      <c r="D75" s="57">
        <f t="shared" ref="D75:N75" ca="1" si="30">SUMIF($C$7:$C$74,"HD",D$7:D$74)</f>
        <v>0</v>
      </c>
      <c r="E75" s="57">
        <f t="shared" ca="1" si="30"/>
        <v>0</v>
      </c>
      <c r="F75" s="57">
        <f t="shared" ca="1" si="30"/>
        <v>0</v>
      </c>
      <c r="G75" s="57">
        <f t="shared" ca="1" si="30"/>
        <v>0</v>
      </c>
      <c r="H75" s="57">
        <f t="shared" ca="1" si="30"/>
        <v>0</v>
      </c>
      <c r="I75" s="57">
        <f t="shared" ca="1" si="30"/>
        <v>0</v>
      </c>
      <c r="J75" s="57">
        <f t="shared" ca="1" si="30"/>
        <v>0</v>
      </c>
      <c r="K75" s="57">
        <f t="shared" ca="1" si="30"/>
        <v>0</v>
      </c>
      <c r="L75" s="57">
        <f t="shared" ca="1" si="30"/>
        <v>0</v>
      </c>
      <c r="M75" s="57">
        <f t="shared" ca="1" si="30"/>
        <v>0</v>
      </c>
      <c r="N75" s="57">
        <f t="shared" ca="1" si="30"/>
        <v>0</v>
      </c>
      <c r="O75" s="22">
        <f ca="1">IFERROR(INDIRECT("'"&amp;$B$2&amp;"'!"&amp;ADDRESS(MATCH($B75,INDIRECT("'"&amp;$B$2&amp;"'!$B$1:$B$1095"),0),MATCH(O$5,INDIRECT("'"&amp;$B$2&amp;"'!5:5"),0))),0)</f>
        <v>0</v>
      </c>
      <c r="P75" s="57">
        <f t="shared" ref="P75:U75" ca="1" si="31">SUMIF($C$7:$C$74,"HD",P$7:P$74)</f>
        <v>0</v>
      </c>
      <c r="Q75" s="57">
        <f t="shared" ca="1" si="31"/>
        <v>0</v>
      </c>
      <c r="R75" s="57">
        <f t="shared" ca="1" si="31"/>
        <v>0</v>
      </c>
      <c r="S75" s="57">
        <f t="shared" ca="1" si="31"/>
        <v>0</v>
      </c>
      <c r="T75" s="57">
        <f t="shared" ca="1" si="31"/>
        <v>0</v>
      </c>
      <c r="U75" s="57">
        <f t="shared" ca="1" si="31"/>
        <v>0</v>
      </c>
    </row>
    <row r="76" spans="1:21" ht="13.5" x14ac:dyDescent="0.25">
      <c r="A76" s="67" t="s">
        <v>286</v>
      </c>
      <c r="B76" s="56">
        <v>9001</v>
      </c>
      <c r="C76" s="66" t="s">
        <v>287</v>
      </c>
      <c r="D76" s="57">
        <f t="shared" ref="D76:N76" ca="1" si="32">SUMIF($C$7:$C$74,"H",D$7:D$74)+SUMIF($C$7:$C$74,"E",D$7:D$74)</f>
        <v>13853386.999999996</v>
      </c>
      <c r="E76" s="57">
        <f t="shared" ca="1" si="32"/>
        <v>7896179798.5313377</v>
      </c>
      <c r="F76" s="57">
        <f t="shared" ca="1" si="32"/>
        <v>0</v>
      </c>
      <c r="G76" s="57">
        <f ca="1">SUMIF($C$7:$C$74,"H",G$7:G$74)+SUMIF($C$7:$C$74,"E",G$7:G$74)</f>
        <v>0</v>
      </c>
      <c r="H76" s="57">
        <f t="shared" ca="1" si="32"/>
        <v>0</v>
      </c>
      <c r="I76" s="57">
        <f t="shared" ca="1" si="32"/>
        <v>0</v>
      </c>
      <c r="J76" s="57">
        <f t="shared" ca="1" si="32"/>
        <v>0</v>
      </c>
      <c r="K76" s="57">
        <f t="shared" ca="1" si="32"/>
        <v>0</v>
      </c>
      <c r="L76" s="57">
        <f t="shared" ca="1" si="32"/>
        <v>0</v>
      </c>
      <c r="M76" s="57">
        <f t="shared" ca="1" si="32"/>
        <v>0</v>
      </c>
      <c r="N76" s="57">
        <f t="shared" ca="1" si="32"/>
        <v>0</v>
      </c>
      <c r="O76" s="22">
        <f ca="1">IFERROR(INDIRECT("'"&amp;$B$2&amp;"'!"&amp;ADDRESS(MATCH($B76,INDIRECT("'"&amp;$B$2&amp;"'!$B$1:$B$1095"),0),MATCH(O$5,INDIRECT("'"&amp;$B$2&amp;"'!5:5"),0))),0)</f>
        <v>0</v>
      </c>
      <c r="P76" s="57">
        <f t="shared" ref="P76:U76" ca="1" si="33">SUMIF($C$7:$C$74,"H",P$7:P$74)+SUMIF($C$7:$C$74,"E",P$7:P$74)</f>
        <v>0</v>
      </c>
      <c r="Q76" s="57">
        <f t="shared" ca="1" si="33"/>
        <v>0</v>
      </c>
      <c r="R76" s="57">
        <f t="shared" ca="1" si="33"/>
        <v>0</v>
      </c>
      <c r="S76" s="57">
        <f t="shared" ca="1" si="33"/>
        <v>0</v>
      </c>
      <c r="T76" s="57">
        <f t="shared" ca="1" si="33"/>
        <v>0</v>
      </c>
      <c r="U76" s="57">
        <f t="shared" ca="1" si="33"/>
        <v>7910033185.5313377</v>
      </c>
    </row>
    <row r="77" spans="1:21" ht="13.5" x14ac:dyDescent="0.25">
      <c r="A77" s="67" t="s">
        <v>289</v>
      </c>
      <c r="B77" s="56">
        <v>9003</v>
      </c>
      <c r="C77" s="66" t="s">
        <v>290</v>
      </c>
      <c r="D77" s="57">
        <f t="shared" ref="D77:U77" ca="1" si="34">D75+D76</f>
        <v>13853386.999999996</v>
      </c>
      <c r="E77" s="57">
        <f t="shared" ca="1" si="34"/>
        <v>7896179798.5313377</v>
      </c>
      <c r="F77" s="57">
        <f t="shared" ca="1" si="34"/>
        <v>0</v>
      </c>
      <c r="G77" s="57">
        <f t="shared" ca="1" si="34"/>
        <v>0</v>
      </c>
      <c r="H77" s="57">
        <f t="shared" ca="1" si="34"/>
        <v>0</v>
      </c>
      <c r="I77" s="57">
        <f t="shared" ca="1" si="34"/>
        <v>0</v>
      </c>
      <c r="J77" s="57">
        <f t="shared" ca="1" si="34"/>
        <v>0</v>
      </c>
      <c r="K77" s="57">
        <f t="shared" ca="1" si="34"/>
        <v>0</v>
      </c>
      <c r="L77" s="57">
        <f t="shared" ca="1" si="34"/>
        <v>0</v>
      </c>
      <c r="M77" s="57">
        <f t="shared" ca="1" si="34"/>
        <v>0</v>
      </c>
      <c r="N77" s="57">
        <f t="shared" ca="1" si="34"/>
        <v>0</v>
      </c>
      <c r="O77" s="22">
        <f ca="1">IFERROR(INDIRECT("'"&amp;$B$2&amp;"'!"&amp;ADDRESS(MATCH($B77,INDIRECT("'"&amp;$B$2&amp;"'!$B$1:$B$1095"),0),MATCH(O$5,INDIRECT("'"&amp;$B$2&amp;"'!5:5"),0))),0)</f>
        <v>0</v>
      </c>
      <c r="P77" s="57">
        <f t="shared" ca="1" si="34"/>
        <v>0</v>
      </c>
      <c r="Q77" s="57">
        <f t="shared" ca="1" si="34"/>
        <v>0</v>
      </c>
      <c r="R77" s="57">
        <f t="shared" ca="1" si="34"/>
        <v>0</v>
      </c>
      <c r="S77" s="57">
        <f t="shared" ca="1" si="34"/>
        <v>0</v>
      </c>
      <c r="T77" s="57">
        <f t="shared" ca="1" si="34"/>
        <v>0</v>
      </c>
      <c r="U77" s="57">
        <f t="shared" ca="1" si="34"/>
        <v>7910033185.5313377</v>
      </c>
    </row>
  </sheetData>
  <mergeCells count="1">
    <mergeCell ref="E2:G2"/>
  </mergeCells>
  <dataValidations count="1">
    <dataValidation type="list" allowBlank="1" showInputMessage="1" showErrorMessage="1" sqref="B2" xr:uid="{347C6790-EAD0-4807-A6F6-F5D4F9490B52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1C1E-2E38-4CC7-83DC-C4740C0D670C}">
  <dimension ref="A1:I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9" width="15.7109375" style="3" customWidth="1"/>
    <col min="10" max="10" width="4" style="3" customWidth="1"/>
    <col min="11" max="16384" width="9.140625" style="3"/>
  </cols>
  <sheetData>
    <row r="1" spans="1:9" ht="15" customHeight="1" x14ac:dyDescent="0.25">
      <c r="A1" s="1" t="s">
        <v>0</v>
      </c>
      <c r="B1" s="2"/>
      <c r="C1" s="2"/>
    </row>
    <row r="2" spans="1:9" ht="15" customHeight="1" x14ac:dyDescent="0.25">
      <c r="A2" s="1" t="s">
        <v>316</v>
      </c>
      <c r="B2" s="4" t="s">
        <v>8</v>
      </c>
      <c r="C2" s="2"/>
      <c r="E2" s="81" t="s">
        <v>1</v>
      </c>
      <c r="F2" s="82"/>
      <c r="G2" s="83"/>
      <c r="H2" s="6"/>
    </row>
    <row r="3" spans="1:9" ht="15" customHeight="1" x14ac:dyDescent="0.25">
      <c r="A3" s="5" t="s">
        <v>354</v>
      </c>
      <c r="B3" s="2"/>
      <c r="C3" s="2"/>
    </row>
    <row r="4" spans="1:9" ht="22.5" customHeight="1" x14ac:dyDescent="0.2"/>
    <row r="5" spans="1:9" ht="22.5" customHeight="1" x14ac:dyDescent="0.2">
      <c r="D5" s="11">
        <v>704</v>
      </c>
      <c r="E5" s="11">
        <v>718</v>
      </c>
      <c r="F5" s="11">
        <v>729</v>
      </c>
      <c r="G5" s="11">
        <v>750</v>
      </c>
      <c r="H5" s="11">
        <v>751</v>
      </c>
      <c r="I5" s="69"/>
    </row>
    <row r="6" spans="1:9" ht="79.5" customHeight="1" x14ac:dyDescent="0.2">
      <c r="A6" s="64" t="s">
        <v>141</v>
      </c>
      <c r="B6" s="64" t="s">
        <v>142</v>
      </c>
      <c r="C6" s="64" t="s">
        <v>143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  <c r="I6" s="69" t="s">
        <v>317</v>
      </c>
    </row>
    <row r="7" spans="1:9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H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1435376.42</v>
      </c>
      <c r="H7" s="22">
        <f t="shared" ca="1" si="0"/>
        <v>0</v>
      </c>
      <c r="I7" s="23">
        <f ca="1">+SUM(D7:H7)</f>
        <v>1435376.42</v>
      </c>
    </row>
    <row r="8" spans="1:9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9822.5400000009686</v>
      </c>
      <c r="E8" s="22">
        <f t="shared" ca="1" si="0"/>
        <v>51734.02999999997</v>
      </c>
      <c r="F8" s="22">
        <f t="shared" ca="1" si="0"/>
        <v>0</v>
      </c>
      <c r="G8" s="22">
        <f t="shared" ca="1" si="0"/>
        <v>4750536.4199999571</v>
      </c>
      <c r="H8" s="22">
        <f t="shared" ca="1" si="0"/>
        <v>0</v>
      </c>
      <c r="I8" s="23">
        <f t="shared" ref="I8:I18" ca="1" si="1">+SUM(D8:H8)</f>
        <v>4812092.9899999583</v>
      </c>
    </row>
    <row r="9" spans="1:9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  <c r="E9" s="22">
        <f t="shared" ca="1" si="0"/>
        <v>0</v>
      </c>
      <c r="F9" s="22">
        <f t="shared" ca="1" si="0"/>
        <v>0</v>
      </c>
      <c r="G9" s="22">
        <f t="shared" ca="1" si="0"/>
        <v>506268.82284203649</v>
      </c>
      <c r="H9" s="22">
        <f t="shared" ca="1" si="0"/>
        <v>0</v>
      </c>
      <c r="I9" s="23">
        <f t="shared" ca="1" si="1"/>
        <v>506268.82284203649</v>
      </c>
    </row>
    <row r="10" spans="1:9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0</v>
      </c>
      <c r="E10" s="22">
        <f t="shared" ca="1" si="0"/>
        <v>1047.54999999999</v>
      </c>
      <c r="F10" s="22">
        <f t="shared" ca="1" si="0"/>
        <v>83792.44</v>
      </c>
      <c r="G10" s="22">
        <f t="shared" ca="1" si="0"/>
        <v>20801613.060000099</v>
      </c>
      <c r="H10" s="22">
        <f t="shared" ca="1" si="0"/>
        <v>0</v>
      </c>
      <c r="I10" s="23">
        <f t="shared" ca="1" si="1"/>
        <v>20886453.050000098</v>
      </c>
    </row>
    <row r="11" spans="1:9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2">
        <f t="shared" ca="1" si="0"/>
        <v>1924</v>
      </c>
      <c r="F11" s="22">
        <f t="shared" ca="1" si="0"/>
        <v>0</v>
      </c>
      <c r="G11" s="22">
        <f t="shared" ca="1" si="0"/>
        <v>41553.42</v>
      </c>
      <c r="H11" s="22">
        <f t="shared" ca="1" si="0"/>
        <v>0</v>
      </c>
      <c r="I11" s="23">
        <f t="shared" ca="1" si="1"/>
        <v>43477.42</v>
      </c>
    </row>
    <row r="12" spans="1:9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3">
        <f t="shared" ca="1" si="1"/>
        <v>0</v>
      </c>
    </row>
    <row r="13" spans="1:9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7881.59</v>
      </c>
      <c r="H13" s="22">
        <f t="shared" ca="1" si="0"/>
        <v>0</v>
      </c>
      <c r="I13" s="23">
        <f t="shared" ca="1" si="1"/>
        <v>7881.59</v>
      </c>
    </row>
    <row r="14" spans="1:9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249513.15999999997</v>
      </c>
      <c r="H14" s="22">
        <f t="shared" ca="1" si="0"/>
        <v>0</v>
      </c>
      <c r="I14" s="23">
        <f t="shared" ca="1" si="1"/>
        <v>249513.15999999997</v>
      </c>
    </row>
    <row r="15" spans="1:9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3">
        <f t="shared" ca="1" si="1"/>
        <v>0</v>
      </c>
    </row>
    <row r="16" spans="1:9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3">
        <f t="shared" ca="1" si="1"/>
        <v>0</v>
      </c>
    </row>
    <row r="17" spans="1:9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  <c r="E17" s="22">
        <f t="shared" ca="1" si="0"/>
        <v>0</v>
      </c>
      <c r="F17" s="22">
        <f t="shared" ca="1" si="0"/>
        <v>0</v>
      </c>
      <c r="G17" s="22">
        <f t="shared" ca="1" si="0"/>
        <v>1523061</v>
      </c>
      <c r="H17" s="22">
        <f t="shared" ca="1" si="0"/>
        <v>0</v>
      </c>
      <c r="I17" s="23">
        <f t="shared" ca="1" si="1"/>
        <v>1523061</v>
      </c>
    </row>
    <row r="18" spans="1:9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2">
        <f t="shared" ca="1" si="0"/>
        <v>0</v>
      </c>
      <c r="G18" s="22">
        <f t="shared" ca="1" si="0"/>
        <v>525.20000000000005</v>
      </c>
      <c r="H18" s="22">
        <f t="shared" ca="1" si="0"/>
        <v>0</v>
      </c>
      <c r="I18" s="23">
        <f t="shared" ca="1" si="1"/>
        <v>525.20000000000005</v>
      </c>
    </row>
    <row r="19" spans="1:9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2">
        <f t="shared" ca="1" si="0"/>
        <v>0</v>
      </c>
      <c r="I19" s="23">
        <f t="shared" ref="I19:I24" ca="1" si="2">+SUM(D19:H19)</f>
        <v>0</v>
      </c>
    </row>
    <row r="20" spans="1:9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  <c r="E20" s="22">
        <f t="shared" ca="1" si="0"/>
        <v>0</v>
      </c>
      <c r="F20" s="22">
        <f t="shared" ca="1" si="0"/>
        <v>0</v>
      </c>
      <c r="G20" s="22">
        <f t="shared" ca="1" si="0"/>
        <v>296907.66000000003</v>
      </c>
      <c r="H20" s="22">
        <f t="shared" ca="1" si="0"/>
        <v>0</v>
      </c>
      <c r="I20" s="23">
        <f t="shared" ca="1" si="2"/>
        <v>296907.66000000003</v>
      </c>
    </row>
    <row r="21" spans="1:9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2">
        <f t="shared" ca="1" si="0"/>
        <v>0</v>
      </c>
      <c r="F21" s="22">
        <f t="shared" ca="1" si="0"/>
        <v>0</v>
      </c>
      <c r="G21" s="22">
        <f t="shared" ca="1" si="0"/>
        <v>881050.55</v>
      </c>
      <c r="H21" s="22">
        <f t="shared" ca="1" si="0"/>
        <v>0</v>
      </c>
      <c r="I21" s="23">
        <f t="shared" ca="1" si="2"/>
        <v>881050.55</v>
      </c>
    </row>
    <row r="22" spans="1:9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  <c r="E22" s="22">
        <f t="shared" ca="1" si="0"/>
        <v>19675.7</v>
      </c>
      <c r="F22" s="22">
        <f t="shared" ca="1" si="0"/>
        <v>4612717.05</v>
      </c>
      <c r="G22" s="22">
        <f t="shared" ca="1" si="0"/>
        <v>9330022.0899999999</v>
      </c>
      <c r="H22" s="22">
        <f t="shared" ca="1" si="0"/>
        <v>0</v>
      </c>
      <c r="I22" s="23">
        <f t="shared" ca="1" si="2"/>
        <v>13962414.84</v>
      </c>
    </row>
    <row r="23" spans="1:9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H38" ca="1" si="3">IFERROR(INDIRECT("'"&amp;$B$2&amp;"'!"&amp;ADDRESS(MATCH($B23,INDIRECT("'"&amp;$B$2&amp;"'!$B$1:$B$1095"),0),MATCH(D$5,INDIRECT("'"&amp;$B$2&amp;"'!5:5"),0))),0)</f>
        <v>0</v>
      </c>
      <c r="E23" s="22">
        <f t="shared" ca="1" si="3"/>
        <v>0</v>
      </c>
      <c r="F23" s="22">
        <f t="shared" ca="1" si="3"/>
        <v>0</v>
      </c>
      <c r="G23" s="22">
        <f t="shared" ca="1" si="3"/>
        <v>897156.70000000042</v>
      </c>
      <c r="H23" s="22">
        <f t="shared" ca="1" si="3"/>
        <v>0.31</v>
      </c>
      <c r="I23" s="23">
        <f t="shared" ca="1" si="2"/>
        <v>897157.01000000047</v>
      </c>
    </row>
    <row r="24" spans="1:9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3"/>
        <v>136632.98000000001</v>
      </c>
      <c r="E24" s="22">
        <f t="shared" ca="1" si="3"/>
        <v>0</v>
      </c>
      <c r="F24" s="22">
        <f t="shared" ca="1" si="3"/>
        <v>0</v>
      </c>
      <c r="G24" s="22">
        <f t="shared" ca="1" si="3"/>
        <v>3337937.7099999799</v>
      </c>
      <c r="H24" s="22">
        <f t="shared" ca="1" si="3"/>
        <v>0</v>
      </c>
      <c r="I24" s="23">
        <f t="shared" ca="1" si="2"/>
        <v>3474570.6899999799</v>
      </c>
    </row>
    <row r="25" spans="1:9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3"/>
        <v>0</v>
      </c>
      <c r="E25" s="22">
        <f t="shared" ca="1" si="3"/>
        <v>0</v>
      </c>
      <c r="F25" s="22">
        <f t="shared" ca="1" si="3"/>
        <v>0</v>
      </c>
      <c r="G25" s="22">
        <f t="shared" ca="1" si="3"/>
        <v>-3492806.28</v>
      </c>
      <c r="H25" s="22">
        <f t="shared" ca="1" si="3"/>
        <v>0</v>
      </c>
      <c r="I25" s="23">
        <f t="shared" ref="I25:I36" ca="1" si="4">+SUM(D25:H25)</f>
        <v>-3492806.28</v>
      </c>
    </row>
    <row r="26" spans="1:9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3"/>
        <v>0</v>
      </c>
      <c r="E26" s="22">
        <f t="shared" ca="1" si="3"/>
        <v>0</v>
      </c>
      <c r="F26" s="22">
        <f t="shared" ca="1" si="3"/>
        <v>0</v>
      </c>
      <c r="G26" s="22">
        <f t="shared" ca="1" si="3"/>
        <v>1448776.8876209997</v>
      </c>
      <c r="H26" s="22">
        <f t="shared" ca="1" si="3"/>
        <v>0</v>
      </c>
      <c r="I26" s="23">
        <f t="shared" ca="1" si="4"/>
        <v>1448776.8876209997</v>
      </c>
    </row>
    <row r="27" spans="1:9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3"/>
        <v>0</v>
      </c>
      <c r="E27" s="22">
        <f t="shared" ca="1" si="3"/>
        <v>0</v>
      </c>
      <c r="F27" s="22">
        <f t="shared" ca="1" si="3"/>
        <v>0</v>
      </c>
      <c r="G27" s="22">
        <f t="shared" ca="1" si="3"/>
        <v>207790.96999999994</v>
      </c>
      <c r="H27" s="22">
        <f t="shared" ca="1" si="3"/>
        <v>220</v>
      </c>
      <c r="I27" s="23">
        <f t="shared" ca="1" si="4"/>
        <v>208010.96999999994</v>
      </c>
    </row>
    <row r="28" spans="1:9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3"/>
        <v>0</v>
      </c>
      <c r="E28" s="22">
        <f t="shared" ca="1" si="3"/>
        <v>0</v>
      </c>
      <c r="F28" s="22">
        <f t="shared" ca="1" si="3"/>
        <v>0</v>
      </c>
      <c r="G28" s="22">
        <f t="shared" ca="1" si="3"/>
        <v>416.45</v>
      </c>
      <c r="H28" s="22">
        <f t="shared" ca="1" si="3"/>
        <v>0</v>
      </c>
      <c r="I28" s="23">
        <f t="shared" ca="1" si="4"/>
        <v>416.45</v>
      </c>
    </row>
    <row r="29" spans="1:9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3"/>
        <v>0</v>
      </c>
      <c r="E29" s="22">
        <f t="shared" ca="1" si="3"/>
        <v>11997.73</v>
      </c>
      <c r="F29" s="22">
        <f t="shared" ca="1" si="3"/>
        <v>0</v>
      </c>
      <c r="G29" s="22">
        <f t="shared" ca="1" si="3"/>
        <v>10158448.48</v>
      </c>
      <c r="H29" s="22">
        <f t="shared" ca="1" si="3"/>
        <v>0</v>
      </c>
      <c r="I29" s="23">
        <f t="shared" ca="1" si="4"/>
        <v>10170446.210000001</v>
      </c>
    </row>
    <row r="30" spans="1:9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3"/>
        <v>0</v>
      </c>
      <c r="E30" s="22">
        <f t="shared" ca="1" si="3"/>
        <v>0</v>
      </c>
      <c r="F30" s="22">
        <f t="shared" ca="1" si="3"/>
        <v>0</v>
      </c>
      <c r="G30" s="22">
        <f t="shared" ca="1" si="3"/>
        <v>5781726.3699997952</v>
      </c>
      <c r="H30" s="22">
        <f t="shared" ca="1" si="3"/>
        <v>0</v>
      </c>
      <c r="I30" s="23">
        <f t="shared" ca="1" si="4"/>
        <v>5781726.3699997952</v>
      </c>
    </row>
    <row r="31" spans="1:9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3"/>
        <v>0</v>
      </c>
      <c r="E31" s="22">
        <f t="shared" ca="1" si="3"/>
        <v>14399.76</v>
      </c>
      <c r="F31" s="22">
        <f t="shared" ca="1" si="3"/>
        <v>0</v>
      </c>
      <c r="G31" s="22">
        <f t="shared" ca="1" si="3"/>
        <v>387250.49009699997</v>
      </c>
      <c r="H31" s="22">
        <f t="shared" ca="1" si="3"/>
        <v>0</v>
      </c>
      <c r="I31" s="23">
        <f t="shared" ca="1" si="4"/>
        <v>401650.25009699998</v>
      </c>
    </row>
    <row r="32" spans="1:9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3"/>
        <v>0</v>
      </c>
      <c r="E32" s="22">
        <f t="shared" ca="1" si="3"/>
        <v>1390.66</v>
      </c>
      <c r="F32" s="22">
        <f t="shared" ca="1" si="3"/>
        <v>0</v>
      </c>
      <c r="G32" s="22">
        <f t="shared" ca="1" si="3"/>
        <v>185056.92999999996</v>
      </c>
      <c r="H32" s="22">
        <f t="shared" ca="1" si="3"/>
        <v>0</v>
      </c>
      <c r="I32" s="23">
        <f t="shared" ca="1" si="4"/>
        <v>186447.58999999997</v>
      </c>
    </row>
    <row r="33" spans="1:9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3"/>
        <v>0</v>
      </c>
      <c r="E33" s="22">
        <f t="shared" ca="1" si="3"/>
        <v>0</v>
      </c>
      <c r="F33" s="22">
        <f t="shared" ca="1" si="3"/>
        <v>0</v>
      </c>
      <c r="G33" s="22">
        <f t="shared" ca="1" si="3"/>
        <v>20512.909999999982</v>
      </c>
      <c r="H33" s="22">
        <f t="shared" ca="1" si="3"/>
        <v>0</v>
      </c>
      <c r="I33" s="23">
        <f t="shared" ca="1" si="4"/>
        <v>20512.909999999982</v>
      </c>
    </row>
    <row r="34" spans="1:9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3"/>
        <v>0</v>
      </c>
      <c r="E34" s="22">
        <f t="shared" ca="1" si="3"/>
        <v>0</v>
      </c>
      <c r="F34" s="22">
        <f t="shared" ca="1" si="3"/>
        <v>0</v>
      </c>
      <c r="G34" s="22">
        <f t="shared" ca="1" si="3"/>
        <v>1978215.5800000899</v>
      </c>
      <c r="H34" s="22">
        <f t="shared" ca="1" si="3"/>
        <v>0</v>
      </c>
      <c r="I34" s="23">
        <f t="shared" ca="1" si="4"/>
        <v>1978215.5800000899</v>
      </c>
    </row>
    <row r="35" spans="1:9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3"/>
        <v>0</v>
      </c>
      <c r="E35" s="22">
        <f t="shared" ca="1" si="3"/>
        <v>391</v>
      </c>
      <c r="F35" s="22">
        <f t="shared" ca="1" si="3"/>
        <v>0</v>
      </c>
      <c r="G35" s="22">
        <f t="shared" ca="1" si="3"/>
        <v>261320</v>
      </c>
      <c r="H35" s="22">
        <f t="shared" ca="1" si="3"/>
        <v>0</v>
      </c>
      <c r="I35" s="23">
        <f t="shared" ca="1" si="4"/>
        <v>261711</v>
      </c>
    </row>
    <row r="36" spans="1:9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3"/>
        <v>0</v>
      </c>
      <c r="E36" s="22">
        <f t="shared" ca="1" si="3"/>
        <v>0</v>
      </c>
      <c r="F36" s="22">
        <f t="shared" ca="1" si="3"/>
        <v>0</v>
      </c>
      <c r="G36" s="22">
        <f t="shared" ca="1" si="3"/>
        <v>0</v>
      </c>
      <c r="H36" s="22">
        <f t="shared" ca="1" si="3"/>
        <v>0</v>
      </c>
      <c r="I36" s="23">
        <f t="shared" ca="1" si="4"/>
        <v>0</v>
      </c>
    </row>
    <row r="37" spans="1:9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3"/>
        <v>0</v>
      </c>
      <c r="E37" s="22">
        <f t="shared" ca="1" si="3"/>
        <v>0</v>
      </c>
      <c r="F37" s="22">
        <f t="shared" ca="1" si="3"/>
        <v>0</v>
      </c>
      <c r="G37" s="22">
        <f t="shared" ca="1" si="3"/>
        <v>336643.12</v>
      </c>
      <c r="H37" s="22">
        <f t="shared" ca="1" si="3"/>
        <v>0</v>
      </c>
      <c r="I37" s="23">
        <f t="shared" ref="I37:I46" ca="1" si="5">+SUM(D37:H37)</f>
        <v>336643.12</v>
      </c>
    </row>
    <row r="38" spans="1:9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3"/>
        <v>0</v>
      </c>
      <c r="E38" s="22">
        <f t="shared" ca="1" si="3"/>
        <v>0</v>
      </c>
      <c r="F38" s="22">
        <f t="shared" ca="1" si="3"/>
        <v>0</v>
      </c>
      <c r="G38" s="22">
        <f t="shared" ca="1" si="3"/>
        <v>6423.45</v>
      </c>
      <c r="H38" s="22">
        <f t="shared" ca="1" si="3"/>
        <v>0</v>
      </c>
      <c r="I38" s="23">
        <f t="shared" ca="1" si="5"/>
        <v>6423.45</v>
      </c>
    </row>
    <row r="39" spans="1:9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H54" ca="1" si="6">IFERROR(INDIRECT("'"&amp;$B$2&amp;"'!"&amp;ADDRESS(MATCH($B39,INDIRECT("'"&amp;$B$2&amp;"'!$B$1:$B$1095"),0),MATCH(D$5,INDIRECT("'"&amp;$B$2&amp;"'!5:5"),0))),0)</f>
        <v>0</v>
      </c>
      <c r="E39" s="22">
        <f t="shared" ca="1" si="6"/>
        <v>0</v>
      </c>
      <c r="F39" s="22">
        <f t="shared" ca="1" si="6"/>
        <v>0</v>
      </c>
      <c r="G39" s="22">
        <f t="shared" ca="1" si="6"/>
        <v>10696.21</v>
      </c>
      <c r="H39" s="22">
        <f t="shared" ca="1" si="6"/>
        <v>0</v>
      </c>
      <c r="I39" s="23">
        <f t="shared" ca="1" si="5"/>
        <v>10696.21</v>
      </c>
    </row>
    <row r="40" spans="1:9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6"/>
        <v>0</v>
      </c>
      <c r="E40" s="22">
        <f t="shared" ca="1" si="6"/>
        <v>11872771.08</v>
      </c>
      <c r="F40" s="22">
        <f t="shared" ca="1" si="6"/>
        <v>0</v>
      </c>
      <c r="G40" s="22">
        <f t="shared" ca="1" si="6"/>
        <v>12899.47</v>
      </c>
      <c r="H40" s="22">
        <f t="shared" ca="1" si="6"/>
        <v>0</v>
      </c>
      <c r="I40" s="23">
        <f t="shared" ca="1" si="5"/>
        <v>11885670.550000001</v>
      </c>
    </row>
    <row r="41" spans="1:9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6"/>
        <v>0</v>
      </c>
      <c r="E41" s="22">
        <f t="shared" ca="1" si="6"/>
        <v>0</v>
      </c>
      <c r="F41" s="22">
        <f t="shared" ca="1" si="6"/>
        <v>0</v>
      </c>
      <c r="G41" s="22">
        <f t="shared" ca="1" si="6"/>
        <v>125.78</v>
      </c>
      <c r="H41" s="22">
        <f t="shared" ca="1" si="6"/>
        <v>0</v>
      </c>
      <c r="I41" s="23">
        <f t="shared" ca="1" si="5"/>
        <v>125.78</v>
      </c>
    </row>
    <row r="42" spans="1:9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6"/>
        <v>0</v>
      </c>
      <c r="E42" s="22">
        <f t="shared" ca="1" si="6"/>
        <v>0</v>
      </c>
      <c r="F42" s="22">
        <f t="shared" ca="1" si="6"/>
        <v>0</v>
      </c>
      <c r="G42" s="22">
        <f t="shared" ca="1" si="6"/>
        <v>34081.599999999948</v>
      </c>
      <c r="H42" s="22">
        <f t="shared" ca="1" si="6"/>
        <v>0</v>
      </c>
      <c r="I42" s="23">
        <f t="shared" ref="I42" ca="1" si="7">+SUM(D42:H42)</f>
        <v>34081.599999999948</v>
      </c>
    </row>
    <row r="43" spans="1:9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6"/>
        <v>0</v>
      </c>
      <c r="E43" s="22">
        <f t="shared" ca="1" si="6"/>
        <v>0</v>
      </c>
      <c r="F43" s="22">
        <f t="shared" ca="1" si="6"/>
        <v>0</v>
      </c>
      <c r="G43" s="22">
        <f t="shared" ca="1" si="6"/>
        <v>10981.31</v>
      </c>
      <c r="H43" s="22">
        <f t="shared" ca="1" si="6"/>
        <v>0</v>
      </c>
      <c r="I43" s="23">
        <f t="shared" ca="1" si="5"/>
        <v>10981.31</v>
      </c>
    </row>
    <row r="44" spans="1:9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6"/>
        <v>0</v>
      </c>
      <c r="E44" s="22">
        <f t="shared" ca="1" si="6"/>
        <v>0</v>
      </c>
      <c r="F44" s="22">
        <f t="shared" ca="1" si="6"/>
        <v>0</v>
      </c>
      <c r="G44" s="22">
        <f t="shared" ca="1" si="6"/>
        <v>0</v>
      </c>
      <c r="H44" s="22">
        <f t="shared" ca="1" si="6"/>
        <v>0</v>
      </c>
      <c r="I44" s="23">
        <f t="shared" ca="1" si="5"/>
        <v>0</v>
      </c>
    </row>
    <row r="45" spans="1:9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6"/>
        <v>0</v>
      </c>
      <c r="E45" s="22">
        <f t="shared" ca="1" si="6"/>
        <v>0</v>
      </c>
      <c r="F45" s="22">
        <f t="shared" ca="1" si="6"/>
        <v>51814705.990000002</v>
      </c>
      <c r="G45" s="22">
        <f t="shared" ca="1" si="6"/>
        <v>3082.85</v>
      </c>
      <c r="H45" s="22">
        <f t="shared" ca="1" si="6"/>
        <v>0</v>
      </c>
      <c r="I45" s="23">
        <f t="shared" ca="1" si="5"/>
        <v>51817788.840000004</v>
      </c>
    </row>
    <row r="46" spans="1:9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6"/>
        <v>0</v>
      </c>
      <c r="E46" s="22">
        <f t="shared" ca="1" si="6"/>
        <v>0</v>
      </c>
      <c r="F46" s="22">
        <f t="shared" ca="1" si="6"/>
        <v>0</v>
      </c>
      <c r="G46" s="22">
        <f t="shared" ca="1" si="6"/>
        <v>255.04</v>
      </c>
      <c r="H46" s="22">
        <f t="shared" ca="1" si="6"/>
        <v>0</v>
      </c>
      <c r="I46" s="23">
        <f t="shared" ca="1" si="5"/>
        <v>255.04</v>
      </c>
    </row>
    <row r="47" spans="1:9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6"/>
        <v>0</v>
      </c>
      <c r="E47" s="22">
        <f t="shared" ca="1" si="6"/>
        <v>0</v>
      </c>
      <c r="F47" s="22">
        <f t="shared" ca="1" si="6"/>
        <v>0</v>
      </c>
      <c r="G47" s="22">
        <f t="shared" ca="1" si="6"/>
        <v>0</v>
      </c>
      <c r="H47" s="22">
        <f t="shared" ca="1" si="6"/>
        <v>0</v>
      </c>
      <c r="I47" s="23">
        <f t="shared" ref="I47:I59" ca="1" si="8">+SUM(D47:H47)</f>
        <v>0</v>
      </c>
    </row>
    <row r="48" spans="1:9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6"/>
        <v>0</v>
      </c>
      <c r="E48" s="22">
        <f t="shared" ca="1" si="6"/>
        <v>0</v>
      </c>
      <c r="F48" s="22">
        <f t="shared" ca="1" si="6"/>
        <v>0</v>
      </c>
      <c r="G48" s="22">
        <f t="shared" ca="1" si="6"/>
        <v>19262.599999999999</v>
      </c>
      <c r="H48" s="22">
        <f t="shared" ca="1" si="6"/>
        <v>0</v>
      </c>
      <c r="I48" s="23">
        <f t="shared" ca="1" si="8"/>
        <v>19262.599999999999</v>
      </c>
    </row>
    <row r="49" spans="1:9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6"/>
        <v>0</v>
      </c>
      <c r="E49" s="22">
        <f t="shared" ca="1" si="6"/>
        <v>0</v>
      </c>
      <c r="F49" s="22">
        <f t="shared" ca="1" si="6"/>
        <v>0</v>
      </c>
      <c r="G49" s="22">
        <f t="shared" ca="1" si="6"/>
        <v>25373.119999999999</v>
      </c>
      <c r="H49" s="22">
        <f t="shared" ca="1" si="6"/>
        <v>0</v>
      </c>
      <c r="I49" s="23">
        <f t="shared" ca="1" si="8"/>
        <v>25373.119999999999</v>
      </c>
    </row>
    <row r="50" spans="1:9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6"/>
        <v>0</v>
      </c>
      <c r="E50" s="22">
        <f t="shared" ca="1" si="6"/>
        <v>0</v>
      </c>
      <c r="F50" s="22">
        <f t="shared" ca="1" si="6"/>
        <v>0</v>
      </c>
      <c r="G50" s="22">
        <f t="shared" ca="1" si="6"/>
        <v>0</v>
      </c>
      <c r="H50" s="22">
        <f t="shared" ca="1" si="6"/>
        <v>0</v>
      </c>
      <c r="I50" s="23">
        <f t="shared" ca="1" si="8"/>
        <v>0</v>
      </c>
    </row>
    <row r="51" spans="1:9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6"/>
        <v>0</v>
      </c>
      <c r="E51" s="22">
        <f t="shared" ca="1" si="6"/>
        <v>0</v>
      </c>
      <c r="F51" s="22">
        <f t="shared" ca="1" si="6"/>
        <v>0</v>
      </c>
      <c r="G51" s="22">
        <f t="shared" ca="1" si="6"/>
        <v>4953.63</v>
      </c>
      <c r="H51" s="22">
        <f t="shared" ca="1" si="6"/>
        <v>0</v>
      </c>
      <c r="I51" s="23">
        <f t="shared" ca="1" si="8"/>
        <v>4953.63</v>
      </c>
    </row>
    <row r="52" spans="1:9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6"/>
        <v>0</v>
      </c>
      <c r="E52" s="22">
        <f t="shared" ca="1" si="6"/>
        <v>0</v>
      </c>
      <c r="F52" s="22">
        <f t="shared" ca="1" si="6"/>
        <v>0</v>
      </c>
      <c r="G52" s="22">
        <f t="shared" ca="1" si="6"/>
        <v>12914.43</v>
      </c>
      <c r="H52" s="22">
        <f t="shared" ca="1" si="6"/>
        <v>0</v>
      </c>
      <c r="I52" s="23">
        <f t="shared" ref="I52" ca="1" si="9">+SUM(D52:H52)</f>
        <v>12914.43</v>
      </c>
    </row>
    <row r="53" spans="1:9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6"/>
        <v>0</v>
      </c>
      <c r="E53" s="22">
        <f t="shared" ca="1" si="6"/>
        <v>0</v>
      </c>
      <c r="F53" s="22">
        <f t="shared" ca="1" si="6"/>
        <v>0</v>
      </c>
      <c r="G53" s="22">
        <f t="shared" ca="1" si="6"/>
        <v>0</v>
      </c>
      <c r="H53" s="22">
        <f t="shared" ca="1" si="6"/>
        <v>0</v>
      </c>
      <c r="I53" s="23">
        <f t="shared" ref="I53:I54" ca="1" si="10">+SUM(D53:H53)</f>
        <v>0</v>
      </c>
    </row>
    <row r="54" spans="1:9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6"/>
        <v>46318.58</v>
      </c>
      <c r="E54" s="22">
        <f t="shared" ca="1" si="6"/>
        <v>0</v>
      </c>
      <c r="F54" s="22">
        <f t="shared" ca="1" si="6"/>
        <v>0</v>
      </c>
      <c r="G54" s="22">
        <f t="shared" ca="1" si="6"/>
        <v>0</v>
      </c>
      <c r="H54" s="22">
        <f t="shared" ca="1" si="6"/>
        <v>0</v>
      </c>
      <c r="I54" s="23">
        <f t="shared" ca="1" si="10"/>
        <v>46318.58</v>
      </c>
    </row>
    <row r="55" spans="1:9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H70" ca="1" si="11">IFERROR(INDIRECT("'"&amp;$B$2&amp;"'!"&amp;ADDRESS(MATCH($B55,INDIRECT("'"&amp;$B$2&amp;"'!$B$1:$B$1095"),0),MATCH(D$5,INDIRECT("'"&amp;$B$2&amp;"'!5:5"),0))),0)</f>
        <v>0</v>
      </c>
      <c r="E55" s="22">
        <f t="shared" ca="1" si="11"/>
        <v>0</v>
      </c>
      <c r="F55" s="22">
        <f t="shared" ca="1" si="11"/>
        <v>0</v>
      </c>
      <c r="G55" s="22">
        <f t="shared" ca="1" si="11"/>
        <v>0</v>
      </c>
      <c r="H55" s="22">
        <f t="shared" ca="1" si="11"/>
        <v>0</v>
      </c>
      <c r="I55" s="23">
        <f t="shared" ca="1" si="8"/>
        <v>0</v>
      </c>
    </row>
    <row r="56" spans="1:9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11"/>
        <v>0</v>
      </c>
      <c r="E56" s="22">
        <f t="shared" ca="1" si="11"/>
        <v>0</v>
      </c>
      <c r="F56" s="22">
        <f t="shared" ca="1" si="11"/>
        <v>0</v>
      </c>
      <c r="G56" s="22">
        <f t="shared" ca="1" si="11"/>
        <v>6940105.9900000002</v>
      </c>
      <c r="H56" s="22">
        <f t="shared" ca="1" si="11"/>
        <v>0</v>
      </c>
      <c r="I56" s="23">
        <f t="shared" ca="1" si="8"/>
        <v>6940105.9900000002</v>
      </c>
    </row>
    <row r="57" spans="1:9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11"/>
        <v>0</v>
      </c>
      <c r="E57" s="22">
        <f t="shared" ca="1" si="11"/>
        <v>0</v>
      </c>
      <c r="F57" s="22">
        <f t="shared" ca="1" si="11"/>
        <v>0</v>
      </c>
      <c r="G57" s="22">
        <f t="shared" ca="1" si="11"/>
        <v>1051659.2300000568</v>
      </c>
      <c r="H57" s="22">
        <f t="shared" ca="1" si="11"/>
        <v>0</v>
      </c>
      <c r="I57" s="23">
        <f t="shared" ca="1" si="8"/>
        <v>1051659.2300000568</v>
      </c>
    </row>
    <row r="58" spans="1:9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11"/>
        <v>0</v>
      </c>
      <c r="E58" s="22">
        <f t="shared" ca="1" si="11"/>
        <v>0</v>
      </c>
      <c r="F58" s="22">
        <f t="shared" ca="1" si="11"/>
        <v>0</v>
      </c>
      <c r="G58" s="22">
        <f t="shared" ca="1" si="11"/>
        <v>0</v>
      </c>
      <c r="H58" s="22">
        <f t="shared" ca="1" si="11"/>
        <v>0</v>
      </c>
      <c r="I58" s="23">
        <f t="shared" ca="1" si="8"/>
        <v>0</v>
      </c>
    </row>
    <row r="59" spans="1:9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11"/>
        <v>0</v>
      </c>
      <c r="E59" s="22">
        <f t="shared" ca="1" si="11"/>
        <v>0</v>
      </c>
      <c r="F59" s="22">
        <f t="shared" ca="1" si="11"/>
        <v>0</v>
      </c>
      <c r="G59" s="22">
        <f t="shared" ca="1" si="11"/>
        <v>0</v>
      </c>
      <c r="H59" s="22">
        <f t="shared" ca="1" si="11"/>
        <v>0</v>
      </c>
      <c r="I59" s="23">
        <f t="shared" ca="1" si="8"/>
        <v>0</v>
      </c>
    </row>
    <row r="60" spans="1:9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11"/>
        <v>0</v>
      </c>
      <c r="E60" s="22">
        <f t="shared" ca="1" si="11"/>
        <v>0</v>
      </c>
      <c r="F60" s="22">
        <f t="shared" ca="1" si="11"/>
        <v>0</v>
      </c>
      <c r="G60" s="22">
        <f t="shared" ca="1" si="11"/>
        <v>0</v>
      </c>
      <c r="H60" s="22">
        <f t="shared" ca="1" si="11"/>
        <v>0</v>
      </c>
      <c r="I60" s="23">
        <f t="shared" ref="I60:I77" ca="1" si="12">+SUM(D60:H60)</f>
        <v>0</v>
      </c>
    </row>
    <row r="61" spans="1:9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11"/>
        <v>0</v>
      </c>
      <c r="E61" s="22">
        <f t="shared" ca="1" si="11"/>
        <v>0</v>
      </c>
      <c r="F61" s="22">
        <f t="shared" ca="1" si="11"/>
        <v>0</v>
      </c>
      <c r="G61" s="22">
        <f t="shared" ca="1" si="11"/>
        <v>142016.98000000001</v>
      </c>
      <c r="H61" s="22">
        <f t="shared" ca="1" si="11"/>
        <v>0</v>
      </c>
      <c r="I61" s="23">
        <f t="shared" ca="1" si="12"/>
        <v>142016.98000000001</v>
      </c>
    </row>
    <row r="62" spans="1:9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11"/>
        <v>0</v>
      </c>
      <c r="E62" s="22">
        <f t="shared" ca="1" si="11"/>
        <v>0</v>
      </c>
      <c r="F62" s="22">
        <f t="shared" ca="1" si="11"/>
        <v>0</v>
      </c>
      <c r="G62" s="22">
        <f t="shared" ca="1" si="11"/>
        <v>145281.10999999999</v>
      </c>
      <c r="H62" s="22">
        <f t="shared" ca="1" si="11"/>
        <v>13372.43</v>
      </c>
      <c r="I62" s="23">
        <f t="shared" ca="1" si="12"/>
        <v>158653.53999999998</v>
      </c>
    </row>
    <row r="63" spans="1:9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11"/>
        <v>0</v>
      </c>
      <c r="E63" s="22">
        <f t="shared" ca="1" si="11"/>
        <v>0</v>
      </c>
      <c r="F63" s="22">
        <f t="shared" ca="1" si="11"/>
        <v>0</v>
      </c>
      <c r="G63" s="22">
        <f t="shared" ca="1" si="11"/>
        <v>295908.2499999461</v>
      </c>
      <c r="H63" s="22">
        <f t="shared" ca="1" si="11"/>
        <v>0</v>
      </c>
      <c r="I63" s="23">
        <f t="shared" ca="1" si="12"/>
        <v>295908.2499999461</v>
      </c>
    </row>
    <row r="64" spans="1:9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11"/>
        <v>0</v>
      </c>
      <c r="E64" s="22">
        <f t="shared" ca="1" si="11"/>
        <v>0</v>
      </c>
      <c r="F64" s="22">
        <f t="shared" ca="1" si="11"/>
        <v>0</v>
      </c>
      <c r="G64" s="22">
        <f t="shared" ca="1" si="11"/>
        <v>0</v>
      </c>
      <c r="H64" s="22">
        <f t="shared" ca="1" si="11"/>
        <v>0</v>
      </c>
      <c r="I64" s="23">
        <f t="shared" ca="1" si="12"/>
        <v>0</v>
      </c>
    </row>
    <row r="65" spans="1:9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11"/>
        <v>0</v>
      </c>
      <c r="E65" s="22">
        <f t="shared" ca="1" si="11"/>
        <v>0</v>
      </c>
      <c r="F65" s="22">
        <f t="shared" ca="1" si="11"/>
        <v>0</v>
      </c>
      <c r="G65" s="22">
        <f t="shared" ca="1" si="11"/>
        <v>2383730.27</v>
      </c>
      <c r="H65" s="22">
        <f t="shared" ca="1" si="11"/>
        <v>0</v>
      </c>
      <c r="I65" s="23">
        <f t="shared" ca="1" si="12"/>
        <v>2383730.27</v>
      </c>
    </row>
    <row r="66" spans="1:9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11"/>
        <v>0</v>
      </c>
      <c r="E66" s="22">
        <f t="shared" ca="1" si="11"/>
        <v>0</v>
      </c>
      <c r="F66" s="22">
        <f t="shared" ca="1" si="11"/>
        <v>0</v>
      </c>
      <c r="G66" s="22">
        <f t="shared" ca="1" si="11"/>
        <v>12279.17</v>
      </c>
      <c r="H66" s="22">
        <f t="shared" ca="1" si="11"/>
        <v>0</v>
      </c>
      <c r="I66" s="23">
        <f t="shared" ca="1" si="12"/>
        <v>12279.17</v>
      </c>
    </row>
    <row r="67" spans="1:9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11"/>
        <v>0</v>
      </c>
      <c r="E67" s="22">
        <f t="shared" ca="1" si="11"/>
        <v>0</v>
      </c>
      <c r="F67" s="22">
        <f t="shared" ca="1" si="11"/>
        <v>0</v>
      </c>
      <c r="G67" s="22">
        <f t="shared" ca="1" si="11"/>
        <v>0</v>
      </c>
      <c r="H67" s="22">
        <f t="shared" ca="1" si="11"/>
        <v>0</v>
      </c>
      <c r="I67" s="23">
        <f t="shared" ca="1" si="12"/>
        <v>0</v>
      </c>
    </row>
    <row r="68" spans="1:9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11"/>
        <v>0</v>
      </c>
      <c r="E68" s="22">
        <f t="shared" ca="1" si="11"/>
        <v>0</v>
      </c>
      <c r="F68" s="22">
        <f t="shared" ca="1" si="11"/>
        <v>0</v>
      </c>
      <c r="G68" s="22">
        <f t="shared" ca="1" si="11"/>
        <v>160632.47000000003</v>
      </c>
      <c r="H68" s="22">
        <f t="shared" ca="1" si="11"/>
        <v>0</v>
      </c>
      <c r="I68" s="23">
        <f t="shared" ca="1" si="12"/>
        <v>160632.47000000003</v>
      </c>
    </row>
    <row r="69" spans="1:9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11"/>
        <v>0</v>
      </c>
      <c r="E69" s="22">
        <f t="shared" ca="1" si="11"/>
        <v>0</v>
      </c>
      <c r="F69" s="22">
        <f t="shared" ca="1" si="11"/>
        <v>0</v>
      </c>
      <c r="G69" s="22">
        <f t="shared" ca="1" si="11"/>
        <v>5353066.6392269991</v>
      </c>
      <c r="H69" s="22">
        <f t="shared" ca="1" si="11"/>
        <v>0</v>
      </c>
      <c r="I69" s="23">
        <f t="shared" ca="1" si="12"/>
        <v>5353066.6392269991</v>
      </c>
    </row>
    <row r="70" spans="1:9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11"/>
        <v>0</v>
      </c>
      <c r="E70" s="22">
        <f t="shared" ca="1" si="11"/>
        <v>0</v>
      </c>
      <c r="F70" s="22">
        <f t="shared" ca="1" si="11"/>
        <v>0</v>
      </c>
      <c r="G70" s="22">
        <f t="shared" ca="1" si="11"/>
        <v>4848.38</v>
      </c>
      <c r="H70" s="22">
        <f t="shared" ca="1" si="11"/>
        <v>0</v>
      </c>
      <c r="I70" s="23">
        <f t="shared" ca="1" si="12"/>
        <v>4848.38</v>
      </c>
    </row>
    <row r="71" spans="1:9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H74" ca="1" si="13">IFERROR(INDIRECT("'"&amp;$B$2&amp;"'!"&amp;ADDRESS(MATCH($B71,INDIRECT("'"&amp;$B$2&amp;"'!$B$1:$B$1095"),0),MATCH(D$5,INDIRECT("'"&amp;$B$2&amp;"'!5:5"),0))),0)</f>
        <v>0</v>
      </c>
      <c r="E71" s="22">
        <f t="shared" ca="1" si="13"/>
        <v>0</v>
      </c>
      <c r="F71" s="22">
        <f t="shared" ca="1" si="13"/>
        <v>0</v>
      </c>
      <c r="G71" s="22">
        <f t="shared" ca="1" si="13"/>
        <v>42272.11</v>
      </c>
      <c r="H71" s="22">
        <f t="shared" ca="1" si="13"/>
        <v>0</v>
      </c>
      <c r="I71" s="23">
        <f t="shared" ca="1" si="12"/>
        <v>42272.11</v>
      </c>
    </row>
    <row r="72" spans="1:9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3"/>
        <v>0</v>
      </c>
      <c r="E72" s="22">
        <f t="shared" ca="1" si="13"/>
        <v>0</v>
      </c>
      <c r="F72" s="22">
        <f t="shared" ca="1" si="13"/>
        <v>0</v>
      </c>
      <c r="G72" s="22">
        <f t="shared" ca="1" si="13"/>
        <v>1008953.9099999575</v>
      </c>
      <c r="H72" s="22">
        <f t="shared" ca="1" si="13"/>
        <v>0</v>
      </c>
      <c r="I72" s="23">
        <f t="shared" ca="1" si="12"/>
        <v>1008953.9099999575</v>
      </c>
    </row>
    <row r="73" spans="1:9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3"/>
        <v>0</v>
      </c>
      <c r="E73" s="22">
        <f t="shared" ca="1" si="13"/>
        <v>0</v>
      </c>
      <c r="F73" s="22">
        <f t="shared" ca="1" si="13"/>
        <v>0</v>
      </c>
      <c r="G73" s="22">
        <f t="shared" ca="1" si="13"/>
        <v>360361.4800000001</v>
      </c>
      <c r="H73" s="22">
        <f t="shared" ca="1" si="13"/>
        <v>0</v>
      </c>
      <c r="I73" s="23">
        <f t="shared" ca="1" si="12"/>
        <v>360361.4800000001</v>
      </c>
    </row>
    <row r="74" spans="1:9" ht="13.5" x14ac:dyDescent="0.25">
      <c r="A74" s="65" t="s">
        <v>281</v>
      </c>
      <c r="B74" s="21">
        <v>3018</v>
      </c>
      <c r="C74" s="66" t="s">
        <v>253</v>
      </c>
      <c r="D74" s="22">
        <f t="shared" ca="1" si="13"/>
        <v>0</v>
      </c>
      <c r="E74" s="22">
        <f t="shared" ca="1" si="13"/>
        <v>0</v>
      </c>
      <c r="F74" s="22">
        <f t="shared" ca="1" si="13"/>
        <v>0</v>
      </c>
      <c r="G74" s="22">
        <f t="shared" ca="1" si="13"/>
        <v>7141420.4500000086</v>
      </c>
      <c r="H74" s="22">
        <f t="shared" ca="1" si="13"/>
        <v>0</v>
      </c>
      <c r="I74" s="23">
        <f t="shared" ca="1" si="12"/>
        <v>7141420.4500000086</v>
      </c>
    </row>
    <row r="75" spans="1:9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192774.10000000097</v>
      </c>
      <c r="E75" s="57">
        <f ca="1">SUMIF($C$7:$C$74,"HD",E$7:E$74)</f>
        <v>11975331.51</v>
      </c>
      <c r="F75" s="57">
        <f ca="1">SUMIF($C$7:$C$74,"HD",F$7:F$74)</f>
        <v>56511215.480000004</v>
      </c>
      <c r="G75" s="57">
        <f ca="1">SUMIF($C$7:$C$74,"HD",G$7:G$74)</f>
        <v>61473805.200559974</v>
      </c>
      <c r="H75" s="57">
        <f ca="1">SUMIF($C$7:$C$74,"HD",H$7:H$74)</f>
        <v>220.31</v>
      </c>
      <c r="I75" s="57">
        <f t="shared" ca="1" si="12"/>
        <v>130153346.60055998</v>
      </c>
    </row>
    <row r="76" spans="1:9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ca="1">SUMIF($C$7:$C$74,"H",E$7:E$74)+SUMIF($C$7:$C$74,"E",E$7:E$74)</f>
        <v>0</v>
      </c>
      <c r="F76" s="57">
        <f ca="1">SUMIF($C$7:$C$74,"H",F$7:F$74)+SUMIF($C$7:$C$74,"E",F$7:F$74)</f>
        <v>0</v>
      </c>
      <c r="G76" s="57">
        <f ca="1">SUMIF($C$7:$C$74,"H",G$7:G$74)+SUMIF($C$7:$C$74,"E",G$7:G$74)</f>
        <v>25042536.43922697</v>
      </c>
      <c r="H76" s="57">
        <f ca="1">SUMIF($C$7:$C$74,"H",H$7:H$74)+SUMIF($C$7:$C$74,"E",H$7:H$74)</f>
        <v>13372.43</v>
      </c>
      <c r="I76" s="57">
        <f t="shared" ca="1" si="12"/>
        <v>25055908.86922697</v>
      </c>
    </row>
    <row r="77" spans="1:9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192774.10000000097</v>
      </c>
      <c r="E77" s="57">
        <f ca="1">E75+E76</f>
        <v>11975331.51</v>
      </c>
      <c r="F77" s="57">
        <f ca="1">F75+F76</f>
        <v>56511215.480000004</v>
      </c>
      <c r="G77" s="57">
        <f ca="1">G75+G76</f>
        <v>86516341.639786944</v>
      </c>
      <c r="H77" s="57">
        <f ca="1">H75+H76</f>
        <v>13592.74</v>
      </c>
      <c r="I77" s="57">
        <f t="shared" ca="1" si="12"/>
        <v>155209255.46978694</v>
      </c>
    </row>
  </sheetData>
  <mergeCells count="1">
    <mergeCell ref="E2:G2"/>
  </mergeCells>
  <dataValidations count="1">
    <dataValidation type="list" allowBlank="1" showInputMessage="1" showErrorMessage="1" sqref="B2" xr:uid="{7036E64C-25D4-4373-806B-CE32A852599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A21B6-6E63-41C5-898F-14F093665342}">
  <dimension ref="A1:O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5" width="15.7109375" style="3" customWidth="1"/>
    <col min="16" max="16" width="4" style="3" customWidth="1"/>
    <col min="17" max="16384" width="9.140625" style="3"/>
  </cols>
  <sheetData>
    <row r="1" spans="1:15" ht="15" customHeight="1" x14ac:dyDescent="0.25">
      <c r="A1" s="1" t="s">
        <v>0</v>
      </c>
      <c r="B1" s="2"/>
      <c r="C1" s="2"/>
    </row>
    <row r="2" spans="1:15" ht="15" customHeight="1" x14ac:dyDescent="0.25">
      <c r="A2" s="1" t="s">
        <v>318</v>
      </c>
      <c r="B2" s="4" t="s">
        <v>8</v>
      </c>
      <c r="C2" s="2"/>
      <c r="E2" s="81" t="s">
        <v>1</v>
      </c>
      <c r="F2" s="82"/>
      <c r="G2" s="83"/>
      <c r="H2" s="6"/>
    </row>
    <row r="3" spans="1:15" ht="15" customHeight="1" x14ac:dyDescent="0.25">
      <c r="A3" s="5" t="s">
        <v>354</v>
      </c>
      <c r="B3" s="2"/>
      <c r="C3" s="2"/>
    </row>
    <row r="4" spans="1:15" ht="22.5" customHeight="1" x14ac:dyDescent="0.2"/>
    <row r="5" spans="1:15" ht="22.5" customHeight="1" x14ac:dyDescent="0.2">
      <c r="D5" s="11">
        <v>784</v>
      </c>
      <c r="E5" s="11">
        <v>785</v>
      </c>
      <c r="F5" s="11">
        <v>904</v>
      </c>
      <c r="G5" s="11">
        <v>905</v>
      </c>
      <c r="H5" s="11">
        <v>906</v>
      </c>
      <c r="I5" s="11">
        <v>90601</v>
      </c>
      <c r="J5" s="11">
        <v>90602</v>
      </c>
      <c r="K5" s="11">
        <v>907</v>
      </c>
      <c r="L5" s="11">
        <v>90701</v>
      </c>
      <c r="M5" s="11">
        <v>90702</v>
      </c>
      <c r="N5" s="11">
        <v>786</v>
      </c>
      <c r="O5" s="69"/>
    </row>
    <row r="6" spans="1:15" ht="79.5" customHeight="1" x14ac:dyDescent="0.2">
      <c r="A6" s="64" t="s">
        <v>141</v>
      </c>
      <c r="B6" s="64" t="s">
        <v>142</v>
      </c>
      <c r="C6" s="64" t="s">
        <v>143</v>
      </c>
      <c r="D6" s="8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27</v>
      </c>
      <c r="L6" s="8" t="s">
        <v>25</v>
      </c>
      <c r="M6" s="8" t="s">
        <v>26</v>
      </c>
      <c r="N6" s="8" t="s">
        <v>28</v>
      </c>
      <c r="O6" s="69" t="s">
        <v>319</v>
      </c>
    </row>
    <row r="7" spans="1:15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D70" ca="1" si="0">IFERROR(INDIRECT("'"&amp;$B$2&amp;"'!"&amp;ADDRESS(MATCH($B7,INDIRECT("'"&amp;$B$2&amp;"'!$B$1:$B$1095"),0),MATCH(D$5,INDIRECT("'"&amp;$B$2&amp;"'!5:5"),0))),0)</f>
        <v>0</v>
      </c>
      <c r="E7" s="23">
        <f ca="1">F7+G7+H7+K7</f>
        <v>0</v>
      </c>
      <c r="F7" s="22">
        <f t="shared" ref="F7:G22" ca="1" si="1">IFERROR(INDIRECT("'"&amp;$B$2&amp;"'!"&amp;ADDRESS(MATCH($B7,INDIRECT("'"&amp;$B$2&amp;"'!$B$1:$B$1095"),0),MATCH(F$5,INDIRECT("'"&amp;$B$2&amp;"'!5:5"),0))),0)</f>
        <v>0</v>
      </c>
      <c r="G7" s="22">
        <f t="shared" ca="1" si="1"/>
        <v>0</v>
      </c>
      <c r="H7" s="23">
        <f ca="1">+I7+J7</f>
        <v>0</v>
      </c>
      <c r="I7" s="22">
        <f t="shared" ref="I7:J22" ca="1" si="2">IFERROR(INDIRECT("'"&amp;$B$2&amp;"'!"&amp;ADDRESS(MATCH($B7,INDIRECT("'"&amp;$B$2&amp;"'!$B$1:$B$1095"),0),MATCH(I$5,INDIRECT("'"&amp;$B$2&amp;"'!5:5"),0))),0)</f>
        <v>0</v>
      </c>
      <c r="J7" s="22">
        <f t="shared" ca="1" si="2"/>
        <v>0</v>
      </c>
      <c r="K7" s="23">
        <f ca="1">+L7+M7</f>
        <v>0</v>
      </c>
      <c r="L7" s="22">
        <f t="shared" ref="L7:N22" ca="1" si="3">IFERROR(INDIRECT("'"&amp;$B$2&amp;"'!"&amp;ADDRESS(MATCH($B7,INDIRECT("'"&amp;$B$2&amp;"'!$B$1:$B$1095"),0),MATCH(L$5,INDIRECT("'"&amp;$B$2&amp;"'!5:5"),0))),0)</f>
        <v>0</v>
      </c>
      <c r="M7" s="22">
        <f t="shared" ca="1" si="3"/>
        <v>0</v>
      </c>
      <c r="N7" s="22">
        <f t="shared" ca="1" si="3"/>
        <v>572420.79</v>
      </c>
      <c r="O7" s="23">
        <f ca="1">+D7+E7+N7</f>
        <v>572420.79</v>
      </c>
    </row>
    <row r="8" spans="1:15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19135</v>
      </c>
      <c r="E8" s="23">
        <f t="shared" ref="E8:E22" ca="1" si="4">F8+G8+H8+K8</f>
        <v>271462188.75999993</v>
      </c>
      <c r="F8" s="22">
        <f t="shared" ca="1" si="1"/>
        <v>0</v>
      </c>
      <c r="G8" s="22">
        <f t="shared" ca="1" si="1"/>
        <v>0</v>
      </c>
      <c r="H8" s="23">
        <f t="shared" ref="H8:H22" ca="1" si="5">+I8+J8</f>
        <v>0</v>
      </c>
      <c r="I8" s="22">
        <f t="shared" ca="1" si="2"/>
        <v>0</v>
      </c>
      <c r="J8" s="22">
        <f t="shared" ca="1" si="2"/>
        <v>0</v>
      </c>
      <c r="K8" s="23">
        <f t="shared" ref="K8:K22" ca="1" si="6">+L8+M8</f>
        <v>271462188.75999993</v>
      </c>
      <c r="L8" s="22">
        <f t="shared" ca="1" si="3"/>
        <v>136030</v>
      </c>
      <c r="M8" s="22">
        <f t="shared" ca="1" si="3"/>
        <v>271326158.75999993</v>
      </c>
      <c r="N8" s="22">
        <f t="shared" ca="1" si="3"/>
        <v>986.55</v>
      </c>
      <c r="O8" s="23">
        <f t="shared" ref="O8:O22" ca="1" si="7">+D8+E8+N8</f>
        <v>271482310.30999994</v>
      </c>
    </row>
    <row r="9" spans="1:15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  <c r="E9" s="23">
        <f t="shared" ca="1" si="4"/>
        <v>869048724.18000066</v>
      </c>
      <c r="F9" s="22">
        <f t="shared" ca="1" si="1"/>
        <v>0</v>
      </c>
      <c r="G9" s="22">
        <f t="shared" ca="1" si="1"/>
        <v>227613.39</v>
      </c>
      <c r="H9" s="23">
        <f t="shared" ca="1" si="5"/>
        <v>205865250.24000013</v>
      </c>
      <c r="I9" s="22">
        <f t="shared" ca="1" si="2"/>
        <v>15137205.490000006</v>
      </c>
      <c r="J9" s="22">
        <f t="shared" ca="1" si="2"/>
        <v>190728044.75000012</v>
      </c>
      <c r="K9" s="23">
        <f t="shared" ca="1" si="6"/>
        <v>662955860.55000055</v>
      </c>
      <c r="L9" s="22">
        <f t="shared" ca="1" si="3"/>
        <v>169418302.51000032</v>
      </c>
      <c r="M9" s="22">
        <f t="shared" ca="1" si="3"/>
        <v>493537558.04000026</v>
      </c>
      <c r="N9" s="22">
        <f t="shared" ca="1" si="3"/>
        <v>451344.75999999989</v>
      </c>
      <c r="O9" s="23">
        <f t="shared" ca="1" si="7"/>
        <v>869500068.94000065</v>
      </c>
    </row>
    <row r="10" spans="1:15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6952.34</v>
      </c>
      <c r="E10" s="23">
        <f t="shared" ca="1" si="4"/>
        <v>86853437.589981288</v>
      </c>
      <c r="F10" s="22">
        <f t="shared" ca="1" si="1"/>
        <v>14006.390000200001</v>
      </c>
      <c r="G10" s="22">
        <f t="shared" ca="1" si="1"/>
        <v>6346</v>
      </c>
      <c r="H10" s="23">
        <f t="shared" ca="1" si="5"/>
        <v>26340456.779991396</v>
      </c>
      <c r="I10" s="22">
        <f t="shared" ca="1" si="2"/>
        <v>10653865.748140994</v>
      </c>
      <c r="J10" s="22">
        <f t="shared" ca="1" si="2"/>
        <v>15686591.031850403</v>
      </c>
      <c r="K10" s="23">
        <f t="shared" ca="1" si="6"/>
        <v>60492628.419989698</v>
      </c>
      <c r="L10" s="22">
        <f t="shared" ca="1" si="3"/>
        <v>19912481.546816714</v>
      </c>
      <c r="M10" s="22">
        <f t="shared" ca="1" si="3"/>
        <v>40580146.873172984</v>
      </c>
      <c r="N10" s="22">
        <f t="shared" ca="1" si="3"/>
        <v>3181630.13</v>
      </c>
      <c r="O10" s="23">
        <f t="shared" ca="1" si="7"/>
        <v>90042020.059981287</v>
      </c>
    </row>
    <row r="11" spans="1:15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3">
        <f t="shared" ca="1" si="4"/>
        <v>3256172.67</v>
      </c>
      <c r="F11" s="22">
        <f t="shared" ca="1" si="1"/>
        <v>0</v>
      </c>
      <c r="G11" s="22">
        <f t="shared" ca="1" si="1"/>
        <v>0</v>
      </c>
      <c r="H11" s="23">
        <f t="shared" ca="1" si="5"/>
        <v>431694.51</v>
      </c>
      <c r="I11" s="22">
        <f t="shared" ca="1" si="2"/>
        <v>0</v>
      </c>
      <c r="J11" s="22">
        <f t="shared" ca="1" si="2"/>
        <v>431694.51</v>
      </c>
      <c r="K11" s="23">
        <f t="shared" ca="1" si="6"/>
        <v>2824478.16</v>
      </c>
      <c r="L11" s="22">
        <f t="shared" ca="1" si="3"/>
        <v>0</v>
      </c>
      <c r="M11" s="22">
        <f t="shared" ca="1" si="3"/>
        <v>2824478.16</v>
      </c>
      <c r="N11" s="22">
        <f t="shared" ca="1" si="3"/>
        <v>12611.0008</v>
      </c>
      <c r="O11" s="23">
        <f t="shared" ca="1" si="7"/>
        <v>3268783.6708</v>
      </c>
    </row>
    <row r="12" spans="1:15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3">
        <f t="shared" ca="1" si="4"/>
        <v>0</v>
      </c>
      <c r="F12" s="22">
        <f t="shared" ca="1" si="1"/>
        <v>0</v>
      </c>
      <c r="G12" s="22">
        <f t="shared" ca="1" si="1"/>
        <v>0</v>
      </c>
      <c r="H12" s="23">
        <f t="shared" ca="1" si="5"/>
        <v>0</v>
      </c>
      <c r="I12" s="22">
        <f t="shared" ca="1" si="2"/>
        <v>0</v>
      </c>
      <c r="J12" s="22">
        <f t="shared" ca="1" si="2"/>
        <v>0</v>
      </c>
      <c r="K12" s="23">
        <f t="shared" ca="1" si="6"/>
        <v>0</v>
      </c>
      <c r="L12" s="22">
        <f t="shared" ca="1" si="3"/>
        <v>0</v>
      </c>
      <c r="M12" s="22">
        <f t="shared" ca="1" si="3"/>
        <v>0</v>
      </c>
      <c r="N12" s="22">
        <f t="shared" ca="1" si="3"/>
        <v>0</v>
      </c>
      <c r="O12" s="23">
        <f t="shared" ca="1" si="7"/>
        <v>0</v>
      </c>
    </row>
    <row r="13" spans="1:15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  <c r="E13" s="23">
        <f t="shared" ca="1" si="4"/>
        <v>479.25</v>
      </c>
      <c r="F13" s="22">
        <f t="shared" ca="1" si="1"/>
        <v>0</v>
      </c>
      <c r="G13" s="22">
        <f t="shared" ca="1" si="1"/>
        <v>0</v>
      </c>
      <c r="H13" s="23">
        <f t="shared" ca="1" si="5"/>
        <v>0</v>
      </c>
      <c r="I13" s="22">
        <f t="shared" ca="1" si="2"/>
        <v>0</v>
      </c>
      <c r="J13" s="22">
        <f t="shared" ca="1" si="2"/>
        <v>0</v>
      </c>
      <c r="K13" s="23">
        <f t="shared" ca="1" si="6"/>
        <v>479.25</v>
      </c>
      <c r="L13" s="22">
        <f t="shared" ca="1" si="3"/>
        <v>0</v>
      </c>
      <c r="M13" s="22">
        <f t="shared" ca="1" si="3"/>
        <v>479.25</v>
      </c>
      <c r="N13" s="22">
        <f t="shared" ca="1" si="3"/>
        <v>3815.44</v>
      </c>
      <c r="O13" s="23">
        <f t="shared" ca="1" si="7"/>
        <v>4294.6900000000005</v>
      </c>
    </row>
    <row r="14" spans="1:15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  <c r="E14" s="23">
        <f t="shared" ca="1" si="4"/>
        <v>50874366.640000001</v>
      </c>
      <c r="F14" s="22">
        <f t="shared" ca="1" si="1"/>
        <v>180.63</v>
      </c>
      <c r="G14" s="22">
        <f t="shared" ca="1" si="1"/>
        <v>0</v>
      </c>
      <c r="H14" s="23">
        <f t="shared" ca="1" si="5"/>
        <v>14541758.65</v>
      </c>
      <c r="I14" s="22">
        <f t="shared" ca="1" si="2"/>
        <v>115466.73000000001</v>
      </c>
      <c r="J14" s="22">
        <f t="shared" ca="1" si="2"/>
        <v>14426291.92</v>
      </c>
      <c r="K14" s="23">
        <f t="shared" ca="1" si="6"/>
        <v>36332427.359999999</v>
      </c>
      <c r="L14" s="22">
        <f t="shared" ca="1" si="3"/>
        <v>2172164.3200000003</v>
      </c>
      <c r="M14" s="22">
        <f t="shared" ca="1" si="3"/>
        <v>34160263.039999999</v>
      </c>
      <c r="N14" s="22">
        <f t="shared" ca="1" si="3"/>
        <v>5170983.0700000711</v>
      </c>
      <c r="O14" s="23">
        <f t="shared" ca="1" si="7"/>
        <v>56045349.710000068</v>
      </c>
    </row>
    <row r="15" spans="1:15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128.59047619047618</v>
      </c>
      <c r="E15" s="23">
        <f t="shared" ca="1" si="4"/>
        <v>0</v>
      </c>
      <c r="F15" s="22">
        <f t="shared" ca="1" si="1"/>
        <v>0</v>
      </c>
      <c r="G15" s="22">
        <f t="shared" ca="1" si="1"/>
        <v>0</v>
      </c>
      <c r="H15" s="23">
        <f t="shared" ca="1" si="5"/>
        <v>0</v>
      </c>
      <c r="I15" s="22">
        <f t="shared" ca="1" si="2"/>
        <v>0</v>
      </c>
      <c r="J15" s="22">
        <f t="shared" ca="1" si="2"/>
        <v>0</v>
      </c>
      <c r="K15" s="23">
        <f t="shared" ca="1" si="6"/>
        <v>0</v>
      </c>
      <c r="L15" s="22">
        <f t="shared" ca="1" si="3"/>
        <v>0</v>
      </c>
      <c r="M15" s="22">
        <f t="shared" ca="1" si="3"/>
        <v>0</v>
      </c>
      <c r="N15" s="22">
        <f t="shared" ca="1" si="3"/>
        <v>0</v>
      </c>
      <c r="O15" s="23">
        <f t="shared" ca="1" si="7"/>
        <v>128.59047619047618</v>
      </c>
    </row>
    <row r="16" spans="1:15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3">
        <f t="shared" ca="1" si="4"/>
        <v>0</v>
      </c>
      <c r="F16" s="22">
        <f t="shared" ca="1" si="1"/>
        <v>0</v>
      </c>
      <c r="G16" s="22">
        <f t="shared" ca="1" si="1"/>
        <v>0</v>
      </c>
      <c r="H16" s="23">
        <f t="shared" ca="1" si="5"/>
        <v>0</v>
      </c>
      <c r="I16" s="22">
        <f t="shared" ca="1" si="2"/>
        <v>0</v>
      </c>
      <c r="J16" s="22">
        <f t="shared" ca="1" si="2"/>
        <v>0</v>
      </c>
      <c r="K16" s="23">
        <f t="shared" ca="1" si="6"/>
        <v>0</v>
      </c>
      <c r="L16" s="22">
        <f t="shared" ca="1" si="3"/>
        <v>0</v>
      </c>
      <c r="M16" s="22">
        <f t="shared" ca="1" si="3"/>
        <v>0</v>
      </c>
      <c r="N16" s="22">
        <f t="shared" ca="1" si="3"/>
        <v>0</v>
      </c>
      <c r="O16" s="23">
        <f t="shared" ca="1" si="7"/>
        <v>0</v>
      </c>
    </row>
    <row r="17" spans="1:15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  <c r="E17" s="23">
        <f t="shared" ca="1" si="4"/>
        <v>0</v>
      </c>
      <c r="F17" s="22">
        <f t="shared" ca="1" si="1"/>
        <v>0</v>
      </c>
      <c r="G17" s="22">
        <f t="shared" ca="1" si="1"/>
        <v>0</v>
      </c>
      <c r="H17" s="23">
        <f t="shared" ca="1" si="5"/>
        <v>0</v>
      </c>
      <c r="I17" s="22">
        <f t="shared" ca="1" si="2"/>
        <v>0</v>
      </c>
      <c r="J17" s="22">
        <f t="shared" ca="1" si="2"/>
        <v>0</v>
      </c>
      <c r="K17" s="23">
        <f t="shared" ca="1" si="6"/>
        <v>0</v>
      </c>
      <c r="L17" s="22">
        <f t="shared" ca="1" si="3"/>
        <v>0</v>
      </c>
      <c r="M17" s="22">
        <f t="shared" ca="1" si="3"/>
        <v>0</v>
      </c>
      <c r="N17" s="22">
        <f t="shared" ca="1" si="3"/>
        <v>8889</v>
      </c>
      <c r="O17" s="23">
        <f t="shared" ca="1" si="7"/>
        <v>8889</v>
      </c>
    </row>
    <row r="18" spans="1:15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3">
        <f t="shared" ca="1" si="4"/>
        <v>0</v>
      </c>
      <c r="F18" s="22">
        <f t="shared" ca="1" si="1"/>
        <v>0</v>
      </c>
      <c r="G18" s="22">
        <f t="shared" ca="1" si="1"/>
        <v>0</v>
      </c>
      <c r="H18" s="23">
        <f t="shared" ca="1" si="5"/>
        <v>0</v>
      </c>
      <c r="I18" s="22">
        <f t="shared" ca="1" si="2"/>
        <v>0</v>
      </c>
      <c r="J18" s="22">
        <f t="shared" ca="1" si="2"/>
        <v>0</v>
      </c>
      <c r="K18" s="23">
        <f t="shared" ca="1" si="6"/>
        <v>0</v>
      </c>
      <c r="L18" s="22">
        <f t="shared" ca="1" si="3"/>
        <v>0</v>
      </c>
      <c r="M18" s="22">
        <f t="shared" ca="1" si="3"/>
        <v>0</v>
      </c>
      <c r="N18" s="22">
        <f t="shared" ca="1" si="3"/>
        <v>31309.819000000003</v>
      </c>
      <c r="O18" s="23">
        <f t="shared" ca="1" si="7"/>
        <v>31309.819000000003</v>
      </c>
    </row>
    <row r="19" spans="1:15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3">
        <f t="shared" ca="1" si="4"/>
        <v>0</v>
      </c>
      <c r="F19" s="22">
        <f t="shared" ca="1" si="1"/>
        <v>0</v>
      </c>
      <c r="G19" s="22">
        <f t="shared" ca="1" si="1"/>
        <v>0</v>
      </c>
      <c r="H19" s="23">
        <f t="shared" ca="1" si="5"/>
        <v>0</v>
      </c>
      <c r="I19" s="22">
        <f t="shared" ca="1" si="2"/>
        <v>0</v>
      </c>
      <c r="J19" s="22">
        <f t="shared" ca="1" si="2"/>
        <v>0</v>
      </c>
      <c r="K19" s="23">
        <f t="shared" ca="1" si="6"/>
        <v>0</v>
      </c>
      <c r="L19" s="22">
        <f t="shared" ca="1" si="3"/>
        <v>0</v>
      </c>
      <c r="M19" s="22">
        <f t="shared" ca="1" si="3"/>
        <v>0</v>
      </c>
      <c r="N19" s="22">
        <f t="shared" ca="1" si="3"/>
        <v>0</v>
      </c>
      <c r="O19" s="23">
        <f t="shared" ca="1" si="7"/>
        <v>0</v>
      </c>
    </row>
    <row r="20" spans="1:15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1717.6599999999999</v>
      </c>
      <c r="E20" s="23">
        <f t="shared" ca="1" si="4"/>
        <v>6109075.7799999993</v>
      </c>
      <c r="F20" s="22">
        <f t="shared" ca="1" si="1"/>
        <v>0</v>
      </c>
      <c r="G20" s="22">
        <f t="shared" ca="1" si="1"/>
        <v>0</v>
      </c>
      <c r="H20" s="23">
        <f t="shared" ca="1" si="5"/>
        <v>1510375.06</v>
      </c>
      <c r="I20" s="22">
        <f t="shared" ca="1" si="2"/>
        <v>141356.11000000002</v>
      </c>
      <c r="J20" s="22">
        <f t="shared" ca="1" si="2"/>
        <v>1369018.95</v>
      </c>
      <c r="K20" s="23">
        <f t="shared" ca="1" si="6"/>
        <v>4598700.72</v>
      </c>
      <c r="L20" s="22">
        <f t="shared" ca="1" si="3"/>
        <v>473765.18</v>
      </c>
      <c r="M20" s="22">
        <f t="shared" ca="1" si="3"/>
        <v>4124935.54</v>
      </c>
      <c r="N20" s="22">
        <f t="shared" ca="1" si="3"/>
        <v>169281.24000000002</v>
      </c>
      <c r="O20" s="23">
        <f t="shared" ca="1" si="7"/>
        <v>6280074.6799999997</v>
      </c>
    </row>
    <row r="21" spans="1:15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3">
        <f t="shared" ca="1" si="4"/>
        <v>13266058.640000001</v>
      </c>
      <c r="F21" s="22">
        <f t="shared" ca="1" si="1"/>
        <v>0</v>
      </c>
      <c r="G21" s="22">
        <f t="shared" ca="1" si="1"/>
        <v>0</v>
      </c>
      <c r="H21" s="23">
        <f t="shared" ca="1" si="5"/>
        <v>12967425.040000001</v>
      </c>
      <c r="I21" s="22">
        <f t="shared" ca="1" si="2"/>
        <v>12967425.040000001</v>
      </c>
      <c r="J21" s="22">
        <f t="shared" ca="1" si="2"/>
        <v>0</v>
      </c>
      <c r="K21" s="23">
        <f t="shared" ca="1" si="6"/>
        <v>298633.59999999998</v>
      </c>
      <c r="L21" s="22">
        <f t="shared" ca="1" si="3"/>
        <v>298633.59999999998</v>
      </c>
      <c r="M21" s="22">
        <f t="shared" ca="1" si="3"/>
        <v>0</v>
      </c>
      <c r="N21" s="22">
        <f t="shared" ca="1" si="3"/>
        <v>1732817.9500000002</v>
      </c>
      <c r="O21" s="23">
        <f t="shared" ca="1" si="7"/>
        <v>14998876.59</v>
      </c>
    </row>
    <row r="22" spans="1:15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  <c r="E22" s="23">
        <f t="shared" ca="1" si="4"/>
        <v>1686113010.05</v>
      </c>
      <c r="F22" s="22">
        <f t="shared" ca="1" si="1"/>
        <v>0</v>
      </c>
      <c r="G22" s="22">
        <f t="shared" ca="1" si="1"/>
        <v>87028.6</v>
      </c>
      <c r="H22" s="23">
        <f t="shared" ca="1" si="5"/>
        <v>290858781.68000001</v>
      </c>
      <c r="I22" s="22">
        <f t="shared" ca="1" si="2"/>
        <v>213345.52</v>
      </c>
      <c r="J22" s="22">
        <f t="shared" ca="1" si="2"/>
        <v>290645436.16000003</v>
      </c>
      <c r="K22" s="23">
        <f t="shared" ca="1" si="6"/>
        <v>1395167199.77</v>
      </c>
      <c r="L22" s="22">
        <f t="shared" ca="1" si="3"/>
        <v>4047915.86</v>
      </c>
      <c r="M22" s="22">
        <f t="shared" ca="1" si="3"/>
        <v>1391119283.9100001</v>
      </c>
      <c r="N22" s="22">
        <f t="shared" ca="1" si="3"/>
        <v>524548.44999999995</v>
      </c>
      <c r="O22" s="23">
        <f t="shared" ca="1" si="7"/>
        <v>1686637558.5</v>
      </c>
    </row>
    <row r="23" spans="1:15" ht="12.75" customHeight="1" x14ac:dyDescent="0.25">
      <c r="A23" s="65" t="s">
        <v>177</v>
      </c>
      <c r="B23" s="21">
        <v>1022</v>
      </c>
      <c r="C23" s="66" t="s">
        <v>146</v>
      </c>
      <c r="D23" s="22">
        <f t="shared" ca="1" si="0"/>
        <v>0</v>
      </c>
      <c r="E23" s="23">
        <f ca="1">F23+G23+H23+K23</f>
        <v>12570828.550000001</v>
      </c>
      <c r="F23" s="22">
        <f t="shared" ref="F23:G38" ca="1" si="8">IFERROR(INDIRECT("'"&amp;$B$2&amp;"'!"&amp;ADDRESS(MATCH($B23,INDIRECT("'"&amp;$B$2&amp;"'!$B$1:$B$1095"),0),MATCH(F$5,INDIRECT("'"&amp;$B$2&amp;"'!5:5"),0))),0)</f>
        <v>0</v>
      </c>
      <c r="G23" s="22">
        <f t="shared" ca="1" si="8"/>
        <v>0</v>
      </c>
      <c r="H23" s="23">
        <f ca="1">+I23+J23</f>
        <v>4759431.73999999</v>
      </c>
      <c r="I23" s="22">
        <f t="shared" ref="I23:J38" ca="1" si="9">IFERROR(INDIRECT("'"&amp;$B$2&amp;"'!"&amp;ADDRESS(MATCH($B23,INDIRECT("'"&amp;$B$2&amp;"'!$B$1:$B$1095"),0),MATCH(I$5,INDIRECT("'"&amp;$B$2&amp;"'!5:5"),0))),0)</f>
        <v>4055330.73999999</v>
      </c>
      <c r="J23" s="22">
        <f t="shared" ca="1" si="9"/>
        <v>704101</v>
      </c>
      <c r="K23" s="23">
        <f ca="1">+L23+M23</f>
        <v>7811396.8100000098</v>
      </c>
      <c r="L23" s="22">
        <f t="shared" ref="L23:N38" ca="1" si="10">IFERROR(INDIRECT("'"&amp;$B$2&amp;"'!"&amp;ADDRESS(MATCH($B23,INDIRECT("'"&amp;$B$2&amp;"'!$B$1:$B$1095"),0),MATCH(L$5,INDIRECT("'"&amp;$B$2&amp;"'!5:5"),0))),0)</f>
        <v>7783328.8100000098</v>
      </c>
      <c r="M23" s="22">
        <f t="shared" ca="1" si="10"/>
        <v>28068</v>
      </c>
      <c r="N23" s="22">
        <f t="shared" ca="1" si="10"/>
        <v>19545112.610000402</v>
      </c>
      <c r="O23" s="23">
        <f ca="1">+D23+E23+N23</f>
        <v>32115941.160000402</v>
      </c>
    </row>
    <row r="24" spans="1:15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0"/>
        <v>5448</v>
      </c>
      <c r="E24" s="23">
        <f ca="1">F24+G24+H24+K24</f>
        <v>18707249.010000002</v>
      </c>
      <c r="F24" s="22">
        <f t="shared" ca="1" si="8"/>
        <v>0</v>
      </c>
      <c r="G24" s="22">
        <f t="shared" ca="1" si="8"/>
        <v>0</v>
      </c>
      <c r="H24" s="23">
        <f ca="1">+I24+J24</f>
        <v>18707249.010000002</v>
      </c>
      <c r="I24" s="22">
        <f t="shared" ca="1" si="9"/>
        <v>0</v>
      </c>
      <c r="J24" s="22">
        <f t="shared" ca="1" si="9"/>
        <v>18707249.010000002</v>
      </c>
      <c r="K24" s="23">
        <f ca="1">+L24+M24</f>
        <v>0</v>
      </c>
      <c r="L24" s="22">
        <f t="shared" ca="1" si="10"/>
        <v>0</v>
      </c>
      <c r="M24" s="22">
        <f t="shared" ca="1" si="10"/>
        <v>0</v>
      </c>
      <c r="N24" s="22">
        <f t="shared" ca="1" si="10"/>
        <v>244235.53</v>
      </c>
      <c r="O24" s="23">
        <f ca="1">+D24+E24+N24</f>
        <v>18956932.540000003</v>
      </c>
    </row>
    <row r="25" spans="1:15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0"/>
        <v>0</v>
      </c>
      <c r="E25" s="23">
        <f t="shared" ref="E25:E74" ca="1" si="11">F25+G25+H25+K25</f>
        <v>2481125.1399999997</v>
      </c>
      <c r="F25" s="22">
        <f t="shared" ca="1" si="8"/>
        <v>0</v>
      </c>
      <c r="G25" s="22">
        <f t="shared" ca="1" si="8"/>
        <v>0</v>
      </c>
      <c r="H25" s="23">
        <f t="shared" ref="H25:H74" ca="1" si="12">+I25+J25</f>
        <v>334236.27999999997</v>
      </c>
      <c r="I25" s="22">
        <f t="shared" ca="1" si="9"/>
        <v>5681.82</v>
      </c>
      <c r="J25" s="22">
        <f t="shared" ca="1" si="9"/>
        <v>328554.45999999996</v>
      </c>
      <c r="K25" s="23">
        <f t="shared" ref="K25:K74" ca="1" si="13">+L25+M25</f>
        <v>2146888.86</v>
      </c>
      <c r="L25" s="22">
        <f t="shared" ca="1" si="10"/>
        <v>0</v>
      </c>
      <c r="M25" s="22">
        <f t="shared" ca="1" si="10"/>
        <v>2146888.86</v>
      </c>
      <c r="N25" s="22">
        <f t="shared" ca="1" si="10"/>
        <v>4709.8</v>
      </c>
      <c r="O25" s="23">
        <f t="shared" ref="O25:O72" ca="1" si="14">+D25+E25+N25</f>
        <v>2485834.9399999995</v>
      </c>
    </row>
    <row r="26" spans="1:15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0"/>
        <v>0</v>
      </c>
      <c r="E26" s="23">
        <f t="shared" ca="1" si="11"/>
        <v>91920141.510001317</v>
      </c>
      <c r="F26" s="22">
        <f t="shared" ca="1" si="8"/>
        <v>750</v>
      </c>
      <c r="G26" s="22">
        <f t="shared" ca="1" si="8"/>
        <v>51676.990000000005</v>
      </c>
      <c r="H26" s="23">
        <f t="shared" ca="1" si="12"/>
        <v>16432585.020000003</v>
      </c>
      <c r="I26" s="22">
        <f t="shared" ca="1" si="9"/>
        <v>692776.58000000136</v>
      </c>
      <c r="J26" s="22">
        <f t="shared" ca="1" si="9"/>
        <v>15739808.440000001</v>
      </c>
      <c r="K26" s="23">
        <f t="shared" ca="1" si="13"/>
        <v>75435129.500001311</v>
      </c>
      <c r="L26" s="22">
        <f t="shared" ca="1" si="10"/>
        <v>4661689.9600000009</v>
      </c>
      <c r="M26" s="22">
        <f t="shared" ca="1" si="10"/>
        <v>70773439.540001318</v>
      </c>
      <c r="N26" s="22">
        <f t="shared" ca="1" si="10"/>
        <v>115943.31999999993</v>
      </c>
      <c r="O26" s="23">
        <f t="shared" ca="1" si="14"/>
        <v>92036084.83000131</v>
      </c>
    </row>
    <row r="27" spans="1:15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0"/>
        <v>0</v>
      </c>
      <c r="E27" s="23">
        <f t="shared" ca="1" si="11"/>
        <v>161609060.40000001</v>
      </c>
      <c r="F27" s="22">
        <f t="shared" ca="1" si="8"/>
        <v>0</v>
      </c>
      <c r="G27" s="22">
        <f t="shared" ca="1" si="8"/>
        <v>0</v>
      </c>
      <c r="H27" s="23">
        <f t="shared" ca="1" si="12"/>
        <v>79121.849999999991</v>
      </c>
      <c r="I27" s="22">
        <f t="shared" ca="1" si="9"/>
        <v>0</v>
      </c>
      <c r="J27" s="22">
        <f t="shared" ca="1" si="9"/>
        <v>79121.849999999991</v>
      </c>
      <c r="K27" s="23">
        <f t="shared" ca="1" si="13"/>
        <v>161529938.55000001</v>
      </c>
      <c r="L27" s="22">
        <f t="shared" ca="1" si="10"/>
        <v>0</v>
      </c>
      <c r="M27" s="22">
        <f t="shared" ca="1" si="10"/>
        <v>161529938.55000001</v>
      </c>
      <c r="N27" s="22">
        <f t="shared" ca="1" si="10"/>
        <v>12312</v>
      </c>
      <c r="O27" s="23">
        <f t="shared" ca="1" si="14"/>
        <v>161621372.40000001</v>
      </c>
    </row>
    <row r="28" spans="1:15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0"/>
        <v>0</v>
      </c>
      <c r="E28" s="23">
        <f t="shared" ca="1" si="11"/>
        <v>0</v>
      </c>
      <c r="F28" s="22">
        <f t="shared" ca="1" si="8"/>
        <v>0</v>
      </c>
      <c r="G28" s="22">
        <f t="shared" ca="1" si="8"/>
        <v>0</v>
      </c>
      <c r="H28" s="23">
        <f t="shared" ca="1" si="12"/>
        <v>0</v>
      </c>
      <c r="I28" s="22">
        <f t="shared" ca="1" si="9"/>
        <v>0</v>
      </c>
      <c r="J28" s="22">
        <f t="shared" ca="1" si="9"/>
        <v>0</v>
      </c>
      <c r="K28" s="23">
        <f t="shared" ca="1" si="13"/>
        <v>0</v>
      </c>
      <c r="L28" s="22">
        <f t="shared" ca="1" si="10"/>
        <v>0</v>
      </c>
      <c r="M28" s="22">
        <f t="shared" ca="1" si="10"/>
        <v>0</v>
      </c>
      <c r="N28" s="22">
        <f t="shared" ca="1" si="10"/>
        <v>7368.16</v>
      </c>
      <c r="O28" s="23">
        <f t="shared" ca="1" si="14"/>
        <v>7368.16</v>
      </c>
    </row>
    <row r="29" spans="1:15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0"/>
        <v>0</v>
      </c>
      <c r="E29" s="23">
        <f t="shared" ca="1" si="11"/>
        <v>8173185.5</v>
      </c>
      <c r="F29" s="22">
        <f t="shared" ca="1" si="8"/>
        <v>-798</v>
      </c>
      <c r="G29" s="22">
        <f t="shared" ca="1" si="8"/>
        <v>0</v>
      </c>
      <c r="H29" s="23">
        <f t="shared" ca="1" si="12"/>
        <v>1402385.63</v>
      </c>
      <c r="I29" s="22">
        <f t="shared" ca="1" si="9"/>
        <v>52290.71</v>
      </c>
      <c r="J29" s="22">
        <f t="shared" ca="1" si="9"/>
        <v>1350094.92</v>
      </c>
      <c r="K29" s="23">
        <f t="shared" ca="1" si="13"/>
        <v>6771597.8700000001</v>
      </c>
      <c r="L29" s="22">
        <f t="shared" ca="1" si="10"/>
        <v>736369.14</v>
      </c>
      <c r="M29" s="22">
        <f t="shared" ca="1" si="10"/>
        <v>6035228.7300000004</v>
      </c>
      <c r="N29" s="22">
        <f t="shared" ca="1" si="10"/>
        <v>71250.559999999998</v>
      </c>
      <c r="O29" s="23">
        <f t="shared" ca="1" si="14"/>
        <v>8244436.0599999996</v>
      </c>
    </row>
    <row r="30" spans="1:15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0"/>
        <v>0</v>
      </c>
      <c r="E30" s="23">
        <f t="shared" ca="1" si="11"/>
        <v>0</v>
      </c>
      <c r="F30" s="22">
        <f t="shared" ca="1" si="8"/>
        <v>0</v>
      </c>
      <c r="G30" s="22">
        <f t="shared" ca="1" si="8"/>
        <v>0</v>
      </c>
      <c r="H30" s="23">
        <f t="shared" ca="1" si="12"/>
        <v>0</v>
      </c>
      <c r="I30" s="22">
        <f t="shared" ca="1" si="9"/>
        <v>0</v>
      </c>
      <c r="J30" s="22">
        <f t="shared" ca="1" si="9"/>
        <v>0</v>
      </c>
      <c r="K30" s="23">
        <f t="shared" ca="1" si="13"/>
        <v>0</v>
      </c>
      <c r="L30" s="22">
        <f t="shared" ca="1" si="10"/>
        <v>0</v>
      </c>
      <c r="M30" s="22">
        <f t="shared" ca="1" si="10"/>
        <v>0</v>
      </c>
      <c r="N30" s="22">
        <f t="shared" ca="1" si="10"/>
        <v>0</v>
      </c>
      <c r="O30" s="23">
        <f t="shared" ca="1" si="14"/>
        <v>0</v>
      </c>
    </row>
    <row r="31" spans="1:15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0"/>
        <v>104041.57</v>
      </c>
      <c r="E31" s="23">
        <f t="shared" ca="1" si="11"/>
        <v>6619326.9899940006</v>
      </c>
      <c r="F31" s="22">
        <f t="shared" ca="1" si="8"/>
        <v>156</v>
      </c>
      <c r="G31" s="22">
        <f t="shared" ca="1" si="8"/>
        <v>852700.5</v>
      </c>
      <c r="H31" s="23">
        <f t="shared" ca="1" si="12"/>
        <v>5724304.2000000002</v>
      </c>
      <c r="I31" s="22">
        <f t="shared" ca="1" si="9"/>
        <v>484507.12</v>
      </c>
      <c r="J31" s="22">
        <f t="shared" ca="1" si="9"/>
        <v>5239797.08</v>
      </c>
      <c r="K31" s="23">
        <f t="shared" ca="1" si="13"/>
        <v>42166.289993999999</v>
      </c>
      <c r="L31" s="22">
        <f t="shared" ca="1" si="10"/>
        <v>31828.219993999999</v>
      </c>
      <c r="M31" s="22">
        <f t="shared" ca="1" si="10"/>
        <v>10338.07</v>
      </c>
      <c r="N31" s="22">
        <f t="shared" ca="1" si="10"/>
        <v>2420686.5522019998</v>
      </c>
      <c r="O31" s="23">
        <f t="shared" ca="1" si="14"/>
        <v>9144055.1121960003</v>
      </c>
    </row>
    <row r="32" spans="1:15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0"/>
        <v>-1639.1800000000003</v>
      </c>
      <c r="E32" s="23">
        <f t="shared" ca="1" si="11"/>
        <v>4022550.1799999997</v>
      </c>
      <c r="F32" s="22">
        <f t="shared" ca="1" si="8"/>
        <v>317646.8600000001</v>
      </c>
      <c r="G32" s="22">
        <f t="shared" ca="1" si="8"/>
        <v>20380</v>
      </c>
      <c r="H32" s="23">
        <f t="shared" ca="1" si="12"/>
        <v>3684523.32</v>
      </c>
      <c r="I32" s="22">
        <f t="shared" ca="1" si="9"/>
        <v>12028.8</v>
      </c>
      <c r="J32" s="22">
        <f t="shared" ca="1" si="9"/>
        <v>3672494.52</v>
      </c>
      <c r="K32" s="23">
        <f t="shared" ca="1" si="13"/>
        <v>0</v>
      </c>
      <c r="L32" s="22">
        <f t="shared" ca="1" si="10"/>
        <v>0</v>
      </c>
      <c r="M32" s="22">
        <f t="shared" ca="1" si="10"/>
        <v>0</v>
      </c>
      <c r="N32" s="22">
        <f t="shared" ca="1" si="10"/>
        <v>265625.22000000003</v>
      </c>
      <c r="O32" s="23">
        <f t="shared" ca="1" si="14"/>
        <v>4286536.22</v>
      </c>
    </row>
    <row r="33" spans="1:15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0"/>
        <v>0</v>
      </c>
      <c r="E33" s="23">
        <f t="shared" ca="1" si="11"/>
        <v>0</v>
      </c>
      <c r="F33" s="22">
        <f t="shared" ca="1" si="8"/>
        <v>0</v>
      </c>
      <c r="G33" s="22">
        <f t="shared" ca="1" si="8"/>
        <v>0</v>
      </c>
      <c r="H33" s="23">
        <f t="shared" ca="1" si="12"/>
        <v>0</v>
      </c>
      <c r="I33" s="22">
        <f t="shared" ca="1" si="9"/>
        <v>0</v>
      </c>
      <c r="J33" s="22">
        <f t="shared" ca="1" si="9"/>
        <v>0</v>
      </c>
      <c r="K33" s="23">
        <f t="shared" ca="1" si="13"/>
        <v>0</v>
      </c>
      <c r="L33" s="22">
        <f t="shared" ca="1" si="10"/>
        <v>0</v>
      </c>
      <c r="M33" s="22">
        <f t="shared" ca="1" si="10"/>
        <v>0</v>
      </c>
      <c r="N33" s="22">
        <f t="shared" ca="1" si="10"/>
        <v>476356.64000000031</v>
      </c>
      <c r="O33" s="23">
        <f t="shared" ca="1" si="14"/>
        <v>476356.64000000031</v>
      </c>
    </row>
    <row r="34" spans="1:15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0"/>
        <v>174909.14</v>
      </c>
      <c r="E34" s="23">
        <f t="shared" ca="1" si="11"/>
        <v>162356.96</v>
      </c>
      <c r="F34" s="22">
        <f t="shared" ca="1" si="8"/>
        <v>141394.46</v>
      </c>
      <c r="G34" s="22">
        <f t="shared" ca="1" si="8"/>
        <v>20962.5</v>
      </c>
      <c r="H34" s="23">
        <f t="shared" ca="1" si="12"/>
        <v>0</v>
      </c>
      <c r="I34" s="22">
        <f t="shared" ca="1" si="9"/>
        <v>0</v>
      </c>
      <c r="J34" s="22">
        <f t="shared" ca="1" si="9"/>
        <v>0</v>
      </c>
      <c r="K34" s="23">
        <f t="shared" ca="1" si="13"/>
        <v>0</v>
      </c>
      <c r="L34" s="22">
        <f t="shared" ca="1" si="10"/>
        <v>0</v>
      </c>
      <c r="M34" s="22">
        <f t="shared" ca="1" si="10"/>
        <v>0</v>
      </c>
      <c r="N34" s="22">
        <f t="shared" ca="1" si="10"/>
        <v>7283079.9500000002</v>
      </c>
      <c r="O34" s="23">
        <f t="shared" ca="1" si="14"/>
        <v>7620346.0499999998</v>
      </c>
    </row>
    <row r="35" spans="1:15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0"/>
        <v>0</v>
      </c>
      <c r="E35" s="23">
        <f t="shared" ca="1" si="11"/>
        <v>2492337.6799999997</v>
      </c>
      <c r="F35" s="22">
        <f t="shared" ca="1" si="8"/>
        <v>0</v>
      </c>
      <c r="G35" s="22">
        <f t="shared" ca="1" si="8"/>
        <v>1990.01</v>
      </c>
      <c r="H35" s="23">
        <f t="shared" ca="1" si="12"/>
        <v>2490347.67</v>
      </c>
      <c r="I35" s="22">
        <f t="shared" ca="1" si="9"/>
        <v>0</v>
      </c>
      <c r="J35" s="22">
        <f t="shared" ca="1" si="9"/>
        <v>2490347.67</v>
      </c>
      <c r="K35" s="23">
        <f t="shared" ca="1" si="13"/>
        <v>0</v>
      </c>
      <c r="L35" s="22">
        <f t="shared" ca="1" si="10"/>
        <v>0</v>
      </c>
      <c r="M35" s="22">
        <f t="shared" ca="1" si="10"/>
        <v>0</v>
      </c>
      <c r="N35" s="22">
        <f t="shared" ca="1" si="10"/>
        <v>6548</v>
      </c>
      <c r="O35" s="23">
        <f t="shared" ca="1" si="14"/>
        <v>2498885.6799999997</v>
      </c>
    </row>
    <row r="36" spans="1:15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0"/>
        <v>0</v>
      </c>
      <c r="E36" s="23">
        <f t="shared" ca="1" si="11"/>
        <v>0</v>
      </c>
      <c r="F36" s="22">
        <f t="shared" ca="1" si="8"/>
        <v>0</v>
      </c>
      <c r="G36" s="22">
        <f t="shared" ca="1" si="8"/>
        <v>0</v>
      </c>
      <c r="H36" s="23">
        <f t="shared" ca="1" si="12"/>
        <v>0</v>
      </c>
      <c r="I36" s="22">
        <f t="shared" ca="1" si="9"/>
        <v>0</v>
      </c>
      <c r="J36" s="22">
        <f t="shared" ca="1" si="9"/>
        <v>0</v>
      </c>
      <c r="K36" s="23">
        <f t="shared" ca="1" si="13"/>
        <v>0</v>
      </c>
      <c r="L36" s="22">
        <f t="shared" ca="1" si="10"/>
        <v>0</v>
      </c>
      <c r="M36" s="22">
        <f t="shared" ca="1" si="10"/>
        <v>0</v>
      </c>
      <c r="N36" s="22">
        <f t="shared" ca="1" si="10"/>
        <v>0</v>
      </c>
      <c r="O36" s="23">
        <f t="shared" ca="1" si="14"/>
        <v>0</v>
      </c>
    </row>
    <row r="37" spans="1:15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0"/>
        <v>0</v>
      </c>
      <c r="E37" s="23">
        <f t="shared" ca="1" si="11"/>
        <v>3180318.0800000061</v>
      </c>
      <c r="F37" s="22">
        <f t="shared" ca="1" si="8"/>
        <v>3167.5</v>
      </c>
      <c r="G37" s="22">
        <f t="shared" ca="1" si="8"/>
        <v>0</v>
      </c>
      <c r="H37" s="23">
        <f t="shared" ca="1" si="12"/>
        <v>235580.68</v>
      </c>
      <c r="I37" s="22">
        <f t="shared" ca="1" si="9"/>
        <v>0</v>
      </c>
      <c r="J37" s="22">
        <f t="shared" ca="1" si="9"/>
        <v>235580.68</v>
      </c>
      <c r="K37" s="23">
        <f t="shared" ca="1" si="13"/>
        <v>2941569.900000006</v>
      </c>
      <c r="L37" s="22">
        <f t="shared" ca="1" si="10"/>
        <v>0</v>
      </c>
      <c r="M37" s="22">
        <f t="shared" ca="1" si="10"/>
        <v>2941569.900000006</v>
      </c>
      <c r="N37" s="22">
        <f t="shared" ca="1" si="10"/>
        <v>147031.32999999999</v>
      </c>
      <c r="O37" s="23">
        <f t="shared" ca="1" si="14"/>
        <v>3327349.4100000062</v>
      </c>
    </row>
    <row r="38" spans="1:15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0"/>
        <v>0</v>
      </c>
      <c r="E38" s="23">
        <f t="shared" ca="1" si="11"/>
        <v>3500.0599999999995</v>
      </c>
      <c r="F38" s="22">
        <f t="shared" ca="1" si="8"/>
        <v>0</v>
      </c>
      <c r="G38" s="22">
        <f t="shared" ca="1" si="8"/>
        <v>0</v>
      </c>
      <c r="H38" s="23">
        <f t="shared" ca="1" si="12"/>
        <v>3500.0599999999995</v>
      </c>
      <c r="I38" s="22">
        <f t="shared" ca="1" si="9"/>
        <v>11956.26</v>
      </c>
      <c r="J38" s="22">
        <f t="shared" ca="1" si="9"/>
        <v>-8456.2000000000007</v>
      </c>
      <c r="K38" s="23">
        <f t="shared" ca="1" si="13"/>
        <v>0</v>
      </c>
      <c r="L38" s="22">
        <f t="shared" ca="1" si="10"/>
        <v>0</v>
      </c>
      <c r="M38" s="22">
        <f t="shared" ca="1" si="10"/>
        <v>0</v>
      </c>
      <c r="N38" s="22">
        <f t="shared" ca="1" si="10"/>
        <v>3651.38</v>
      </c>
      <c r="O38" s="23">
        <f t="shared" ca="1" si="14"/>
        <v>7151.44</v>
      </c>
    </row>
    <row r="39" spans="1:15" ht="12.75" customHeight="1" x14ac:dyDescent="0.25">
      <c r="A39" s="65" t="s">
        <v>209</v>
      </c>
      <c r="B39" s="21">
        <v>1045</v>
      </c>
      <c r="C39" s="66" t="s">
        <v>146</v>
      </c>
      <c r="D39" s="22">
        <f t="shared" ca="1" si="0"/>
        <v>0</v>
      </c>
      <c r="E39" s="23">
        <f t="shared" ca="1" si="11"/>
        <v>5167</v>
      </c>
      <c r="F39" s="22">
        <f t="shared" ref="F39:G54" ca="1" si="15">IFERROR(INDIRECT("'"&amp;$B$2&amp;"'!"&amp;ADDRESS(MATCH($B39,INDIRECT("'"&amp;$B$2&amp;"'!$B$1:$B$1095"),0),MATCH(F$5,INDIRECT("'"&amp;$B$2&amp;"'!5:5"),0))),0)</f>
        <v>0</v>
      </c>
      <c r="G39" s="22">
        <f t="shared" ca="1" si="15"/>
        <v>0</v>
      </c>
      <c r="H39" s="23">
        <f t="shared" ca="1" si="12"/>
        <v>5167</v>
      </c>
      <c r="I39" s="22">
        <f t="shared" ref="I39:J54" ca="1" si="16">IFERROR(INDIRECT("'"&amp;$B$2&amp;"'!"&amp;ADDRESS(MATCH($B39,INDIRECT("'"&amp;$B$2&amp;"'!$B$1:$B$1095"),0),MATCH(I$5,INDIRECT("'"&amp;$B$2&amp;"'!5:5"),0))),0)</f>
        <v>0</v>
      </c>
      <c r="J39" s="22">
        <f t="shared" ca="1" si="16"/>
        <v>5167</v>
      </c>
      <c r="K39" s="23">
        <f t="shared" ca="1" si="13"/>
        <v>0</v>
      </c>
      <c r="L39" s="22">
        <f t="shared" ref="L39:N54" ca="1" si="17">IFERROR(INDIRECT("'"&amp;$B$2&amp;"'!"&amp;ADDRESS(MATCH($B39,INDIRECT("'"&amp;$B$2&amp;"'!$B$1:$B$1095"),0),MATCH(L$5,INDIRECT("'"&amp;$B$2&amp;"'!5:5"),0))),0)</f>
        <v>0</v>
      </c>
      <c r="M39" s="22">
        <f t="shared" ca="1" si="17"/>
        <v>0</v>
      </c>
      <c r="N39" s="22">
        <f t="shared" ca="1" si="17"/>
        <v>24922.94</v>
      </c>
      <c r="O39" s="23">
        <f t="shared" ca="1" si="14"/>
        <v>30089.94</v>
      </c>
    </row>
    <row r="40" spans="1:15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0"/>
        <v>0</v>
      </c>
      <c r="E40" s="23">
        <f t="shared" ca="1" si="11"/>
        <v>0</v>
      </c>
      <c r="F40" s="22">
        <f t="shared" ca="1" si="15"/>
        <v>0</v>
      </c>
      <c r="G40" s="22">
        <f t="shared" ca="1" si="15"/>
        <v>0</v>
      </c>
      <c r="H40" s="23">
        <f t="shared" ca="1" si="12"/>
        <v>0</v>
      </c>
      <c r="I40" s="22">
        <f t="shared" ca="1" si="16"/>
        <v>0</v>
      </c>
      <c r="J40" s="22">
        <f t="shared" ca="1" si="16"/>
        <v>0</v>
      </c>
      <c r="K40" s="23">
        <f t="shared" ca="1" si="13"/>
        <v>0</v>
      </c>
      <c r="L40" s="22">
        <f t="shared" ca="1" si="17"/>
        <v>0</v>
      </c>
      <c r="M40" s="22">
        <f t="shared" ca="1" si="17"/>
        <v>0</v>
      </c>
      <c r="N40" s="22">
        <f t="shared" ca="1" si="17"/>
        <v>0</v>
      </c>
      <c r="O40" s="23">
        <f t="shared" ca="1" si="14"/>
        <v>0</v>
      </c>
    </row>
    <row r="41" spans="1:15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0"/>
        <v>0</v>
      </c>
      <c r="E41" s="23">
        <f t="shared" ca="1" si="11"/>
        <v>0</v>
      </c>
      <c r="F41" s="22">
        <f t="shared" ca="1" si="15"/>
        <v>0</v>
      </c>
      <c r="G41" s="22">
        <f t="shared" ca="1" si="15"/>
        <v>0</v>
      </c>
      <c r="H41" s="23">
        <f t="shared" ca="1" si="12"/>
        <v>0</v>
      </c>
      <c r="I41" s="22">
        <f t="shared" ca="1" si="16"/>
        <v>0</v>
      </c>
      <c r="J41" s="22">
        <f t="shared" ca="1" si="16"/>
        <v>0</v>
      </c>
      <c r="K41" s="23">
        <f t="shared" ca="1" si="13"/>
        <v>0</v>
      </c>
      <c r="L41" s="22">
        <f t="shared" ca="1" si="17"/>
        <v>0</v>
      </c>
      <c r="M41" s="22">
        <f t="shared" ca="1" si="17"/>
        <v>0</v>
      </c>
      <c r="N41" s="22">
        <f t="shared" ca="1" si="17"/>
        <v>0</v>
      </c>
      <c r="O41" s="23">
        <f t="shared" ca="1" si="14"/>
        <v>0</v>
      </c>
    </row>
    <row r="42" spans="1:15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0"/>
        <v>0</v>
      </c>
      <c r="E42" s="23">
        <f t="shared" ca="1" si="11"/>
        <v>0</v>
      </c>
      <c r="F42" s="22">
        <f t="shared" ca="1" si="15"/>
        <v>0</v>
      </c>
      <c r="G42" s="22">
        <f t="shared" ca="1" si="15"/>
        <v>0</v>
      </c>
      <c r="H42" s="23">
        <f t="shared" ca="1" si="12"/>
        <v>0</v>
      </c>
      <c r="I42" s="22">
        <f t="shared" ca="1" si="16"/>
        <v>0</v>
      </c>
      <c r="J42" s="22">
        <f t="shared" ca="1" si="16"/>
        <v>0</v>
      </c>
      <c r="K42" s="23">
        <f t="shared" ca="1" si="13"/>
        <v>0</v>
      </c>
      <c r="L42" s="22">
        <f t="shared" ca="1" si="17"/>
        <v>0</v>
      </c>
      <c r="M42" s="22">
        <f t="shared" ca="1" si="17"/>
        <v>0</v>
      </c>
      <c r="N42" s="22">
        <f t="shared" ca="1" si="17"/>
        <v>0</v>
      </c>
      <c r="O42" s="23">
        <f t="shared" ca="1" si="14"/>
        <v>0</v>
      </c>
    </row>
    <row r="43" spans="1:15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0"/>
        <v>0</v>
      </c>
      <c r="E43" s="23">
        <f t="shared" ca="1" si="11"/>
        <v>490024.91999999993</v>
      </c>
      <c r="F43" s="22">
        <f t="shared" ca="1" si="15"/>
        <v>0</v>
      </c>
      <c r="G43" s="22">
        <f t="shared" ca="1" si="15"/>
        <v>0</v>
      </c>
      <c r="H43" s="23">
        <f t="shared" ca="1" si="12"/>
        <v>490024.91999999993</v>
      </c>
      <c r="I43" s="22">
        <f t="shared" ca="1" si="16"/>
        <v>178481.35</v>
      </c>
      <c r="J43" s="22">
        <f t="shared" ca="1" si="16"/>
        <v>311543.56999999995</v>
      </c>
      <c r="K43" s="23">
        <f t="shared" ca="1" si="13"/>
        <v>0</v>
      </c>
      <c r="L43" s="22">
        <f t="shared" ca="1" si="17"/>
        <v>0</v>
      </c>
      <c r="M43" s="22">
        <f t="shared" ca="1" si="17"/>
        <v>0</v>
      </c>
      <c r="N43" s="22">
        <f t="shared" ca="1" si="17"/>
        <v>8564.6699999999983</v>
      </c>
      <c r="O43" s="23">
        <f t="shared" ca="1" si="14"/>
        <v>498589.58999999991</v>
      </c>
    </row>
    <row r="44" spans="1:15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0"/>
        <v>0</v>
      </c>
      <c r="E44" s="23">
        <f t="shared" ca="1" si="11"/>
        <v>0</v>
      </c>
      <c r="F44" s="22">
        <f t="shared" ca="1" si="15"/>
        <v>0</v>
      </c>
      <c r="G44" s="22">
        <f t="shared" ca="1" si="15"/>
        <v>0</v>
      </c>
      <c r="H44" s="23">
        <f t="shared" ca="1" si="12"/>
        <v>0</v>
      </c>
      <c r="I44" s="22">
        <f t="shared" ca="1" si="16"/>
        <v>0</v>
      </c>
      <c r="J44" s="22">
        <f t="shared" ca="1" si="16"/>
        <v>0</v>
      </c>
      <c r="K44" s="23">
        <f t="shared" ca="1" si="13"/>
        <v>0</v>
      </c>
      <c r="L44" s="22">
        <f t="shared" ca="1" si="17"/>
        <v>0</v>
      </c>
      <c r="M44" s="22">
        <f t="shared" ca="1" si="17"/>
        <v>0</v>
      </c>
      <c r="N44" s="22">
        <f t="shared" ca="1" si="17"/>
        <v>0</v>
      </c>
      <c r="O44" s="23">
        <f t="shared" ca="1" si="14"/>
        <v>0</v>
      </c>
    </row>
    <row r="45" spans="1:15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0"/>
        <v>0</v>
      </c>
      <c r="E45" s="23">
        <f t="shared" ca="1" si="11"/>
        <v>0</v>
      </c>
      <c r="F45" s="22">
        <f t="shared" ca="1" si="15"/>
        <v>0</v>
      </c>
      <c r="G45" s="22">
        <f t="shared" ca="1" si="15"/>
        <v>0</v>
      </c>
      <c r="H45" s="23">
        <f t="shared" ca="1" si="12"/>
        <v>0</v>
      </c>
      <c r="I45" s="22">
        <f t="shared" ca="1" si="16"/>
        <v>0</v>
      </c>
      <c r="J45" s="22">
        <f t="shared" ca="1" si="16"/>
        <v>0</v>
      </c>
      <c r="K45" s="23">
        <f t="shared" ca="1" si="13"/>
        <v>0</v>
      </c>
      <c r="L45" s="22">
        <f t="shared" ca="1" si="17"/>
        <v>0</v>
      </c>
      <c r="M45" s="22">
        <f t="shared" ca="1" si="17"/>
        <v>0</v>
      </c>
      <c r="N45" s="22">
        <f t="shared" ca="1" si="17"/>
        <v>8504.5400000000009</v>
      </c>
      <c r="O45" s="23">
        <f t="shared" ca="1" si="14"/>
        <v>8504.5400000000009</v>
      </c>
    </row>
    <row r="46" spans="1:15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0"/>
        <v>0</v>
      </c>
      <c r="E46" s="23">
        <f t="shared" ca="1" si="11"/>
        <v>2008</v>
      </c>
      <c r="F46" s="22">
        <f t="shared" ca="1" si="15"/>
        <v>0</v>
      </c>
      <c r="G46" s="22">
        <f t="shared" ca="1" si="15"/>
        <v>2008</v>
      </c>
      <c r="H46" s="23">
        <f t="shared" ca="1" si="12"/>
        <v>0</v>
      </c>
      <c r="I46" s="22">
        <f t="shared" ca="1" si="16"/>
        <v>0</v>
      </c>
      <c r="J46" s="22">
        <f t="shared" ca="1" si="16"/>
        <v>0</v>
      </c>
      <c r="K46" s="23">
        <f t="shared" ca="1" si="13"/>
        <v>0</v>
      </c>
      <c r="L46" s="22">
        <f t="shared" ca="1" si="17"/>
        <v>0</v>
      </c>
      <c r="M46" s="22">
        <f t="shared" ca="1" si="17"/>
        <v>0</v>
      </c>
      <c r="N46" s="22">
        <f t="shared" ca="1" si="17"/>
        <v>24994.709999999995</v>
      </c>
      <c r="O46" s="23">
        <f t="shared" ca="1" si="14"/>
        <v>27002.709999999995</v>
      </c>
    </row>
    <row r="47" spans="1:15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0"/>
        <v>0</v>
      </c>
      <c r="E47" s="23">
        <f t="shared" ca="1" si="11"/>
        <v>0</v>
      </c>
      <c r="F47" s="22">
        <f t="shared" ca="1" si="15"/>
        <v>0</v>
      </c>
      <c r="G47" s="22">
        <f t="shared" ca="1" si="15"/>
        <v>0</v>
      </c>
      <c r="H47" s="23">
        <f t="shared" ca="1" si="12"/>
        <v>0</v>
      </c>
      <c r="I47" s="22">
        <f t="shared" ca="1" si="16"/>
        <v>0</v>
      </c>
      <c r="J47" s="22">
        <f t="shared" ca="1" si="16"/>
        <v>0</v>
      </c>
      <c r="K47" s="23">
        <f t="shared" ca="1" si="13"/>
        <v>0</v>
      </c>
      <c r="L47" s="22">
        <f t="shared" ca="1" si="17"/>
        <v>0</v>
      </c>
      <c r="M47" s="22">
        <f t="shared" ca="1" si="17"/>
        <v>0</v>
      </c>
      <c r="N47" s="22">
        <f t="shared" ca="1" si="17"/>
        <v>0</v>
      </c>
      <c r="O47" s="23">
        <f t="shared" ca="1" si="14"/>
        <v>0</v>
      </c>
    </row>
    <row r="48" spans="1:15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0"/>
        <v>0</v>
      </c>
      <c r="E48" s="23">
        <f t="shared" ca="1" si="11"/>
        <v>1470879.8000000007</v>
      </c>
      <c r="F48" s="22">
        <f t="shared" ca="1" si="15"/>
        <v>3659.5</v>
      </c>
      <c r="G48" s="22">
        <f t="shared" ca="1" si="15"/>
        <v>3500</v>
      </c>
      <c r="H48" s="23">
        <f t="shared" ca="1" si="12"/>
        <v>1463720.3000000007</v>
      </c>
      <c r="I48" s="22">
        <f t="shared" ca="1" si="16"/>
        <v>0</v>
      </c>
      <c r="J48" s="22">
        <f t="shared" ca="1" si="16"/>
        <v>1463720.3000000007</v>
      </c>
      <c r="K48" s="23">
        <f t="shared" ca="1" si="13"/>
        <v>0</v>
      </c>
      <c r="L48" s="22">
        <f t="shared" ca="1" si="17"/>
        <v>0</v>
      </c>
      <c r="M48" s="22">
        <f t="shared" ca="1" si="17"/>
        <v>0</v>
      </c>
      <c r="N48" s="22">
        <f t="shared" ca="1" si="17"/>
        <v>16783.620003185271</v>
      </c>
      <c r="O48" s="23">
        <f t="shared" ca="1" si="14"/>
        <v>1487663.420003186</v>
      </c>
    </row>
    <row r="49" spans="1:15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0"/>
        <v>636.83000000000004</v>
      </c>
      <c r="E49" s="23">
        <f t="shared" ca="1" si="11"/>
        <v>2174138.0299999998</v>
      </c>
      <c r="F49" s="22">
        <f t="shared" ca="1" si="15"/>
        <v>0</v>
      </c>
      <c r="G49" s="22">
        <f t="shared" ca="1" si="15"/>
        <v>0</v>
      </c>
      <c r="H49" s="23">
        <f t="shared" ca="1" si="12"/>
        <v>2174138.0299999998</v>
      </c>
      <c r="I49" s="22">
        <f t="shared" ca="1" si="16"/>
        <v>0</v>
      </c>
      <c r="J49" s="22">
        <f t="shared" ca="1" si="16"/>
        <v>2174138.0299999998</v>
      </c>
      <c r="K49" s="23">
        <f t="shared" ca="1" si="13"/>
        <v>0</v>
      </c>
      <c r="L49" s="22">
        <f t="shared" ca="1" si="17"/>
        <v>0</v>
      </c>
      <c r="M49" s="22">
        <f t="shared" ca="1" si="17"/>
        <v>0</v>
      </c>
      <c r="N49" s="22">
        <f t="shared" ca="1" si="17"/>
        <v>12228.52</v>
      </c>
      <c r="O49" s="23">
        <f t="shared" ca="1" si="14"/>
        <v>2187003.38</v>
      </c>
    </row>
    <row r="50" spans="1:15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0"/>
        <v>2440000</v>
      </c>
      <c r="E50" s="23">
        <f t="shared" ca="1" si="11"/>
        <v>18900</v>
      </c>
      <c r="F50" s="22">
        <f t="shared" ca="1" si="15"/>
        <v>0</v>
      </c>
      <c r="G50" s="22">
        <f t="shared" ca="1" si="15"/>
        <v>18900</v>
      </c>
      <c r="H50" s="23">
        <f t="shared" ca="1" si="12"/>
        <v>0</v>
      </c>
      <c r="I50" s="22">
        <f t="shared" ca="1" si="16"/>
        <v>0</v>
      </c>
      <c r="J50" s="22">
        <f t="shared" ca="1" si="16"/>
        <v>0</v>
      </c>
      <c r="K50" s="23">
        <f t="shared" ca="1" si="13"/>
        <v>0</v>
      </c>
      <c r="L50" s="22">
        <f t="shared" ca="1" si="17"/>
        <v>0</v>
      </c>
      <c r="M50" s="22">
        <f t="shared" ca="1" si="17"/>
        <v>0</v>
      </c>
      <c r="N50" s="22">
        <f t="shared" ca="1" si="17"/>
        <v>0</v>
      </c>
      <c r="O50" s="23">
        <f t="shared" ca="1" si="14"/>
        <v>2458900</v>
      </c>
    </row>
    <row r="51" spans="1:15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0"/>
        <v>0</v>
      </c>
      <c r="E51" s="23">
        <f t="shared" ca="1" si="11"/>
        <v>0</v>
      </c>
      <c r="F51" s="22">
        <f t="shared" ca="1" si="15"/>
        <v>0</v>
      </c>
      <c r="G51" s="22">
        <f t="shared" ca="1" si="15"/>
        <v>0</v>
      </c>
      <c r="H51" s="23">
        <f t="shared" ca="1" si="12"/>
        <v>0</v>
      </c>
      <c r="I51" s="22">
        <f t="shared" ca="1" si="16"/>
        <v>0</v>
      </c>
      <c r="J51" s="22">
        <f t="shared" ca="1" si="16"/>
        <v>0</v>
      </c>
      <c r="K51" s="23">
        <f t="shared" ca="1" si="13"/>
        <v>0</v>
      </c>
      <c r="L51" s="22">
        <f t="shared" ca="1" si="17"/>
        <v>0</v>
      </c>
      <c r="M51" s="22">
        <f t="shared" ca="1" si="17"/>
        <v>0</v>
      </c>
      <c r="N51" s="22">
        <f t="shared" ca="1" si="17"/>
        <v>1999.38</v>
      </c>
      <c r="O51" s="23">
        <f t="shared" ca="1" si="14"/>
        <v>1999.38</v>
      </c>
    </row>
    <row r="52" spans="1:15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0"/>
        <v>0</v>
      </c>
      <c r="E52" s="23">
        <f t="shared" ca="1" si="11"/>
        <v>0</v>
      </c>
      <c r="F52" s="22">
        <f t="shared" ca="1" si="15"/>
        <v>0</v>
      </c>
      <c r="G52" s="22">
        <f t="shared" ca="1" si="15"/>
        <v>0</v>
      </c>
      <c r="H52" s="23">
        <f t="shared" ca="1" si="12"/>
        <v>0</v>
      </c>
      <c r="I52" s="22">
        <f t="shared" ca="1" si="16"/>
        <v>0</v>
      </c>
      <c r="J52" s="22">
        <f t="shared" ca="1" si="16"/>
        <v>0</v>
      </c>
      <c r="K52" s="23">
        <f t="shared" ca="1" si="13"/>
        <v>0</v>
      </c>
      <c r="L52" s="22">
        <f t="shared" ca="1" si="17"/>
        <v>0</v>
      </c>
      <c r="M52" s="22">
        <f t="shared" ca="1" si="17"/>
        <v>0</v>
      </c>
      <c r="N52" s="22">
        <f t="shared" ca="1" si="17"/>
        <v>3140.8</v>
      </c>
      <c r="O52" s="23">
        <f t="shared" ca="1" si="14"/>
        <v>3140.8</v>
      </c>
    </row>
    <row r="53" spans="1:15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0"/>
        <v>0</v>
      </c>
      <c r="E53" s="23">
        <f t="shared" ca="1" si="11"/>
        <v>0</v>
      </c>
      <c r="F53" s="22">
        <f t="shared" ca="1" si="15"/>
        <v>0</v>
      </c>
      <c r="G53" s="22">
        <f t="shared" ca="1" si="15"/>
        <v>0</v>
      </c>
      <c r="H53" s="23">
        <f t="shared" ca="1" si="12"/>
        <v>0</v>
      </c>
      <c r="I53" s="22">
        <f t="shared" ca="1" si="16"/>
        <v>0</v>
      </c>
      <c r="J53" s="22">
        <f t="shared" ca="1" si="16"/>
        <v>0</v>
      </c>
      <c r="K53" s="23">
        <f t="shared" ca="1" si="13"/>
        <v>0</v>
      </c>
      <c r="L53" s="22">
        <f t="shared" ca="1" si="17"/>
        <v>0</v>
      </c>
      <c r="M53" s="22">
        <f t="shared" ca="1" si="17"/>
        <v>0</v>
      </c>
      <c r="N53" s="22">
        <f t="shared" ca="1" si="17"/>
        <v>0</v>
      </c>
      <c r="O53" s="23">
        <f t="shared" ca="1" si="14"/>
        <v>0</v>
      </c>
    </row>
    <row r="54" spans="1:15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0"/>
        <v>0</v>
      </c>
      <c r="E54" s="23">
        <f t="shared" ca="1" si="11"/>
        <v>0</v>
      </c>
      <c r="F54" s="22">
        <f t="shared" ca="1" si="15"/>
        <v>0</v>
      </c>
      <c r="G54" s="22">
        <f t="shared" ca="1" si="15"/>
        <v>0</v>
      </c>
      <c r="H54" s="23">
        <f t="shared" ca="1" si="12"/>
        <v>0</v>
      </c>
      <c r="I54" s="22">
        <f t="shared" ca="1" si="16"/>
        <v>0</v>
      </c>
      <c r="J54" s="22">
        <f t="shared" ca="1" si="16"/>
        <v>0</v>
      </c>
      <c r="K54" s="23">
        <f t="shared" ca="1" si="13"/>
        <v>0</v>
      </c>
      <c r="L54" s="22">
        <f t="shared" ca="1" si="17"/>
        <v>0</v>
      </c>
      <c r="M54" s="22">
        <f t="shared" ca="1" si="17"/>
        <v>0</v>
      </c>
      <c r="N54" s="22">
        <f t="shared" ca="1" si="17"/>
        <v>0</v>
      </c>
      <c r="O54" s="23">
        <f t="shared" ca="1" si="14"/>
        <v>0</v>
      </c>
    </row>
    <row r="55" spans="1:15" ht="12.75" customHeight="1" x14ac:dyDescent="0.25">
      <c r="A55" s="65" t="s">
        <v>241</v>
      </c>
      <c r="B55" s="21">
        <v>2001</v>
      </c>
      <c r="C55" s="66" t="s">
        <v>146</v>
      </c>
      <c r="D55" s="22">
        <f t="shared" ca="1" si="0"/>
        <v>0</v>
      </c>
      <c r="E55" s="23">
        <f t="shared" ca="1" si="11"/>
        <v>2038980221.7734542</v>
      </c>
      <c r="F55" s="22">
        <f t="shared" ref="F55:G74" ca="1" si="18">IFERROR(INDIRECT("'"&amp;$B$2&amp;"'!"&amp;ADDRESS(MATCH($B55,INDIRECT("'"&amp;$B$2&amp;"'!$B$1:$B$1095"),0),MATCH(F$5,INDIRECT("'"&amp;$B$2&amp;"'!5:5"),0))),0)</f>
        <v>3032192.8599999994</v>
      </c>
      <c r="G55" s="22">
        <f t="shared" ca="1" si="18"/>
        <v>0</v>
      </c>
      <c r="H55" s="23">
        <f t="shared" ca="1" si="12"/>
        <v>634105759.8589493</v>
      </c>
      <c r="I55" s="22">
        <f t="shared" ref="I55:J74" ca="1" si="19">IFERROR(INDIRECT("'"&amp;$B$2&amp;"'!"&amp;ADDRESS(MATCH($B55,INDIRECT("'"&amp;$B$2&amp;"'!$B$1:$B$1095"),0),MATCH(I$5,INDIRECT("'"&amp;$B$2&amp;"'!5:5"),0))),0)</f>
        <v>5192372.0599999996</v>
      </c>
      <c r="J55" s="22">
        <f t="shared" ca="1" si="19"/>
        <v>628913387.79894936</v>
      </c>
      <c r="K55" s="23">
        <f t="shared" ca="1" si="13"/>
        <v>1401842269.0545049</v>
      </c>
      <c r="L55" s="22">
        <f t="shared" ref="L55:N74" ca="1" si="20">IFERROR(INDIRECT("'"&amp;$B$2&amp;"'!"&amp;ADDRESS(MATCH($B55,INDIRECT("'"&amp;$B$2&amp;"'!$B$1:$B$1095"),0),MATCH(L$5,INDIRECT("'"&amp;$B$2&amp;"'!5:5"),0))),0)</f>
        <v>11522683.459999999</v>
      </c>
      <c r="M55" s="22">
        <f t="shared" ca="1" si="20"/>
        <v>1390319585.5945048</v>
      </c>
      <c r="N55" s="22">
        <f t="shared" ca="1" si="20"/>
        <v>0</v>
      </c>
      <c r="O55" s="23">
        <f t="shared" ca="1" si="14"/>
        <v>2038980221.7734542</v>
      </c>
    </row>
    <row r="56" spans="1:15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0"/>
        <v>363.48571428571427</v>
      </c>
      <c r="E56" s="23">
        <f t="shared" ca="1" si="11"/>
        <v>0</v>
      </c>
      <c r="F56" s="22">
        <f t="shared" ca="1" si="18"/>
        <v>0</v>
      </c>
      <c r="G56" s="22">
        <f t="shared" ca="1" si="18"/>
        <v>0</v>
      </c>
      <c r="H56" s="23">
        <f t="shared" ca="1" si="12"/>
        <v>0</v>
      </c>
      <c r="I56" s="22">
        <f t="shared" ca="1" si="19"/>
        <v>0</v>
      </c>
      <c r="J56" s="22">
        <f t="shared" ca="1" si="19"/>
        <v>0</v>
      </c>
      <c r="K56" s="23">
        <f t="shared" ca="1" si="13"/>
        <v>0</v>
      </c>
      <c r="L56" s="22">
        <f t="shared" ca="1" si="20"/>
        <v>0</v>
      </c>
      <c r="M56" s="22">
        <f t="shared" ca="1" si="20"/>
        <v>0</v>
      </c>
      <c r="N56" s="22">
        <f t="shared" ca="1" si="20"/>
        <v>0</v>
      </c>
      <c r="O56" s="23">
        <f t="shared" ca="1" si="14"/>
        <v>363.48571428571427</v>
      </c>
    </row>
    <row r="57" spans="1:15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0"/>
        <v>0</v>
      </c>
      <c r="E57" s="23">
        <f t="shared" ca="1" si="11"/>
        <v>202127228.65999997</v>
      </c>
      <c r="F57" s="22">
        <f t="shared" ca="1" si="18"/>
        <v>3228</v>
      </c>
      <c r="G57" s="22">
        <f t="shared" ca="1" si="18"/>
        <v>6683.75</v>
      </c>
      <c r="H57" s="23">
        <f t="shared" ca="1" si="12"/>
        <v>122836971.88999991</v>
      </c>
      <c r="I57" s="22">
        <f t="shared" ca="1" si="19"/>
        <v>21682897.969999988</v>
      </c>
      <c r="J57" s="22">
        <f t="shared" ca="1" si="19"/>
        <v>101154073.91999993</v>
      </c>
      <c r="K57" s="23">
        <f t="shared" ca="1" si="13"/>
        <v>79280345.02000007</v>
      </c>
      <c r="L57" s="22">
        <f t="shared" ca="1" si="20"/>
        <v>22274022.780000016</v>
      </c>
      <c r="M57" s="22">
        <f t="shared" ca="1" si="20"/>
        <v>57006322.240000047</v>
      </c>
      <c r="N57" s="22">
        <f t="shared" ca="1" si="20"/>
        <v>475592.76000000036</v>
      </c>
      <c r="O57" s="23">
        <f t="shared" ca="1" si="14"/>
        <v>202602821.41999996</v>
      </c>
    </row>
    <row r="58" spans="1:15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0"/>
        <v>0</v>
      </c>
      <c r="E58" s="23">
        <f t="shared" ca="1" si="11"/>
        <v>0</v>
      </c>
      <c r="F58" s="22">
        <f t="shared" ca="1" si="18"/>
        <v>0</v>
      </c>
      <c r="G58" s="22">
        <f t="shared" ca="1" si="18"/>
        <v>0</v>
      </c>
      <c r="H58" s="23">
        <f t="shared" ca="1" si="12"/>
        <v>0</v>
      </c>
      <c r="I58" s="22">
        <f t="shared" ca="1" si="19"/>
        <v>0</v>
      </c>
      <c r="J58" s="22">
        <f t="shared" ca="1" si="19"/>
        <v>0</v>
      </c>
      <c r="K58" s="23">
        <f t="shared" ca="1" si="13"/>
        <v>0</v>
      </c>
      <c r="L58" s="22">
        <f t="shared" ca="1" si="20"/>
        <v>0</v>
      </c>
      <c r="M58" s="22">
        <f t="shared" ca="1" si="20"/>
        <v>0</v>
      </c>
      <c r="N58" s="22">
        <f t="shared" ca="1" si="20"/>
        <v>0</v>
      </c>
      <c r="O58" s="23">
        <f t="shared" ca="1" si="14"/>
        <v>0</v>
      </c>
    </row>
    <row r="59" spans="1:15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0"/>
        <v>0</v>
      </c>
      <c r="E59" s="23">
        <f t="shared" ca="1" si="11"/>
        <v>0</v>
      </c>
      <c r="F59" s="22">
        <f t="shared" ca="1" si="18"/>
        <v>0</v>
      </c>
      <c r="G59" s="22">
        <f t="shared" ca="1" si="18"/>
        <v>0</v>
      </c>
      <c r="H59" s="23">
        <f t="shared" ca="1" si="12"/>
        <v>0</v>
      </c>
      <c r="I59" s="22">
        <f t="shared" ca="1" si="19"/>
        <v>0</v>
      </c>
      <c r="J59" s="22">
        <f t="shared" ca="1" si="19"/>
        <v>0</v>
      </c>
      <c r="K59" s="23">
        <f t="shared" ca="1" si="13"/>
        <v>0</v>
      </c>
      <c r="L59" s="22">
        <f t="shared" ca="1" si="20"/>
        <v>0</v>
      </c>
      <c r="M59" s="22">
        <f t="shared" ca="1" si="20"/>
        <v>0</v>
      </c>
      <c r="N59" s="22">
        <f t="shared" ca="1" si="20"/>
        <v>126.1</v>
      </c>
      <c r="O59" s="23">
        <f t="shared" ca="1" si="14"/>
        <v>126.1</v>
      </c>
    </row>
    <row r="60" spans="1:15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0"/>
        <v>0</v>
      </c>
      <c r="E60" s="23">
        <f t="shared" ca="1" si="11"/>
        <v>0</v>
      </c>
      <c r="F60" s="22">
        <f t="shared" ca="1" si="18"/>
        <v>0</v>
      </c>
      <c r="G60" s="22">
        <f t="shared" ca="1" si="18"/>
        <v>0</v>
      </c>
      <c r="H60" s="23">
        <f t="shared" ca="1" si="12"/>
        <v>0</v>
      </c>
      <c r="I60" s="22">
        <f t="shared" ca="1" si="19"/>
        <v>0</v>
      </c>
      <c r="J60" s="22">
        <f t="shared" ca="1" si="19"/>
        <v>0</v>
      </c>
      <c r="K60" s="23">
        <f t="shared" ca="1" si="13"/>
        <v>0</v>
      </c>
      <c r="L60" s="22">
        <f t="shared" ca="1" si="20"/>
        <v>0</v>
      </c>
      <c r="M60" s="22">
        <f t="shared" ca="1" si="20"/>
        <v>0</v>
      </c>
      <c r="N60" s="22">
        <f t="shared" ca="1" si="20"/>
        <v>0</v>
      </c>
      <c r="O60" s="23">
        <f t="shared" ca="1" si="14"/>
        <v>0</v>
      </c>
    </row>
    <row r="61" spans="1:15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0"/>
        <v>0</v>
      </c>
      <c r="E61" s="23">
        <f t="shared" ca="1" si="11"/>
        <v>0</v>
      </c>
      <c r="F61" s="22">
        <f t="shared" ca="1" si="18"/>
        <v>0</v>
      </c>
      <c r="G61" s="22">
        <f t="shared" ca="1" si="18"/>
        <v>0</v>
      </c>
      <c r="H61" s="23">
        <f t="shared" ca="1" si="12"/>
        <v>0</v>
      </c>
      <c r="I61" s="22">
        <f t="shared" ca="1" si="19"/>
        <v>0</v>
      </c>
      <c r="J61" s="22">
        <f t="shared" ca="1" si="19"/>
        <v>0</v>
      </c>
      <c r="K61" s="23">
        <f t="shared" ca="1" si="13"/>
        <v>0</v>
      </c>
      <c r="L61" s="22">
        <f t="shared" ca="1" si="20"/>
        <v>0</v>
      </c>
      <c r="M61" s="22">
        <f t="shared" ca="1" si="20"/>
        <v>0</v>
      </c>
      <c r="N61" s="22">
        <f t="shared" ca="1" si="20"/>
        <v>0</v>
      </c>
      <c r="O61" s="23">
        <f t="shared" ca="1" si="14"/>
        <v>0</v>
      </c>
    </row>
    <row r="62" spans="1:15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0"/>
        <v>0</v>
      </c>
      <c r="E62" s="23">
        <f t="shared" ca="1" si="11"/>
        <v>0</v>
      </c>
      <c r="F62" s="22">
        <f t="shared" ca="1" si="18"/>
        <v>0</v>
      </c>
      <c r="G62" s="22">
        <f t="shared" ca="1" si="18"/>
        <v>0</v>
      </c>
      <c r="H62" s="23">
        <f t="shared" ca="1" si="12"/>
        <v>0</v>
      </c>
      <c r="I62" s="22">
        <f t="shared" ca="1" si="19"/>
        <v>0</v>
      </c>
      <c r="J62" s="22">
        <f t="shared" ca="1" si="19"/>
        <v>0</v>
      </c>
      <c r="K62" s="23">
        <f t="shared" ca="1" si="13"/>
        <v>0</v>
      </c>
      <c r="L62" s="22">
        <f t="shared" ca="1" si="20"/>
        <v>0</v>
      </c>
      <c r="M62" s="22">
        <f t="shared" ca="1" si="20"/>
        <v>0</v>
      </c>
      <c r="N62" s="22">
        <f t="shared" ca="1" si="20"/>
        <v>0</v>
      </c>
      <c r="O62" s="23">
        <f t="shared" ca="1" si="14"/>
        <v>0</v>
      </c>
    </row>
    <row r="63" spans="1:15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0"/>
        <v>0</v>
      </c>
      <c r="E63" s="23">
        <f t="shared" ca="1" si="11"/>
        <v>0</v>
      </c>
      <c r="F63" s="22">
        <f t="shared" ca="1" si="18"/>
        <v>0</v>
      </c>
      <c r="G63" s="22">
        <f t="shared" ca="1" si="18"/>
        <v>0</v>
      </c>
      <c r="H63" s="23">
        <f t="shared" ca="1" si="12"/>
        <v>0</v>
      </c>
      <c r="I63" s="22">
        <f t="shared" ca="1" si="19"/>
        <v>0</v>
      </c>
      <c r="J63" s="22">
        <f t="shared" ca="1" si="19"/>
        <v>0</v>
      </c>
      <c r="K63" s="23">
        <f t="shared" ca="1" si="13"/>
        <v>0</v>
      </c>
      <c r="L63" s="22">
        <f t="shared" ca="1" si="20"/>
        <v>0</v>
      </c>
      <c r="M63" s="22">
        <f t="shared" ca="1" si="20"/>
        <v>0</v>
      </c>
      <c r="N63" s="22">
        <f t="shared" ca="1" si="20"/>
        <v>0</v>
      </c>
      <c r="O63" s="23">
        <f t="shared" ca="1" si="14"/>
        <v>0</v>
      </c>
    </row>
    <row r="64" spans="1:15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0"/>
        <v>0</v>
      </c>
      <c r="E64" s="23">
        <f t="shared" ca="1" si="11"/>
        <v>0</v>
      </c>
      <c r="F64" s="22">
        <f t="shared" ca="1" si="18"/>
        <v>0</v>
      </c>
      <c r="G64" s="22">
        <f t="shared" ca="1" si="18"/>
        <v>0</v>
      </c>
      <c r="H64" s="23">
        <f t="shared" ca="1" si="12"/>
        <v>0</v>
      </c>
      <c r="I64" s="22">
        <f t="shared" ca="1" si="19"/>
        <v>0</v>
      </c>
      <c r="J64" s="22">
        <f t="shared" ca="1" si="19"/>
        <v>0</v>
      </c>
      <c r="K64" s="23">
        <f t="shared" ca="1" si="13"/>
        <v>0</v>
      </c>
      <c r="L64" s="22">
        <f t="shared" ca="1" si="20"/>
        <v>0</v>
      </c>
      <c r="M64" s="22">
        <f t="shared" ca="1" si="20"/>
        <v>0</v>
      </c>
      <c r="N64" s="22">
        <f t="shared" ca="1" si="20"/>
        <v>0</v>
      </c>
      <c r="O64" s="23">
        <f t="shared" ca="1" si="14"/>
        <v>0</v>
      </c>
    </row>
    <row r="65" spans="1:15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0"/>
        <v>0</v>
      </c>
      <c r="E65" s="23">
        <f t="shared" ca="1" si="11"/>
        <v>0</v>
      </c>
      <c r="F65" s="22">
        <f t="shared" ca="1" si="18"/>
        <v>0</v>
      </c>
      <c r="G65" s="22">
        <f t="shared" ca="1" si="18"/>
        <v>0</v>
      </c>
      <c r="H65" s="23">
        <f t="shared" ca="1" si="12"/>
        <v>0</v>
      </c>
      <c r="I65" s="22">
        <f t="shared" ca="1" si="19"/>
        <v>0</v>
      </c>
      <c r="J65" s="22">
        <f t="shared" ca="1" si="19"/>
        <v>0</v>
      </c>
      <c r="K65" s="23">
        <f t="shared" ca="1" si="13"/>
        <v>0</v>
      </c>
      <c r="L65" s="22">
        <f t="shared" ca="1" si="20"/>
        <v>0</v>
      </c>
      <c r="M65" s="22">
        <f t="shared" ca="1" si="20"/>
        <v>0</v>
      </c>
      <c r="N65" s="22">
        <f t="shared" ca="1" si="20"/>
        <v>0</v>
      </c>
      <c r="O65" s="23">
        <f t="shared" ca="1" si="14"/>
        <v>0</v>
      </c>
    </row>
    <row r="66" spans="1:15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0"/>
        <v>0</v>
      </c>
      <c r="E66" s="23">
        <f t="shared" ca="1" si="11"/>
        <v>0</v>
      </c>
      <c r="F66" s="22">
        <f t="shared" ca="1" si="18"/>
        <v>0</v>
      </c>
      <c r="G66" s="22">
        <f t="shared" ca="1" si="18"/>
        <v>0</v>
      </c>
      <c r="H66" s="23">
        <f t="shared" ca="1" si="12"/>
        <v>0</v>
      </c>
      <c r="I66" s="22">
        <f t="shared" ca="1" si="19"/>
        <v>0</v>
      </c>
      <c r="J66" s="22">
        <f t="shared" ca="1" si="19"/>
        <v>0</v>
      </c>
      <c r="K66" s="23">
        <f t="shared" ca="1" si="13"/>
        <v>0</v>
      </c>
      <c r="L66" s="22">
        <f t="shared" ca="1" si="20"/>
        <v>0</v>
      </c>
      <c r="M66" s="22">
        <f t="shared" ca="1" si="20"/>
        <v>0</v>
      </c>
      <c r="N66" s="22">
        <f t="shared" ca="1" si="20"/>
        <v>0</v>
      </c>
      <c r="O66" s="23">
        <f t="shared" ca="1" si="14"/>
        <v>0</v>
      </c>
    </row>
    <row r="67" spans="1:15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0"/>
        <v>0</v>
      </c>
      <c r="E67" s="23">
        <f t="shared" ca="1" si="11"/>
        <v>0</v>
      </c>
      <c r="F67" s="22">
        <f t="shared" ca="1" si="18"/>
        <v>0</v>
      </c>
      <c r="G67" s="22">
        <f t="shared" ca="1" si="18"/>
        <v>0</v>
      </c>
      <c r="H67" s="23">
        <f t="shared" ca="1" si="12"/>
        <v>0</v>
      </c>
      <c r="I67" s="22">
        <f t="shared" ca="1" si="19"/>
        <v>0</v>
      </c>
      <c r="J67" s="22">
        <f t="shared" ca="1" si="19"/>
        <v>0</v>
      </c>
      <c r="K67" s="23">
        <f t="shared" ca="1" si="13"/>
        <v>0</v>
      </c>
      <c r="L67" s="22">
        <f t="shared" ca="1" si="20"/>
        <v>0</v>
      </c>
      <c r="M67" s="22">
        <f t="shared" ca="1" si="20"/>
        <v>0</v>
      </c>
      <c r="N67" s="22">
        <f t="shared" ca="1" si="20"/>
        <v>0</v>
      </c>
      <c r="O67" s="23">
        <f t="shared" ca="1" si="14"/>
        <v>0</v>
      </c>
    </row>
    <row r="68" spans="1:15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0"/>
        <v>0</v>
      </c>
      <c r="E68" s="23">
        <f t="shared" ca="1" si="11"/>
        <v>5827159.4099999992</v>
      </c>
      <c r="F68" s="22">
        <f t="shared" ca="1" si="18"/>
        <v>0</v>
      </c>
      <c r="G68" s="22">
        <f t="shared" ca="1" si="18"/>
        <v>0</v>
      </c>
      <c r="H68" s="23">
        <f t="shared" ca="1" si="12"/>
        <v>5827159.4099999992</v>
      </c>
      <c r="I68" s="22">
        <f t="shared" ca="1" si="19"/>
        <v>215362.87999999998</v>
      </c>
      <c r="J68" s="22">
        <f t="shared" ca="1" si="19"/>
        <v>5611796.5299999993</v>
      </c>
      <c r="K68" s="23">
        <f t="shared" ca="1" si="13"/>
        <v>0</v>
      </c>
      <c r="L68" s="22">
        <f t="shared" ca="1" si="20"/>
        <v>0</v>
      </c>
      <c r="M68" s="22">
        <f t="shared" ca="1" si="20"/>
        <v>0</v>
      </c>
      <c r="N68" s="22">
        <f t="shared" ca="1" si="20"/>
        <v>0</v>
      </c>
      <c r="O68" s="23">
        <f t="shared" ca="1" si="14"/>
        <v>5827159.4099999992</v>
      </c>
    </row>
    <row r="69" spans="1:15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0"/>
        <v>0</v>
      </c>
      <c r="E69" s="23">
        <f t="shared" ca="1" si="11"/>
        <v>136426.1550288162</v>
      </c>
      <c r="F69" s="22">
        <f t="shared" ca="1" si="18"/>
        <v>0</v>
      </c>
      <c r="G69" s="22">
        <f t="shared" ca="1" si="18"/>
        <v>0</v>
      </c>
      <c r="H69" s="23">
        <f t="shared" ca="1" si="12"/>
        <v>136426.1550288162</v>
      </c>
      <c r="I69" s="22">
        <f t="shared" ca="1" si="19"/>
        <v>26926.411490819031</v>
      </c>
      <c r="J69" s="22">
        <f t="shared" ca="1" si="19"/>
        <v>109499.74353799716</v>
      </c>
      <c r="K69" s="23">
        <f t="shared" ca="1" si="13"/>
        <v>0</v>
      </c>
      <c r="L69" s="22">
        <f t="shared" ca="1" si="20"/>
        <v>0</v>
      </c>
      <c r="M69" s="22">
        <f t="shared" ca="1" si="20"/>
        <v>0</v>
      </c>
      <c r="N69" s="22">
        <f t="shared" ca="1" si="20"/>
        <v>0</v>
      </c>
      <c r="O69" s="23">
        <f t="shared" ca="1" si="14"/>
        <v>136426.1550288162</v>
      </c>
    </row>
    <row r="70" spans="1:15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0"/>
        <v>0</v>
      </c>
      <c r="E70" s="23">
        <f t="shared" ca="1" si="11"/>
        <v>2226281.0573809249</v>
      </c>
      <c r="F70" s="22">
        <f t="shared" ca="1" si="18"/>
        <v>0</v>
      </c>
      <c r="G70" s="22">
        <f t="shared" ca="1" si="18"/>
        <v>0</v>
      </c>
      <c r="H70" s="23">
        <f t="shared" ca="1" si="12"/>
        <v>2226281.0573809249</v>
      </c>
      <c r="I70" s="22">
        <f t="shared" ca="1" si="19"/>
        <v>0</v>
      </c>
      <c r="J70" s="22">
        <f t="shared" ca="1" si="19"/>
        <v>2226281.0573809249</v>
      </c>
      <c r="K70" s="23">
        <f t="shared" ca="1" si="13"/>
        <v>0</v>
      </c>
      <c r="L70" s="22">
        <f t="shared" ca="1" si="20"/>
        <v>0</v>
      </c>
      <c r="M70" s="22">
        <f t="shared" ca="1" si="20"/>
        <v>0</v>
      </c>
      <c r="N70" s="22">
        <f t="shared" ca="1" si="20"/>
        <v>0</v>
      </c>
      <c r="O70" s="23">
        <f t="shared" ca="1" si="14"/>
        <v>2226281.0573809249</v>
      </c>
    </row>
    <row r="71" spans="1:15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D74" ca="1" si="21">IFERROR(INDIRECT("'"&amp;$B$2&amp;"'!"&amp;ADDRESS(MATCH($B71,INDIRECT("'"&amp;$B$2&amp;"'!$B$1:$B$1095"),0),MATCH(D$5,INDIRECT("'"&amp;$B$2&amp;"'!5:5"),0))),0)</f>
        <v>0</v>
      </c>
      <c r="E71" s="23">
        <f t="shared" ca="1" si="11"/>
        <v>0</v>
      </c>
      <c r="F71" s="22">
        <f t="shared" ca="1" si="18"/>
        <v>0</v>
      </c>
      <c r="G71" s="22">
        <f t="shared" ca="1" si="18"/>
        <v>0</v>
      </c>
      <c r="H71" s="23">
        <f t="shared" ca="1" si="12"/>
        <v>0</v>
      </c>
      <c r="I71" s="22">
        <f t="shared" ca="1" si="19"/>
        <v>0</v>
      </c>
      <c r="J71" s="22">
        <f t="shared" ca="1" si="19"/>
        <v>0</v>
      </c>
      <c r="K71" s="23">
        <f t="shared" ca="1" si="13"/>
        <v>0</v>
      </c>
      <c r="L71" s="22">
        <f t="shared" ca="1" si="20"/>
        <v>0</v>
      </c>
      <c r="M71" s="22">
        <f t="shared" ca="1" si="20"/>
        <v>0</v>
      </c>
      <c r="N71" s="22">
        <f t="shared" ca="1" si="20"/>
        <v>0</v>
      </c>
      <c r="O71" s="23">
        <f t="shared" ca="1" si="14"/>
        <v>0</v>
      </c>
    </row>
    <row r="72" spans="1:15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21"/>
        <v>0</v>
      </c>
      <c r="E72" s="23">
        <f t="shared" ca="1" si="11"/>
        <v>94108557.439999908</v>
      </c>
      <c r="F72" s="22">
        <f t="shared" ca="1" si="18"/>
        <v>0</v>
      </c>
      <c r="G72" s="22">
        <f t="shared" ca="1" si="18"/>
        <v>0</v>
      </c>
      <c r="H72" s="23">
        <f t="shared" ca="1" si="12"/>
        <v>11727233.980000028</v>
      </c>
      <c r="I72" s="22">
        <f t="shared" ca="1" si="19"/>
        <v>35690.82</v>
      </c>
      <c r="J72" s="22">
        <f t="shared" ca="1" si="19"/>
        <v>11691543.160000028</v>
      </c>
      <c r="K72" s="23">
        <f t="shared" ca="1" si="13"/>
        <v>82381323.459999874</v>
      </c>
      <c r="L72" s="22">
        <f t="shared" ca="1" si="20"/>
        <v>-7562.5300000000007</v>
      </c>
      <c r="M72" s="22">
        <f t="shared" ca="1" si="20"/>
        <v>82388885.989999875</v>
      </c>
      <c r="N72" s="22">
        <f t="shared" ca="1" si="20"/>
        <v>67802.430000000022</v>
      </c>
      <c r="O72" s="23">
        <f t="shared" ca="1" si="14"/>
        <v>94176359.869999915</v>
      </c>
    </row>
    <row r="73" spans="1:15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21"/>
        <v>0</v>
      </c>
      <c r="E73" s="23">
        <f t="shared" ca="1" si="11"/>
        <v>1750386.9100000004</v>
      </c>
      <c r="F73" s="22">
        <f t="shared" ca="1" si="18"/>
        <v>0</v>
      </c>
      <c r="G73" s="22">
        <f t="shared" ca="1" si="18"/>
        <v>0</v>
      </c>
      <c r="H73" s="23">
        <f t="shared" ca="1" si="12"/>
        <v>1750386.9100000004</v>
      </c>
      <c r="I73" s="22">
        <f t="shared" ca="1" si="19"/>
        <v>9060.9500000000007</v>
      </c>
      <c r="J73" s="22">
        <f t="shared" ca="1" si="19"/>
        <v>1741325.9600000004</v>
      </c>
      <c r="K73" s="23">
        <f t="shared" ca="1" si="13"/>
        <v>0</v>
      </c>
      <c r="L73" s="22">
        <f t="shared" ca="1" si="20"/>
        <v>0</v>
      </c>
      <c r="M73" s="22">
        <f t="shared" ca="1" si="20"/>
        <v>0</v>
      </c>
      <c r="N73" s="22">
        <f t="shared" ca="1" si="20"/>
        <v>0</v>
      </c>
      <c r="O73" s="23">
        <f ca="1">+D73+E73+N73</f>
        <v>1750386.9100000004</v>
      </c>
    </row>
    <row r="74" spans="1:15" ht="13.5" x14ac:dyDescent="0.25">
      <c r="A74" s="65" t="s">
        <v>281</v>
      </c>
      <c r="B74" s="21">
        <v>3018</v>
      </c>
      <c r="C74" s="66" t="s">
        <v>253</v>
      </c>
      <c r="D74" s="22">
        <f t="shared" ca="1" si="21"/>
        <v>0</v>
      </c>
      <c r="E74" s="23">
        <f t="shared" ca="1" si="11"/>
        <v>0</v>
      </c>
      <c r="F74" s="22">
        <f t="shared" ca="1" si="18"/>
        <v>0</v>
      </c>
      <c r="G74" s="22">
        <f t="shared" ca="1" si="18"/>
        <v>0</v>
      </c>
      <c r="H74" s="23">
        <f t="shared" ca="1" si="12"/>
        <v>0</v>
      </c>
      <c r="I74" s="22">
        <f t="shared" ca="1" si="19"/>
        <v>0</v>
      </c>
      <c r="J74" s="22">
        <f t="shared" ca="1" si="19"/>
        <v>0</v>
      </c>
      <c r="K74" s="23">
        <f t="shared" ca="1" si="13"/>
        <v>0</v>
      </c>
      <c r="L74" s="22">
        <f t="shared" ca="1" si="20"/>
        <v>0</v>
      </c>
      <c r="M74" s="22">
        <f t="shared" ca="1" si="20"/>
        <v>0</v>
      </c>
      <c r="N74" s="22">
        <f t="shared" ca="1" si="20"/>
        <v>0</v>
      </c>
      <c r="O74" s="23">
        <f ca="1">+D74+E74+N74</f>
        <v>0</v>
      </c>
    </row>
    <row r="75" spans="1:15" ht="13.5" x14ac:dyDescent="0.25">
      <c r="A75" s="67" t="s">
        <v>283</v>
      </c>
      <c r="B75" s="56">
        <v>9000</v>
      </c>
      <c r="C75" s="66" t="s">
        <v>284</v>
      </c>
      <c r="D75" s="57">
        <f t="shared" ref="D75:N75" ca="1" si="22">SUMIF($C$7:$C$74,"HD",D$7:D$74)</f>
        <v>2751329.9504761905</v>
      </c>
      <c r="E75" s="57">
        <f t="shared" ca="1" si="22"/>
        <v>5342066833.1434326</v>
      </c>
      <c r="F75" s="57">
        <f t="shared" ca="1" si="22"/>
        <v>3512356.2000001995</v>
      </c>
      <c r="G75" s="57">
        <f t="shared" ca="1" si="22"/>
        <v>1293105.99</v>
      </c>
      <c r="H75" s="57">
        <f t="shared" ca="1" si="22"/>
        <v>1244607817.5289407</v>
      </c>
      <c r="I75" s="57">
        <f t="shared" ca="1" si="22"/>
        <v>49914090.078140989</v>
      </c>
      <c r="J75" s="57">
        <f t="shared" ca="1" si="22"/>
        <v>1194693727.4507997</v>
      </c>
      <c r="K75" s="57">
        <f t="shared" ca="1" si="22"/>
        <v>4092653553.4244905</v>
      </c>
      <c r="L75" s="57">
        <f t="shared" ca="1" si="22"/>
        <v>221195192.60681105</v>
      </c>
      <c r="M75" s="57">
        <f t="shared" ca="1" si="22"/>
        <v>3871458360.8176799</v>
      </c>
      <c r="N75" s="57">
        <f t="shared" ca="1" si="22"/>
        <v>42565688.432005666</v>
      </c>
      <c r="O75" s="23">
        <f ca="1">+D75+E75+N75</f>
        <v>5387383851.5259151</v>
      </c>
    </row>
    <row r="76" spans="1:15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363.48571428571427</v>
      </c>
      <c r="E76" s="57">
        <f t="shared" ref="E76:N76" ca="1" si="23">SUMIF($C$7:$C$74,"H",E$7:E$74)+SUMIF($C$7:$C$74,"E",E$7:E$74)</f>
        <v>306176039.63240963</v>
      </c>
      <c r="F76" s="57">
        <f t="shared" ca="1" si="23"/>
        <v>3228</v>
      </c>
      <c r="G76" s="57">
        <f t="shared" ca="1" si="23"/>
        <v>6683.75</v>
      </c>
      <c r="H76" s="57">
        <f t="shared" ca="1" si="23"/>
        <v>144504459.40240967</v>
      </c>
      <c r="I76" s="57">
        <f t="shared" ca="1" si="23"/>
        <v>21969939.031490806</v>
      </c>
      <c r="J76" s="57">
        <f t="shared" ca="1" si="23"/>
        <v>122534520.37091887</v>
      </c>
      <c r="K76" s="57">
        <f t="shared" ca="1" si="23"/>
        <v>161661668.47999996</v>
      </c>
      <c r="L76" s="57">
        <f t="shared" ca="1" si="23"/>
        <v>22266460.250000015</v>
      </c>
      <c r="M76" s="57">
        <f t="shared" ca="1" si="23"/>
        <v>139395208.22999993</v>
      </c>
      <c r="N76" s="57">
        <f t="shared" ca="1" si="23"/>
        <v>543521.29000000039</v>
      </c>
      <c r="O76" s="23">
        <f ca="1">+D76+E76+N76</f>
        <v>306719924.40812391</v>
      </c>
    </row>
    <row r="77" spans="1:15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2751693.4361904762</v>
      </c>
      <c r="E77" s="57">
        <f t="shared" ref="E77:N77" ca="1" si="24">E75+E76</f>
        <v>5648242872.7758427</v>
      </c>
      <c r="F77" s="57">
        <f t="shared" ca="1" si="24"/>
        <v>3515584.2000001995</v>
      </c>
      <c r="G77" s="57">
        <f t="shared" ca="1" si="24"/>
        <v>1299789.74</v>
      </c>
      <c r="H77" s="57">
        <f t="shared" ca="1" si="24"/>
        <v>1389112276.9313502</v>
      </c>
      <c r="I77" s="57">
        <f t="shared" ca="1" si="24"/>
        <v>71884029.109631792</v>
      </c>
      <c r="J77" s="57">
        <f t="shared" ca="1" si="24"/>
        <v>1317228247.8217187</v>
      </c>
      <c r="K77" s="57">
        <f t="shared" ca="1" si="24"/>
        <v>4254315221.9044905</v>
      </c>
      <c r="L77" s="57">
        <f t="shared" ca="1" si="24"/>
        <v>243461652.85681105</v>
      </c>
      <c r="M77" s="57">
        <f t="shared" ca="1" si="24"/>
        <v>4010853569.0476799</v>
      </c>
      <c r="N77" s="57">
        <f t="shared" ca="1" si="24"/>
        <v>43109209.722005665</v>
      </c>
      <c r="O77" s="23">
        <f ca="1">+D77+E77+N77</f>
        <v>5694103775.9340391</v>
      </c>
    </row>
  </sheetData>
  <mergeCells count="1">
    <mergeCell ref="E2:G2"/>
  </mergeCells>
  <dataValidations count="1">
    <dataValidation type="list" allowBlank="1" showInputMessage="1" showErrorMessage="1" sqref="B2" xr:uid="{3F608DFA-88B8-4814-835F-9092CB3EDC0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CA622-DC3B-4B81-8D54-AAAF724CFE26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6" width="15.7109375" style="3" customWidth="1"/>
    <col min="7" max="7" width="15.855468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320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717</v>
      </c>
      <c r="E5" s="11">
        <v>737</v>
      </c>
      <c r="F5" s="69"/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30</v>
      </c>
      <c r="E6" s="8" t="s">
        <v>31</v>
      </c>
      <c r="F6" s="69" t="s">
        <v>321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E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3">
        <f t="shared" ref="F7:F22" ca="1" si="1">+SUM(D7:E7)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199615797.69999981</v>
      </c>
      <c r="E8" s="22">
        <f t="shared" ca="1" si="0"/>
        <v>0</v>
      </c>
      <c r="F8" s="23">
        <f t="shared" ca="1" si="1"/>
        <v>199615797.69999981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4221512.9100001911</v>
      </c>
      <c r="E9" s="22">
        <f t="shared" ca="1" si="0"/>
        <v>0</v>
      </c>
      <c r="F9" s="23">
        <f t="shared" ca="1" si="1"/>
        <v>4221512.9100001911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39661069.879999995</v>
      </c>
      <c r="E10" s="22">
        <f t="shared" ca="1" si="0"/>
        <v>0</v>
      </c>
      <c r="F10" s="23">
        <f t="shared" ca="1" si="1"/>
        <v>39661069.879999995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12868027.98</v>
      </c>
      <c r="E11" s="22">
        <f t="shared" ca="1" si="0"/>
        <v>0</v>
      </c>
      <c r="F11" s="23">
        <f t="shared" ca="1" si="1"/>
        <v>12868027.98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3">
        <f t="shared" ca="1" si="1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-1663958.43</v>
      </c>
      <c r="E13" s="22">
        <f t="shared" ca="1" si="0"/>
        <v>0</v>
      </c>
      <c r="F13" s="23">
        <f t="shared" ca="1" si="1"/>
        <v>-1663958.43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12502256.32</v>
      </c>
      <c r="E14" s="22">
        <f t="shared" ca="1" si="0"/>
        <v>0</v>
      </c>
      <c r="F14" s="23">
        <f t="shared" ca="1" si="1"/>
        <v>12502256.32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3">
        <f t="shared" ca="1" si="1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3">
        <f t="shared" ca="1" si="1"/>
        <v>0</v>
      </c>
    </row>
    <row r="17" spans="1:6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1973861.83</v>
      </c>
      <c r="E17" s="22">
        <f t="shared" ca="1" si="0"/>
        <v>0</v>
      </c>
      <c r="F17" s="23">
        <f t="shared" ca="1" si="1"/>
        <v>1973861.83</v>
      </c>
    </row>
    <row r="18" spans="1:6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2068.8999999999996</v>
      </c>
      <c r="E18" s="22">
        <f t="shared" ca="1" si="0"/>
        <v>0</v>
      </c>
      <c r="F18" s="23">
        <f t="shared" ca="1" si="1"/>
        <v>2068.8999999999996</v>
      </c>
    </row>
    <row r="19" spans="1:6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3">
        <f t="shared" ca="1" si="1"/>
        <v>0</v>
      </c>
    </row>
    <row r="20" spans="1:6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12070296.1</v>
      </c>
      <c r="E20" s="22">
        <f t="shared" ca="1" si="0"/>
        <v>0</v>
      </c>
      <c r="F20" s="23">
        <f t="shared" ca="1" si="1"/>
        <v>12070296.1</v>
      </c>
    </row>
    <row r="21" spans="1:6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81951260.349999994</v>
      </c>
      <c r="E21" s="22">
        <f t="shared" ca="1" si="0"/>
        <v>0</v>
      </c>
      <c r="F21" s="23">
        <f t="shared" ca="1" si="1"/>
        <v>81951260.349999994</v>
      </c>
    </row>
    <row r="22" spans="1:6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79329854.510000005</v>
      </c>
      <c r="E22" s="22">
        <f t="shared" ca="1" si="0"/>
        <v>0</v>
      </c>
      <c r="F22" s="23">
        <f t="shared" ca="1" si="1"/>
        <v>79329854.510000005</v>
      </c>
    </row>
    <row r="23" spans="1:6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E38" ca="1" si="2">IFERROR(INDIRECT("'"&amp;$B$2&amp;"'!"&amp;ADDRESS(MATCH($B23,INDIRECT("'"&amp;$B$2&amp;"'!$B$1:$B$1095"),0),MATCH(D$5,INDIRECT("'"&amp;$B$2&amp;"'!5:5"),0))),0)</f>
        <v>7775871.7200000053</v>
      </c>
      <c r="E23" s="22">
        <f t="shared" ca="1" si="2"/>
        <v>0</v>
      </c>
      <c r="F23" s="23">
        <f ca="1">+SUM(D23:E23)</f>
        <v>7775871.7200000053</v>
      </c>
    </row>
    <row r="24" spans="1:6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48670590.139999703</v>
      </c>
      <c r="E24" s="22">
        <f t="shared" ca="1" si="2"/>
        <v>0</v>
      </c>
      <c r="F24" s="23">
        <f ca="1">+SUM(D24:E24)</f>
        <v>48670590.139999703</v>
      </c>
    </row>
    <row r="25" spans="1:6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1798944.81</v>
      </c>
      <c r="E25" s="22">
        <f t="shared" ca="1" si="2"/>
        <v>0</v>
      </c>
      <c r="F25" s="23">
        <f t="shared" ref="F25:F46" ca="1" si="3">+SUM(D25:E25)</f>
        <v>1798944.81</v>
      </c>
    </row>
    <row r="26" spans="1:6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35299031.879999988</v>
      </c>
      <c r="E26" s="22">
        <f t="shared" ca="1" si="2"/>
        <v>0</v>
      </c>
      <c r="F26" s="23">
        <f t="shared" ca="1" si="3"/>
        <v>35299031.879999988</v>
      </c>
    </row>
    <row r="27" spans="1:6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2977110.69</v>
      </c>
      <c r="E27" s="22">
        <f t="shared" ca="1" si="2"/>
        <v>0</v>
      </c>
      <c r="F27" s="23">
        <f t="shared" ca="1" si="3"/>
        <v>2977110.69</v>
      </c>
    </row>
    <row r="28" spans="1:6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94945.4</v>
      </c>
      <c r="E28" s="22">
        <f t="shared" ca="1" si="2"/>
        <v>0</v>
      </c>
      <c r="F28" s="23">
        <f t="shared" ca="1" si="3"/>
        <v>94945.4</v>
      </c>
    </row>
    <row r="29" spans="1:6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8220035.5900000008</v>
      </c>
      <c r="E29" s="22">
        <f t="shared" ca="1" si="2"/>
        <v>0</v>
      </c>
      <c r="F29" s="23">
        <f t="shared" ca="1" si="3"/>
        <v>8220035.5900000008</v>
      </c>
    </row>
    <row r="30" spans="1:6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23552693.09</v>
      </c>
      <c r="E30" s="22">
        <f t="shared" ca="1" si="2"/>
        <v>0</v>
      </c>
      <c r="F30" s="23">
        <f t="shared" ca="1" si="3"/>
        <v>23552693.09</v>
      </c>
    </row>
    <row r="31" spans="1:6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96232999.870000005</v>
      </c>
      <c r="E31" s="22">
        <f t="shared" ca="1" si="2"/>
        <v>0</v>
      </c>
      <c r="F31" s="23">
        <f t="shared" ca="1" si="3"/>
        <v>96232999.870000005</v>
      </c>
    </row>
    <row r="32" spans="1:6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6083108.1200000225</v>
      </c>
      <c r="E32" s="22">
        <f t="shared" ca="1" si="2"/>
        <v>0</v>
      </c>
      <c r="F32" s="23">
        <f t="shared" ca="1" si="3"/>
        <v>6083108.1200000225</v>
      </c>
    </row>
    <row r="33" spans="1:6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1201952.8799999971</v>
      </c>
      <c r="E33" s="22">
        <f t="shared" ca="1" si="2"/>
        <v>0</v>
      </c>
      <c r="F33" s="23">
        <f t="shared" ca="1" si="3"/>
        <v>1201952.8799999971</v>
      </c>
    </row>
    <row r="34" spans="1:6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926095.07</v>
      </c>
      <c r="E34" s="22">
        <f t="shared" ca="1" si="2"/>
        <v>0</v>
      </c>
      <c r="F34" s="23">
        <f t="shared" ca="1" si="3"/>
        <v>926095.07</v>
      </c>
    </row>
    <row r="35" spans="1:6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595193</v>
      </c>
      <c r="E35" s="22">
        <f t="shared" ca="1" si="2"/>
        <v>0</v>
      </c>
      <c r="F35" s="23">
        <f t="shared" ca="1" si="3"/>
        <v>595193</v>
      </c>
    </row>
    <row r="36" spans="1:6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3">
        <f t="shared" ca="1" si="3"/>
        <v>0</v>
      </c>
    </row>
    <row r="37" spans="1:6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3572283.4599999902</v>
      </c>
      <c r="E37" s="22">
        <f t="shared" ca="1" si="2"/>
        <v>0</v>
      </c>
      <c r="F37" s="23">
        <f t="shared" ca="1" si="3"/>
        <v>3572283.4599999902</v>
      </c>
    </row>
    <row r="38" spans="1:6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196580.82</v>
      </c>
      <c r="E38" s="22">
        <f t="shared" ca="1" si="2"/>
        <v>0</v>
      </c>
      <c r="F38" s="23">
        <f t="shared" ca="1" si="3"/>
        <v>196580.82</v>
      </c>
    </row>
    <row r="39" spans="1:6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E54" ca="1" si="4">IFERROR(INDIRECT("'"&amp;$B$2&amp;"'!"&amp;ADDRESS(MATCH($B39,INDIRECT("'"&amp;$B$2&amp;"'!$B$1:$B$1095"),0),MATCH(D$5,INDIRECT("'"&amp;$B$2&amp;"'!5:5"),0))),0)</f>
        <v>2606404.5699999998</v>
      </c>
      <c r="E39" s="22">
        <f t="shared" ca="1" si="4"/>
        <v>0</v>
      </c>
      <c r="F39" s="23">
        <f t="shared" ca="1" si="3"/>
        <v>2606404.5699999998</v>
      </c>
    </row>
    <row r="40" spans="1:6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2161926.65</v>
      </c>
      <c r="E40" s="22">
        <f t="shared" ca="1" si="4"/>
        <v>0</v>
      </c>
      <c r="F40" s="23">
        <f t="shared" ca="1" si="3"/>
        <v>2161926.65</v>
      </c>
    </row>
    <row r="41" spans="1:6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9073.0799999999981</v>
      </c>
      <c r="E41" s="22">
        <f t="shared" ca="1" si="4"/>
        <v>0</v>
      </c>
      <c r="F41" s="23">
        <f t="shared" ca="1" si="3"/>
        <v>9073.0799999999981</v>
      </c>
    </row>
    <row r="42" spans="1:6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1118666.1299999999</v>
      </c>
      <c r="E42" s="22">
        <f t="shared" ca="1" si="4"/>
        <v>0</v>
      </c>
      <c r="F42" s="23">
        <f t="shared" ref="F42" ca="1" si="5">+SUM(D42:E42)</f>
        <v>1118666.1299999999</v>
      </c>
    </row>
    <row r="43" spans="1:6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970498.64000000083</v>
      </c>
      <c r="E43" s="22">
        <f t="shared" ca="1" si="4"/>
        <v>0</v>
      </c>
      <c r="F43" s="23">
        <f t="shared" ca="1" si="3"/>
        <v>970498.64000000083</v>
      </c>
    </row>
    <row r="44" spans="1:6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1.3642420526593924E-12</v>
      </c>
      <c r="E44" s="22">
        <f t="shared" ca="1" si="4"/>
        <v>0</v>
      </c>
      <c r="F44" s="23">
        <f t="shared" ca="1" si="3"/>
        <v>1.3642420526593924E-12</v>
      </c>
    </row>
    <row r="45" spans="1:6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51959.88</v>
      </c>
      <c r="E45" s="22">
        <f t="shared" ca="1" si="4"/>
        <v>0</v>
      </c>
      <c r="F45" s="23">
        <f t="shared" ca="1" si="3"/>
        <v>51959.88</v>
      </c>
    </row>
    <row r="46" spans="1:6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68007.220000000016</v>
      </c>
      <c r="E46" s="22">
        <f t="shared" ca="1" si="4"/>
        <v>0</v>
      </c>
      <c r="F46" s="23">
        <f t="shared" ca="1" si="3"/>
        <v>68007.220000000016</v>
      </c>
    </row>
    <row r="47" spans="1:6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3">
        <f t="shared" ref="F47:F59" ca="1" si="6">+SUM(D47:E47)</f>
        <v>0</v>
      </c>
    </row>
    <row r="48" spans="1:6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2303499.4899999998</v>
      </c>
      <c r="E48" s="22">
        <f t="shared" ca="1" si="4"/>
        <v>0</v>
      </c>
      <c r="F48" s="23">
        <f t="shared" ca="1" si="6"/>
        <v>2303499.4899999998</v>
      </c>
    </row>
    <row r="49" spans="1:6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2230023.63</v>
      </c>
      <c r="E49" s="22">
        <f t="shared" ca="1" si="4"/>
        <v>0</v>
      </c>
      <c r="F49" s="23">
        <f t="shared" ca="1" si="6"/>
        <v>2230023.63</v>
      </c>
    </row>
    <row r="50" spans="1:6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0</v>
      </c>
      <c r="F50" s="23">
        <f t="shared" ca="1" si="6"/>
        <v>0</v>
      </c>
    </row>
    <row r="51" spans="1:6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1904708.1900000011</v>
      </c>
      <c r="E51" s="22">
        <f t="shared" ca="1" si="4"/>
        <v>0</v>
      </c>
      <c r="F51" s="23">
        <f t="shared" ca="1" si="6"/>
        <v>1904708.1900000011</v>
      </c>
    </row>
    <row r="52" spans="1:6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690501.15</v>
      </c>
      <c r="E52" s="22">
        <f t="shared" ca="1" si="4"/>
        <v>0</v>
      </c>
      <c r="F52" s="23">
        <f t="shared" ref="F52" ca="1" si="7">+SUM(D52:E52)</f>
        <v>690501.15</v>
      </c>
    </row>
    <row r="53" spans="1:6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3">
        <f t="shared" ref="F53:F54" ca="1" si="8">+SUM(D53:E53)</f>
        <v>0</v>
      </c>
    </row>
    <row r="54" spans="1:6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602727.48</v>
      </c>
      <c r="E54" s="22">
        <f t="shared" ca="1" si="4"/>
        <v>0</v>
      </c>
      <c r="F54" s="23">
        <f t="shared" ca="1" si="8"/>
        <v>602727.48</v>
      </c>
    </row>
    <row r="55" spans="1:6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E74" ca="1" si="9">IFERROR(INDIRECT("'"&amp;$B$2&amp;"'!"&amp;ADDRESS(MATCH($B55,INDIRECT("'"&amp;$B$2&amp;"'!$B$1:$B$1095"),0),MATCH(D$5,INDIRECT("'"&amp;$B$2&amp;"'!5:5"),0))),0)</f>
        <v>0</v>
      </c>
      <c r="E55" s="22">
        <f t="shared" ca="1" si="9"/>
        <v>0</v>
      </c>
      <c r="F55" s="23">
        <f t="shared" ca="1" si="6"/>
        <v>0</v>
      </c>
    </row>
    <row r="56" spans="1:6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9"/>
        <v>0</v>
      </c>
      <c r="E56" s="22">
        <f t="shared" ca="1" si="9"/>
        <v>0</v>
      </c>
      <c r="F56" s="23">
        <f t="shared" ca="1" si="6"/>
        <v>0</v>
      </c>
    </row>
    <row r="57" spans="1:6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9"/>
        <v>0</v>
      </c>
      <c r="E57" s="22">
        <f t="shared" ca="1" si="9"/>
        <v>0</v>
      </c>
      <c r="F57" s="23">
        <f t="shared" ca="1" si="6"/>
        <v>0</v>
      </c>
    </row>
    <row r="58" spans="1:6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9"/>
        <v>0</v>
      </c>
      <c r="E58" s="22">
        <f t="shared" ca="1" si="9"/>
        <v>0</v>
      </c>
      <c r="F58" s="23">
        <f t="shared" ca="1" si="6"/>
        <v>0</v>
      </c>
    </row>
    <row r="59" spans="1:6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9"/>
        <v>0</v>
      </c>
      <c r="E59" s="22">
        <f t="shared" ca="1" si="9"/>
        <v>0</v>
      </c>
      <c r="F59" s="23">
        <f t="shared" ca="1" si="6"/>
        <v>0</v>
      </c>
    </row>
    <row r="60" spans="1:6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9"/>
        <v>0</v>
      </c>
      <c r="E60" s="22">
        <f t="shared" ca="1" si="9"/>
        <v>0</v>
      </c>
      <c r="F60" s="23">
        <f t="shared" ref="F60:F74" ca="1" si="10">+SUM(D60:E60)</f>
        <v>0</v>
      </c>
    </row>
    <row r="61" spans="1:6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9"/>
        <v>0</v>
      </c>
      <c r="E61" s="22">
        <f t="shared" ca="1" si="9"/>
        <v>0</v>
      </c>
      <c r="F61" s="23">
        <f t="shared" ca="1" si="10"/>
        <v>0</v>
      </c>
    </row>
    <row r="62" spans="1:6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9"/>
        <v>0</v>
      </c>
      <c r="E62" s="22">
        <f t="shared" ca="1" si="9"/>
        <v>0</v>
      </c>
      <c r="F62" s="23">
        <f t="shared" ca="1" si="10"/>
        <v>0</v>
      </c>
    </row>
    <row r="63" spans="1:6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9"/>
        <v>0</v>
      </c>
      <c r="E63" s="22">
        <f t="shared" ca="1" si="9"/>
        <v>0</v>
      </c>
      <c r="F63" s="23">
        <f t="shared" ca="1" si="10"/>
        <v>0</v>
      </c>
    </row>
    <row r="64" spans="1:6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9"/>
        <v>0</v>
      </c>
      <c r="E64" s="22">
        <f t="shared" ca="1" si="9"/>
        <v>0</v>
      </c>
      <c r="F64" s="23">
        <f t="shared" ca="1" si="10"/>
        <v>0</v>
      </c>
    </row>
    <row r="65" spans="1:6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9"/>
        <v>0</v>
      </c>
      <c r="E65" s="22">
        <f t="shared" ca="1" si="9"/>
        <v>0</v>
      </c>
      <c r="F65" s="23">
        <f t="shared" ca="1" si="10"/>
        <v>0</v>
      </c>
    </row>
    <row r="66" spans="1:6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9"/>
        <v>0</v>
      </c>
      <c r="E66" s="22">
        <f t="shared" ca="1" si="9"/>
        <v>0</v>
      </c>
      <c r="F66" s="23">
        <f t="shared" ca="1" si="10"/>
        <v>0</v>
      </c>
    </row>
    <row r="67" spans="1:6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9"/>
        <v>0</v>
      </c>
      <c r="E67" s="22">
        <f t="shared" ca="1" si="9"/>
        <v>0</v>
      </c>
      <c r="F67" s="23">
        <f t="shared" ca="1" si="10"/>
        <v>0</v>
      </c>
    </row>
    <row r="68" spans="1:6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9"/>
        <v>0</v>
      </c>
      <c r="E68" s="22">
        <f t="shared" ca="1" si="9"/>
        <v>0</v>
      </c>
      <c r="F68" s="23">
        <f t="shared" ca="1" si="10"/>
        <v>0</v>
      </c>
    </row>
    <row r="69" spans="1:6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9"/>
        <v>0</v>
      </c>
      <c r="E69" s="22">
        <f t="shared" ca="1" si="9"/>
        <v>0</v>
      </c>
      <c r="F69" s="23">
        <f t="shared" ca="1" si="10"/>
        <v>0</v>
      </c>
    </row>
    <row r="70" spans="1:6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9"/>
        <v>0</v>
      </c>
      <c r="E70" s="22">
        <f t="shared" ca="1" si="9"/>
        <v>0</v>
      </c>
      <c r="F70" s="23">
        <f t="shared" ca="1" si="10"/>
        <v>0</v>
      </c>
    </row>
    <row r="71" spans="1:6" ht="12.75" customHeight="1" x14ac:dyDescent="0.25">
      <c r="A71" s="65" t="s">
        <v>275</v>
      </c>
      <c r="B71" s="21">
        <v>3015</v>
      </c>
      <c r="C71" s="66" t="s">
        <v>253</v>
      </c>
      <c r="D71" s="22">
        <f t="shared" ca="1" si="9"/>
        <v>0</v>
      </c>
      <c r="E71" s="22">
        <f t="shared" ca="1" si="9"/>
        <v>0</v>
      </c>
      <c r="F71" s="23">
        <f t="shared" ca="1" si="10"/>
        <v>0</v>
      </c>
    </row>
    <row r="72" spans="1:6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9"/>
        <v>0</v>
      </c>
      <c r="E72" s="22">
        <f t="shared" ca="1" si="9"/>
        <v>0</v>
      </c>
      <c r="F72" s="23">
        <f t="shared" ca="1" si="10"/>
        <v>0</v>
      </c>
    </row>
    <row r="73" spans="1:6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9"/>
        <v>0</v>
      </c>
      <c r="E73" s="22">
        <f t="shared" ca="1" si="9"/>
        <v>0</v>
      </c>
      <c r="F73" s="23">
        <f t="shared" ca="1" si="10"/>
        <v>0</v>
      </c>
    </row>
    <row r="74" spans="1:6" ht="13.5" x14ac:dyDescent="0.25">
      <c r="A74" s="65" t="s">
        <v>281</v>
      </c>
      <c r="B74" s="21">
        <v>3018</v>
      </c>
      <c r="C74" s="66" t="s">
        <v>253</v>
      </c>
      <c r="D74" s="22">
        <f t="shared" ca="1" si="9"/>
        <v>0</v>
      </c>
      <c r="E74" s="22">
        <f t="shared" ca="1" si="9"/>
        <v>0</v>
      </c>
      <c r="F74" s="23">
        <f t="shared" ca="1" si="10"/>
        <v>0</v>
      </c>
    </row>
    <row r="75" spans="1:6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694447480.70000005</v>
      </c>
      <c r="E75" s="57">
        <f ca="1">SUMIF($C$7:$C$74,"HD",E$7:E$74)</f>
        <v>0</v>
      </c>
      <c r="F75" s="57">
        <f ca="1">SUMIF($C$7:$C$74,"HD",F$7:F$74)</f>
        <v>694447480.70000005</v>
      </c>
    </row>
    <row r="76" spans="1:6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ca="1">SUMIF($C$7:$C$74,"H",E$7:E$74)+SUMIF($C$7:$C$74,"E",E$7:E$74)</f>
        <v>0</v>
      </c>
      <c r="F76" s="57">
        <f ca="1">SUMIF($C$7:$C$74,"H",F$7:F$74)+SUMIF($C$7:$C$74,"E",F$7:F$74)</f>
        <v>0</v>
      </c>
    </row>
    <row r="77" spans="1:6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694447480.70000005</v>
      </c>
      <c r="E77" s="57">
        <f ca="1">E75+E76</f>
        <v>0</v>
      </c>
      <c r="F77" s="57">
        <f ca="1">F75+F76</f>
        <v>694447480.70000005</v>
      </c>
    </row>
  </sheetData>
  <mergeCells count="1">
    <mergeCell ref="E2:G2"/>
  </mergeCells>
  <dataValidations count="1">
    <dataValidation type="list" allowBlank="1" showInputMessage="1" showErrorMessage="1" sqref="B2" xr:uid="{0D8DB41F-BF2A-4C8F-BA99-61341085D06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900D6-A3A3-4375-B632-02750CF605C3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8" width="15.7109375" style="3" customWidth="1"/>
    <col min="9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322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717</v>
      </c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30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199615797.69999981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4221512.9100001911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39661069.879999995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12868027.98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-1663958.43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12502256.32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</row>
    <row r="17" spans="1:4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1973861.83</v>
      </c>
    </row>
    <row r="18" spans="1:4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2068.8999999999996</v>
      </c>
    </row>
    <row r="19" spans="1:4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</row>
    <row r="20" spans="1:4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12070296.1</v>
      </c>
    </row>
    <row r="21" spans="1:4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81951260.349999994</v>
      </c>
    </row>
    <row r="22" spans="1:4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79329854.510000005</v>
      </c>
    </row>
    <row r="23" spans="1:4" ht="12.75" customHeight="1" x14ac:dyDescent="0.25">
      <c r="A23" s="65" t="s">
        <v>177</v>
      </c>
      <c r="B23" s="21">
        <v>1022</v>
      </c>
      <c r="C23" s="66" t="s">
        <v>146</v>
      </c>
      <c r="D23" s="22">
        <f t="shared" ca="1" si="0"/>
        <v>7775871.7200000053</v>
      </c>
    </row>
    <row r="24" spans="1:4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0"/>
        <v>48670590.139999703</v>
      </c>
    </row>
    <row r="25" spans="1:4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0"/>
        <v>1798944.81</v>
      </c>
    </row>
    <row r="26" spans="1:4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0"/>
        <v>35299031.879999988</v>
      </c>
    </row>
    <row r="27" spans="1:4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0"/>
        <v>2977110.69</v>
      </c>
    </row>
    <row r="28" spans="1:4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0"/>
        <v>94945.4</v>
      </c>
    </row>
    <row r="29" spans="1:4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0"/>
        <v>8220035.5900000008</v>
      </c>
    </row>
    <row r="30" spans="1:4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0"/>
        <v>23552693.09</v>
      </c>
    </row>
    <row r="31" spans="1:4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0"/>
        <v>96232999.870000005</v>
      </c>
    </row>
    <row r="32" spans="1:4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0"/>
        <v>6083108.1200000225</v>
      </c>
    </row>
    <row r="33" spans="1:4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0"/>
        <v>1201952.8799999971</v>
      </c>
    </row>
    <row r="34" spans="1:4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0"/>
        <v>926095.07</v>
      </c>
    </row>
    <row r="35" spans="1:4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0"/>
        <v>595193</v>
      </c>
    </row>
    <row r="36" spans="1:4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0"/>
        <v>0</v>
      </c>
    </row>
    <row r="37" spans="1:4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0"/>
        <v>3572283.4599999902</v>
      </c>
    </row>
    <row r="38" spans="1:4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0"/>
        <v>196580.82</v>
      </c>
    </row>
    <row r="39" spans="1:4" ht="12.75" customHeight="1" x14ac:dyDescent="0.25">
      <c r="A39" s="65" t="s">
        <v>209</v>
      </c>
      <c r="B39" s="21">
        <v>1045</v>
      </c>
      <c r="C39" s="66" t="s">
        <v>146</v>
      </c>
      <c r="D39" s="22">
        <f t="shared" ca="1" si="0"/>
        <v>2606404.5699999998</v>
      </c>
    </row>
    <row r="40" spans="1:4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0"/>
        <v>2161926.65</v>
      </c>
    </row>
    <row r="41" spans="1:4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0"/>
        <v>9073.0799999999981</v>
      </c>
    </row>
    <row r="42" spans="1:4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0"/>
        <v>1118666.1299999999</v>
      </c>
    </row>
    <row r="43" spans="1:4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0"/>
        <v>970498.64000000083</v>
      </c>
    </row>
    <row r="44" spans="1:4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0"/>
        <v>1.3642420526593924E-12</v>
      </c>
    </row>
    <row r="45" spans="1:4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0"/>
        <v>51959.88</v>
      </c>
    </row>
    <row r="46" spans="1:4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0"/>
        <v>68007.220000000016</v>
      </c>
    </row>
    <row r="47" spans="1:4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0"/>
        <v>0</v>
      </c>
    </row>
    <row r="48" spans="1:4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0"/>
        <v>2303499.4899999998</v>
      </c>
    </row>
    <row r="49" spans="1:4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0"/>
        <v>2230023.63</v>
      </c>
    </row>
    <row r="50" spans="1:4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0"/>
        <v>0</v>
      </c>
    </row>
    <row r="51" spans="1:4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0"/>
        <v>1904708.1900000011</v>
      </c>
    </row>
    <row r="52" spans="1:4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0"/>
        <v>690501.15</v>
      </c>
    </row>
    <row r="53" spans="1:4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0"/>
        <v>0</v>
      </c>
    </row>
    <row r="54" spans="1:4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0"/>
        <v>602727.48</v>
      </c>
    </row>
    <row r="55" spans="1:4" ht="12.75" customHeight="1" x14ac:dyDescent="0.25">
      <c r="A55" s="65" t="s">
        <v>241</v>
      </c>
      <c r="B55" s="21">
        <v>2001</v>
      </c>
      <c r="C55" s="66" t="s">
        <v>146</v>
      </c>
      <c r="D55" s="22">
        <f t="shared" ca="1" si="0"/>
        <v>0</v>
      </c>
    </row>
    <row r="56" spans="1:4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0"/>
        <v>0</v>
      </c>
    </row>
    <row r="57" spans="1:4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0"/>
        <v>0</v>
      </c>
    </row>
    <row r="58" spans="1:4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0"/>
        <v>0</v>
      </c>
    </row>
    <row r="59" spans="1:4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0"/>
        <v>0</v>
      </c>
    </row>
    <row r="60" spans="1:4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0"/>
        <v>0</v>
      </c>
    </row>
    <row r="61" spans="1:4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0"/>
        <v>0</v>
      </c>
    </row>
    <row r="62" spans="1:4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0"/>
        <v>0</v>
      </c>
    </row>
    <row r="63" spans="1:4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0"/>
        <v>0</v>
      </c>
    </row>
    <row r="64" spans="1:4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0"/>
        <v>0</v>
      </c>
    </row>
    <row r="65" spans="1:4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0"/>
        <v>0</v>
      </c>
    </row>
    <row r="66" spans="1:4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0"/>
        <v>0</v>
      </c>
    </row>
    <row r="67" spans="1:4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0"/>
        <v>0</v>
      </c>
    </row>
    <row r="68" spans="1:4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0"/>
        <v>0</v>
      </c>
    </row>
    <row r="69" spans="1:4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0"/>
        <v>0</v>
      </c>
    </row>
    <row r="70" spans="1:4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0"/>
        <v>0</v>
      </c>
    </row>
    <row r="71" spans="1:4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D74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"/>
        <v>0</v>
      </c>
    </row>
    <row r="73" spans="1:4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"/>
        <v>0</v>
      </c>
    </row>
    <row r="74" spans="1:4" ht="13.5" x14ac:dyDescent="0.25">
      <c r="A74" s="65" t="s">
        <v>281</v>
      </c>
      <c r="B74" s="21">
        <v>3018</v>
      </c>
      <c r="C74" s="66" t="s">
        <v>253</v>
      </c>
      <c r="D74" s="22">
        <f t="shared" ca="1" si="1"/>
        <v>0</v>
      </c>
    </row>
    <row r="75" spans="1:4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694447480.70000005</v>
      </c>
    </row>
    <row r="76" spans="1:4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</row>
    <row r="77" spans="1:4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694447480.70000005</v>
      </c>
    </row>
  </sheetData>
  <mergeCells count="1">
    <mergeCell ref="E2:G2"/>
  </mergeCells>
  <dataValidations count="1">
    <dataValidation type="list" allowBlank="1" showInputMessage="1" showErrorMessage="1" sqref="B2" xr:uid="{F07E7276-B656-4D60-9200-26BBA8CCB0A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D6A32-AD4A-4206-8535-2EA3DF3F2BF3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8" width="15.7109375" style="3" customWidth="1"/>
    <col min="9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33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713</v>
      </c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33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0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0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</row>
    <row r="17" spans="1:4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</row>
    <row r="18" spans="1:4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</row>
    <row r="19" spans="1:4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</row>
    <row r="20" spans="1:4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</row>
    <row r="21" spans="1:4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</row>
    <row r="22" spans="1:4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</row>
    <row r="23" spans="1:4" ht="12.75" customHeight="1" x14ac:dyDescent="0.25">
      <c r="A23" s="65" t="s">
        <v>177</v>
      </c>
      <c r="B23" s="21">
        <v>1022</v>
      </c>
      <c r="C23" s="66" t="s">
        <v>146</v>
      </c>
      <c r="D23" s="22">
        <f t="shared" ca="1" si="0"/>
        <v>0</v>
      </c>
    </row>
    <row r="24" spans="1:4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0"/>
        <v>0</v>
      </c>
    </row>
    <row r="25" spans="1:4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0"/>
        <v>0</v>
      </c>
    </row>
    <row r="26" spans="1:4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0"/>
        <v>0</v>
      </c>
    </row>
    <row r="27" spans="1:4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0"/>
        <v>0</v>
      </c>
    </row>
    <row r="28" spans="1:4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0"/>
        <v>0</v>
      </c>
    </row>
    <row r="29" spans="1:4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0"/>
        <v>0</v>
      </c>
    </row>
    <row r="30" spans="1:4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0"/>
        <v>0</v>
      </c>
    </row>
    <row r="31" spans="1:4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0"/>
        <v>0</v>
      </c>
    </row>
    <row r="32" spans="1:4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0"/>
        <v>0</v>
      </c>
    </row>
    <row r="33" spans="1:4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0"/>
        <v>0</v>
      </c>
    </row>
    <row r="34" spans="1:4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0"/>
        <v>0</v>
      </c>
    </row>
    <row r="35" spans="1:4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0"/>
        <v>0</v>
      </c>
    </row>
    <row r="36" spans="1:4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0"/>
        <v>0</v>
      </c>
    </row>
    <row r="37" spans="1:4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0"/>
        <v>0</v>
      </c>
    </row>
    <row r="38" spans="1:4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0"/>
        <v>0</v>
      </c>
    </row>
    <row r="39" spans="1:4" ht="12.75" customHeight="1" x14ac:dyDescent="0.25">
      <c r="A39" s="65" t="s">
        <v>209</v>
      </c>
      <c r="B39" s="21">
        <v>1045</v>
      </c>
      <c r="C39" s="66" t="s">
        <v>146</v>
      </c>
      <c r="D39" s="22">
        <f t="shared" ca="1" si="0"/>
        <v>0</v>
      </c>
    </row>
    <row r="40" spans="1:4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0"/>
        <v>0</v>
      </c>
    </row>
    <row r="41" spans="1:4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0"/>
        <v>0</v>
      </c>
    </row>
    <row r="42" spans="1:4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0"/>
        <v>0</v>
      </c>
    </row>
    <row r="43" spans="1:4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0"/>
        <v>0</v>
      </c>
    </row>
    <row r="44" spans="1:4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0"/>
        <v>0</v>
      </c>
    </row>
    <row r="45" spans="1:4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0"/>
        <v>0</v>
      </c>
    </row>
    <row r="46" spans="1:4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0"/>
        <v>0</v>
      </c>
    </row>
    <row r="47" spans="1:4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0"/>
        <v>0</v>
      </c>
    </row>
    <row r="48" spans="1:4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0"/>
        <v>0</v>
      </c>
    </row>
    <row r="49" spans="1:4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0"/>
        <v>0</v>
      </c>
    </row>
    <row r="50" spans="1:4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0"/>
        <v>0</v>
      </c>
    </row>
    <row r="51" spans="1:4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0"/>
        <v>0</v>
      </c>
    </row>
    <row r="52" spans="1:4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0"/>
        <v>0</v>
      </c>
    </row>
    <row r="53" spans="1:4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0"/>
        <v>0</v>
      </c>
    </row>
    <row r="54" spans="1:4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0"/>
        <v>0</v>
      </c>
    </row>
    <row r="55" spans="1:4" ht="12.75" customHeight="1" x14ac:dyDescent="0.25">
      <c r="A55" s="65" t="s">
        <v>241</v>
      </c>
      <c r="B55" s="21">
        <v>2001</v>
      </c>
      <c r="C55" s="66" t="s">
        <v>146</v>
      </c>
      <c r="D55" s="22">
        <f t="shared" ca="1" si="0"/>
        <v>0</v>
      </c>
    </row>
    <row r="56" spans="1:4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0"/>
        <v>0</v>
      </c>
    </row>
    <row r="57" spans="1:4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0"/>
        <v>0</v>
      </c>
    </row>
    <row r="58" spans="1:4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0"/>
        <v>0</v>
      </c>
    </row>
    <row r="59" spans="1:4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0"/>
        <v>0</v>
      </c>
    </row>
    <row r="60" spans="1:4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0"/>
        <v>0</v>
      </c>
    </row>
    <row r="61" spans="1:4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0"/>
        <v>0</v>
      </c>
    </row>
    <row r="62" spans="1:4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0"/>
        <v>0</v>
      </c>
    </row>
    <row r="63" spans="1:4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0"/>
        <v>0</v>
      </c>
    </row>
    <row r="64" spans="1:4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0"/>
        <v>0</v>
      </c>
    </row>
    <row r="65" spans="1:4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0"/>
        <v>0</v>
      </c>
    </row>
    <row r="66" spans="1:4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0"/>
        <v>0</v>
      </c>
    </row>
    <row r="67" spans="1:4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0"/>
        <v>0</v>
      </c>
    </row>
    <row r="68" spans="1:4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0"/>
        <v>0</v>
      </c>
    </row>
    <row r="69" spans="1:4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0"/>
        <v>0</v>
      </c>
    </row>
    <row r="70" spans="1:4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0"/>
        <v>0</v>
      </c>
    </row>
    <row r="71" spans="1:4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D74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"/>
        <v>0</v>
      </c>
    </row>
    <row r="73" spans="1:4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"/>
        <v>0</v>
      </c>
    </row>
    <row r="74" spans="1:4" ht="13.5" x14ac:dyDescent="0.25">
      <c r="A74" s="65" t="s">
        <v>281</v>
      </c>
      <c r="B74" s="21">
        <v>3018</v>
      </c>
      <c r="C74" s="66" t="s">
        <v>253</v>
      </c>
      <c r="D74" s="22">
        <f t="shared" ca="1" si="1"/>
        <v>0</v>
      </c>
    </row>
    <row r="75" spans="1:4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0</v>
      </c>
    </row>
    <row r="76" spans="1:4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</row>
    <row r="77" spans="1:4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0</v>
      </c>
    </row>
  </sheetData>
  <mergeCells count="1">
    <mergeCell ref="E2:G2"/>
  </mergeCells>
  <dataValidations count="1">
    <dataValidation type="list" allowBlank="1" showInputMessage="1" showErrorMessage="1" sqref="B2" xr:uid="{257D6AE7-2C74-476A-9C1E-38B2B5FD0E9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4DB6F-F9CF-4DF7-9677-9AD074C2184B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8" width="15.7109375" style="3" customWidth="1"/>
    <col min="9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323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727</v>
      </c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35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31197774.980000019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54971232.32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</row>
    <row r="17" spans="1:4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</row>
    <row r="18" spans="1:4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</row>
    <row r="19" spans="1:4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</row>
    <row r="20" spans="1:4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</row>
    <row r="21" spans="1:4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</row>
    <row r="22" spans="1:4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141407313.88999999</v>
      </c>
    </row>
    <row r="23" spans="1:4" ht="12.75" customHeight="1" x14ac:dyDescent="0.25">
      <c r="A23" s="65" t="s">
        <v>177</v>
      </c>
      <c r="B23" s="21">
        <v>1022</v>
      </c>
      <c r="C23" s="66" t="s">
        <v>146</v>
      </c>
      <c r="D23" s="22">
        <f t="shared" ca="1" si="0"/>
        <v>0</v>
      </c>
    </row>
    <row r="24" spans="1:4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0"/>
        <v>0</v>
      </c>
    </row>
    <row r="25" spans="1:4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0"/>
        <v>11291.46</v>
      </c>
    </row>
    <row r="26" spans="1:4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0"/>
        <v>0</v>
      </c>
    </row>
    <row r="27" spans="1:4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0"/>
        <v>0</v>
      </c>
    </row>
    <row r="28" spans="1:4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0"/>
        <v>0</v>
      </c>
    </row>
    <row r="29" spans="1:4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0"/>
        <v>0</v>
      </c>
    </row>
    <row r="30" spans="1:4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0"/>
        <v>0</v>
      </c>
    </row>
    <row r="31" spans="1:4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0"/>
        <v>0</v>
      </c>
    </row>
    <row r="32" spans="1:4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0"/>
        <v>0</v>
      </c>
    </row>
    <row r="33" spans="1:4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0"/>
        <v>0</v>
      </c>
    </row>
    <row r="34" spans="1:4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0"/>
        <v>0</v>
      </c>
    </row>
    <row r="35" spans="1:4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0"/>
        <v>0</v>
      </c>
    </row>
    <row r="36" spans="1:4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0"/>
        <v>0</v>
      </c>
    </row>
    <row r="37" spans="1:4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0"/>
        <v>0</v>
      </c>
    </row>
    <row r="38" spans="1:4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0"/>
        <v>0</v>
      </c>
    </row>
    <row r="39" spans="1:4" ht="12.75" customHeight="1" x14ac:dyDescent="0.25">
      <c r="A39" s="65" t="s">
        <v>209</v>
      </c>
      <c r="B39" s="21">
        <v>1045</v>
      </c>
      <c r="C39" s="66" t="s">
        <v>146</v>
      </c>
      <c r="D39" s="22">
        <f t="shared" ca="1" si="0"/>
        <v>0</v>
      </c>
    </row>
    <row r="40" spans="1:4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0"/>
        <v>0</v>
      </c>
    </row>
    <row r="41" spans="1:4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0"/>
        <v>0</v>
      </c>
    </row>
    <row r="42" spans="1:4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0"/>
        <v>0</v>
      </c>
    </row>
    <row r="43" spans="1:4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0"/>
        <v>0</v>
      </c>
    </row>
    <row r="44" spans="1:4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0"/>
        <v>0</v>
      </c>
    </row>
    <row r="45" spans="1:4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0"/>
        <v>25199021.84</v>
      </c>
    </row>
    <row r="46" spans="1:4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0"/>
        <v>0</v>
      </c>
    </row>
    <row r="47" spans="1:4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0"/>
        <v>0</v>
      </c>
    </row>
    <row r="48" spans="1:4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0"/>
        <v>0</v>
      </c>
    </row>
    <row r="49" spans="1:4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0"/>
        <v>0</v>
      </c>
    </row>
    <row r="50" spans="1:4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0"/>
        <v>0</v>
      </c>
    </row>
    <row r="51" spans="1:4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0"/>
        <v>0</v>
      </c>
    </row>
    <row r="52" spans="1:4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0"/>
        <v>0</v>
      </c>
    </row>
    <row r="53" spans="1:4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0"/>
        <v>0</v>
      </c>
    </row>
    <row r="54" spans="1:4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0"/>
        <v>0</v>
      </c>
    </row>
    <row r="55" spans="1:4" ht="12.75" customHeight="1" x14ac:dyDescent="0.25">
      <c r="A55" s="65" t="s">
        <v>241</v>
      </c>
      <c r="B55" s="21">
        <v>2001</v>
      </c>
      <c r="C55" s="66" t="s">
        <v>146</v>
      </c>
      <c r="D55" s="22">
        <f t="shared" ca="1" si="0"/>
        <v>0</v>
      </c>
    </row>
    <row r="56" spans="1:4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0"/>
        <v>0</v>
      </c>
    </row>
    <row r="57" spans="1:4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0"/>
        <v>0</v>
      </c>
    </row>
    <row r="58" spans="1:4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0"/>
        <v>0</v>
      </c>
    </row>
    <row r="59" spans="1:4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0"/>
        <v>0</v>
      </c>
    </row>
    <row r="60" spans="1:4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0"/>
        <v>0</v>
      </c>
    </row>
    <row r="61" spans="1:4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0"/>
        <v>0</v>
      </c>
    </row>
    <row r="62" spans="1:4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0"/>
        <v>0</v>
      </c>
    </row>
    <row r="63" spans="1:4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0"/>
        <v>0</v>
      </c>
    </row>
    <row r="64" spans="1:4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0"/>
        <v>0</v>
      </c>
    </row>
    <row r="65" spans="1:4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0"/>
        <v>0</v>
      </c>
    </row>
    <row r="66" spans="1:4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0"/>
        <v>0</v>
      </c>
    </row>
    <row r="67" spans="1:4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0"/>
        <v>0</v>
      </c>
    </row>
    <row r="68" spans="1:4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0"/>
        <v>0</v>
      </c>
    </row>
    <row r="69" spans="1:4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0"/>
        <v>0</v>
      </c>
    </row>
    <row r="70" spans="1:4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0"/>
        <v>0</v>
      </c>
    </row>
    <row r="71" spans="1:4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D74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"/>
        <v>0</v>
      </c>
    </row>
    <row r="73" spans="1:4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"/>
        <v>0</v>
      </c>
    </row>
    <row r="74" spans="1:4" ht="13.5" x14ac:dyDescent="0.25">
      <c r="A74" s="65" t="s">
        <v>281</v>
      </c>
      <c r="B74" s="21">
        <v>3018</v>
      </c>
      <c r="C74" s="66" t="s">
        <v>253</v>
      </c>
      <c r="D74" s="22">
        <f t="shared" ca="1" si="1"/>
        <v>0</v>
      </c>
    </row>
    <row r="75" spans="1:4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252786634.49000001</v>
      </c>
    </row>
    <row r="76" spans="1:4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</row>
    <row r="77" spans="1:4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252786634.49000001</v>
      </c>
    </row>
  </sheetData>
  <mergeCells count="1">
    <mergeCell ref="E2:G2"/>
  </mergeCells>
  <dataValidations count="1">
    <dataValidation type="list" allowBlank="1" showInputMessage="1" showErrorMessage="1" sqref="B2" xr:uid="{343F9FBF-E9C9-450A-9953-270C77A41AE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76C4B-5F87-4C49-A09D-DBF805953A0D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7" width="15.7109375" style="3" customWidth="1"/>
    <col min="8" max="8" width="4" style="3" customWidth="1"/>
    <col min="9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324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712</v>
      </c>
      <c r="E5" s="11">
        <v>738</v>
      </c>
      <c r="F5" s="11">
        <v>739</v>
      </c>
      <c r="G5" s="69"/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37</v>
      </c>
      <c r="E6" s="8" t="s">
        <v>38</v>
      </c>
      <c r="F6" s="8" t="s">
        <v>39</v>
      </c>
      <c r="G6" s="69" t="s">
        <v>325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F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3">
        <f t="shared" ref="G7:G22" ca="1" si="1">+SUM(D7:F7)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7825954.1800000072</v>
      </c>
      <c r="E8" s="22">
        <f t="shared" ca="1" si="0"/>
        <v>0</v>
      </c>
      <c r="F8" s="22">
        <f t="shared" ca="1" si="0"/>
        <v>0</v>
      </c>
      <c r="G8" s="23">
        <f t="shared" ca="1" si="1"/>
        <v>7825954.1800000072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913997.12000000011</v>
      </c>
      <c r="E9" s="22">
        <f t="shared" ca="1" si="0"/>
        <v>0</v>
      </c>
      <c r="F9" s="22">
        <f t="shared" ca="1" si="0"/>
        <v>0</v>
      </c>
      <c r="G9" s="23">
        <f t="shared" ca="1" si="1"/>
        <v>913997.12000000011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295584238.95000005</v>
      </c>
      <c r="E10" s="22">
        <f t="shared" ca="1" si="0"/>
        <v>0</v>
      </c>
      <c r="F10" s="22">
        <f t="shared" ca="1" si="0"/>
        <v>0</v>
      </c>
      <c r="G10" s="23">
        <f t="shared" ca="1" si="1"/>
        <v>295584238.95000005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3">
        <f t="shared" ca="1" si="1"/>
        <v>0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3">
        <f t="shared" ca="1" si="1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74828.61</v>
      </c>
      <c r="E13" s="22">
        <f t="shared" ca="1" si="0"/>
        <v>0</v>
      </c>
      <c r="F13" s="22">
        <f t="shared" ca="1" si="0"/>
        <v>0</v>
      </c>
      <c r="G13" s="23">
        <f t="shared" ca="1" si="1"/>
        <v>74828.61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3436918.71</v>
      </c>
      <c r="E14" s="22">
        <f t="shared" ca="1" si="0"/>
        <v>0</v>
      </c>
      <c r="F14" s="22">
        <f t="shared" ca="1" si="0"/>
        <v>0</v>
      </c>
      <c r="G14" s="23">
        <f t="shared" ca="1" si="1"/>
        <v>3436918.71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3">
        <f t="shared" ca="1" si="1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3">
        <f t="shared" ca="1" si="1"/>
        <v>0</v>
      </c>
    </row>
    <row r="17" spans="1:7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3729948</v>
      </c>
      <c r="E17" s="22">
        <f t="shared" ca="1" si="0"/>
        <v>0</v>
      </c>
      <c r="F17" s="22">
        <f t="shared" ca="1" si="0"/>
        <v>0</v>
      </c>
      <c r="G17" s="23">
        <f t="shared" ca="1" si="1"/>
        <v>3729948</v>
      </c>
    </row>
    <row r="18" spans="1:7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2">
        <f t="shared" ca="1" si="0"/>
        <v>0</v>
      </c>
      <c r="G18" s="23">
        <f t="shared" ca="1" si="1"/>
        <v>0</v>
      </c>
    </row>
    <row r="19" spans="1:7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2">
        <f t="shared" ca="1" si="0"/>
        <v>0</v>
      </c>
      <c r="G19" s="23">
        <f t="shared" ca="1" si="1"/>
        <v>0</v>
      </c>
    </row>
    <row r="20" spans="1:7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2039011.7599999998</v>
      </c>
      <c r="E20" s="22">
        <f t="shared" ca="1" si="0"/>
        <v>0</v>
      </c>
      <c r="F20" s="22">
        <f t="shared" ca="1" si="0"/>
        <v>0</v>
      </c>
      <c r="G20" s="23">
        <f t="shared" ca="1" si="1"/>
        <v>2039011.7599999998</v>
      </c>
    </row>
    <row r="21" spans="1:7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2">
        <f t="shared" ca="1" si="0"/>
        <v>0</v>
      </c>
      <c r="F21" s="22">
        <f t="shared" ca="1" si="0"/>
        <v>0</v>
      </c>
      <c r="G21" s="23">
        <f t="shared" ca="1" si="1"/>
        <v>0</v>
      </c>
    </row>
    <row r="22" spans="1:7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158800425.63999999</v>
      </c>
      <c r="E22" s="22">
        <f t="shared" ca="1" si="0"/>
        <v>0</v>
      </c>
      <c r="F22" s="22">
        <f t="shared" ca="1" si="0"/>
        <v>0</v>
      </c>
      <c r="G22" s="23">
        <f t="shared" ca="1" si="1"/>
        <v>158800425.63999999</v>
      </c>
    </row>
    <row r="23" spans="1:7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F38" ca="1" si="2">IFERROR(INDIRECT("'"&amp;$B$2&amp;"'!"&amp;ADDRESS(MATCH($B23,INDIRECT("'"&amp;$B$2&amp;"'!$B$1:$B$1095"),0),MATCH(D$5,INDIRECT("'"&amp;$B$2&amp;"'!5:5"),0))),0)</f>
        <v>967446.6</v>
      </c>
      <c r="E23" s="22">
        <f t="shared" ca="1" si="2"/>
        <v>0</v>
      </c>
      <c r="F23" s="22">
        <f t="shared" ca="1" si="2"/>
        <v>0</v>
      </c>
      <c r="G23" s="23">
        <f ca="1">+SUM(D23:F23)</f>
        <v>967446.6</v>
      </c>
    </row>
    <row r="24" spans="1:7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353114.59</v>
      </c>
      <c r="E24" s="22">
        <f t="shared" ca="1" si="2"/>
        <v>0</v>
      </c>
      <c r="F24" s="22">
        <f t="shared" ca="1" si="2"/>
        <v>0</v>
      </c>
      <c r="G24" s="23">
        <f ca="1">+SUM(D24:F24)</f>
        <v>353114.59</v>
      </c>
    </row>
    <row r="25" spans="1:7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0</v>
      </c>
      <c r="E25" s="22">
        <f t="shared" ca="1" si="2"/>
        <v>0</v>
      </c>
      <c r="F25" s="22">
        <f t="shared" ca="1" si="2"/>
        <v>0</v>
      </c>
      <c r="G25" s="23">
        <f t="shared" ref="G25:G46" ca="1" si="3">+SUM(D25:F25)</f>
        <v>0</v>
      </c>
    </row>
    <row r="26" spans="1:7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758260.45451800001</v>
      </c>
      <c r="E26" s="22">
        <f t="shared" ca="1" si="2"/>
        <v>0</v>
      </c>
      <c r="F26" s="22">
        <f t="shared" ca="1" si="2"/>
        <v>0</v>
      </c>
      <c r="G26" s="23">
        <f t="shared" ca="1" si="3"/>
        <v>758260.45451800001</v>
      </c>
    </row>
    <row r="27" spans="1:7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0</v>
      </c>
      <c r="E27" s="22">
        <f t="shared" ca="1" si="2"/>
        <v>0</v>
      </c>
      <c r="F27" s="22">
        <f t="shared" ca="1" si="2"/>
        <v>0</v>
      </c>
      <c r="G27" s="23">
        <f t="shared" ca="1" si="3"/>
        <v>0</v>
      </c>
    </row>
    <row r="28" spans="1:7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0</v>
      </c>
      <c r="E28" s="22">
        <f t="shared" ca="1" si="2"/>
        <v>0</v>
      </c>
      <c r="F28" s="22">
        <f t="shared" ca="1" si="2"/>
        <v>0</v>
      </c>
      <c r="G28" s="23">
        <f t="shared" ca="1" si="3"/>
        <v>0</v>
      </c>
    </row>
    <row r="29" spans="1:7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321208.84000000003</v>
      </c>
      <c r="E29" s="22">
        <f t="shared" ca="1" si="2"/>
        <v>0</v>
      </c>
      <c r="F29" s="22">
        <f t="shared" ca="1" si="2"/>
        <v>0</v>
      </c>
      <c r="G29" s="23">
        <f t="shared" ca="1" si="3"/>
        <v>321208.84000000003</v>
      </c>
    </row>
    <row r="30" spans="1:7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36694.71</v>
      </c>
      <c r="E30" s="22">
        <f t="shared" ca="1" si="2"/>
        <v>0</v>
      </c>
      <c r="F30" s="22">
        <f t="shared" ca="1" si="2"/>
        <v>0</v>
      </c>
      <c r="G30" s="23">
        <f t="shared" ca="1" si="3"/>
        <v>36694.71</v>
      </c>
    </row>
    <row r="31" spans="1:7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1450809.297879</v>
      </c>
      <c r="E31" s="22">
        <f t="shared" ca="1" si="2"/>
        <v>0</v>
      </c>
      <c r="F31" s="22">
        <f t="shared" ca="1" si="2"/>
        <v>0</v>
      </c>
      <c r="G31" s="23">
        <f t="shared" ca="1" si="3"/>
        <v>1450809.297879</v>
      </c>
    </row>
    <row r="32" spans="1:7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36990.31</v>
      </c>
      <c r="E32" s="22">
        <f t="shared" ca="1" si="2"/>
        <v>0</v>
      </c>
      <c r="F32" s="22">
        <f t="shared" ca="1" si="2"/>
        <v>0</v>
      </c>
      <c r="G32" s="23">
        <f t="shared" ca="1" si="3"/>
        <v>36990.31</v>
      </c>
    </row>
    <row r="33" spans="1:7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0</v>
      </c>
      <c r="E33" s="22">
        <f t="shared" ca="1" si="2"/>
        <v>0</v>
      </c>
      <c r="F33" s="22">
        <f t="shared" ca="1" si="2"/>
        <v>0</v>
      </c>
      <c r="G33" s="23">
        <f t="shared" ca="1" si="3"/>
        <v>0</v>
      </c>
    </row>
    <row r="34" spans="1:7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17877.18</v>
      </c>
      <c r="E34" s="22">
        <f t="shared" ca="1" si="2"/>
        <v>0</v>
      </c>
      <c r="F34" s="22">
        <f t="shared" ca="1" si="2"/>
        <v>0</v>
      </c>
      <c r="G34" s="23">
        <f t="shared" ca="1" si="3"/>
        <v>17877.18</v>
      </c>
    </row>
    <row r="35" spans="1:7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0</v>
      </c>
      <c r="E35" s="22">
        <f t="shared" ca="1" si="2"/>
        <v>0</v>
      </c>
      <c r="F35" s="22">
        <f t="shared" ca="1" si="2"/>
        <v>0</v>
      </c>
      <c r="G35" s="23">
        <f t="shared" ca="1" si="3"/>
        <v>0</v>
      </c>
    </row>
    <row r="36" spans="1:7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30826007.010000002</v>
      </c>
      <c r="E36" s="22">
        <f t="shared" ca="1" si="2"/>
        <v>0</v>
      </c>
      <c r="F36" s="22">
        <f t="shared" ca="1" si="2"/>
        <v>0</v>
      </c>
      <c r="G36" s="23">
        <f t="shared" ca="1" si="3"/>
        <v>30826007.010000002</v>
      </c>
    </row>
    <row r="37" spans="1:7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657103.97</v>
      </c>
      <c r="E37" s="22">
        <f t="shared" ca="1" si="2"/>
        <v>0</v>
      </c>
      <c r="F37" s="22">
        <f t="shared" ca="1" si="2"/>
        <v>0</v>
      </c>
      <c r="G37" s="23">
        <f t="shared" ca="1" si="3"/>
        <v>657103.97</v>
      </c>
    </row>
    <row r="38" spans="1:7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0</v>
      </c>
      <c r="E38" s="22">
        <f t="shared" ca="1" si="2"/>
        <v>0</v>
      </c>
      <c r="F38" s="22">
        <f t="shared" ca="1" si="2"/>
        <v>0</v>
      </c>
      <c r="G38" s="23">
        <f t="shared" ca="1" si="3"/>
        <v>0</v>
      </c>
    </row>
    <row r="39" spans="1:7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F54" ca="1" si="4">IFERROR(INDIRECT("'"&amp;$B$2&amp;"'!"&amp;ADDRESS(MATCH($B39,INDIRECT("'"&amp;$B$2&amp;"'!$B$1:$B$1095"),0),MATCH(D$5,INDIRECT("'"&amp;$B$2&amp;"'!5:5"),0))),0)</f>
        <v>119943.664666</v>
      </c>
      <c r="E39" s="22">
        <f t="shared" ca="1" si="4"/>
        <v>0</v>
      </c>
      <c r="F39" s="22">
        <f t="shared" ca="1" si="4"/>
        <v>0</v>
      </c>
      <c r="G39" s="23">
        <f t="shared" ca="1" si="3"/>
        <v>119943.664666</v>
      </c>
    </row>
    <row r="40" spans="1:7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0</v>
      </c>
      <c r="E40" s="22">
        <f t="shared" ca="1" si="4"/>
        <v>0</v>
      </c>
      <c r="F40" s="22">
        <f t="shared" ca="1" si="4"/>
        <v>0</v>
      </c>
      <c r="G40" s="23">
        <f t="shared" ca="1" si="3"/>
        <v>0</v>
      </c>
    </row>
    <row r="41" spans="1:7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2">
        <f t="shared" ca="1" si="4"/>
        <v>0</v>
      </c>
      <c r="G41" s="23">
        <f t="shared" ca="1" si="3"/>
        <v>0</v>
      </c>
    </row>
    <row r="42" spans="1:7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85355.45</v>
      </c>
      <c r="E42" s="22">
        <f t="shared" ca="1" si="4"/>
        <v>0</v>
      </c>
      <c r="F42" s="22">
        <f t="shared" ca="1" si="4"/>
        <v>0</v>
      </c>
      <c r="G42" s="23">
        <f t="shared" ref="G42" ca="1" si="5">+SUM(D42:F42)</f>
        <v>85355.45</v>
      </c>
    </row>
    <row r="43" spans="1:7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0</v>
      </c>
      <c r="E43" s="22">
        <f t="shared" ca="1" si="4"/>
        <v>0</v>
      </c>
      <c r="F43" s="22">
        <f t="shared" ca="1" si="4"/>
        <v>0</v>
      </c>
      <c r="G43" s="23">
        <f t="shared" ca="1" si="3"/>
        <v>0</v>
      </c>
    </row>
    <row r="44" spans="1:7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0</v>
      </c>
      <c r="F44" s="22">
        <f t="shared" ca="1" si="4"/>
        <v>0</v>
      </c>
      <c r="G44" s="23">
        <f t="shared" ca="1" si="3"/>
        <v>0</v>
      </c>
    </row>
    <row r="45" spans="1:7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5062.5</v>
      </c>
      <c r="E45" s="22">
        <f t="shared" ca="1" si="4"/>
        <v>0</v>
      </c>
      <c r="F45" s="22">
        <f t="shared" ca="1" si="4"/>
        <v>0</v>
      </c>
      <c r="G45" s="23">
        <f t="shared" ca="1" si="3"/>
        <v>5062.5</v>
      </c>
    </row>
    <row r="46" spans="1:7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0</v>
      </c>
      <c r="E46" s="22">
        <f t="shared" ca="1" si="4"/>
        <v>0</v>
      </c>
      <c r="F46" s="22">
        <f t="shared" ca="1" si="4"/>
        <v>0</v>
      </c>
      <c r="G46" s="23">
        <f t="shared" ca="1" si="3"/>
        <v>0</v>
      </c>
    </row>
    <row r="47" spans="1:7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2">
        <f t="shared" ca="1" si="4"/>
        <v>0</v>
      </c>
      <c r="G47" s="23">
        <f t="shared" ref="G47:G59" ca="1" si="6">+SUM(D47:F47)</f>
        <v>0</v>
      </c>
    </row>
    <row r="48" spans="1:7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86390.92</v>
      </c>
      <c r="E48" s="22">
        <f t="shared" ca="1" si="4"/>
        <v>0</v>
      </c>
      <c r="F48" s="22">
        <f t="shared" ca="1" si="4"/>
        <v>0</v>
      </c>
      <c r="G48" s="23">
        <f t="shared" ca="1" si="6"/>
        <v>86390.92</v>
      </c>
    </row>
    <row r="49" spans="1:7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0</v>
      </c>
      <c r="E49" s="22">
        <f t="shared" ca="1" si="4"/>
        <v>0</v>
      </c>
      <c r="F49" s="22">
        <f t="shared" ca="1" si="4"/>
        <v>0</v>
      </c>
      <c r="G49" s="23">
        <f t="shared" ca="1" si="6"/>
        <v>0</v>
      </c>
    </row>
    <row r="50" spans="1:7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0</v>
      </c>
      <c r="F50" s="22">
        <f t="shared" ca="1" si="4"/>
        <v>0</v>
      </c>
      <c r="G50" s="23">
        <f t="shared" ca="1" si="6"/>
        <v>0</v>
      </c>
    </row>
    <row r="51" spans="1:7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0</v>
      </c>
      <c r="F51" s="22">
        <f t="shared" ca="1" si="4"/>
        <v>0</v>
      </c>
      <c r="G51" s="23">
        <f t="shared" ca="1" si="6"/>
        <v>0</v>
      </c>
    </row>
    <row r="52" spans="1:7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0</v>
      </c>
      <c r="E52" s="22">
        <f t="shared" ca="1" si="4"/>
        <v>0</v>
      </c>
      <c r="F52" s="22">
        <f t="shared" ca="1" si="4"/>
        <v>0</v>
      </c>
      <c r="G52" s="23">
        <f t="shared" ref="G52" ca="1" si="7">+SUM(D52:F52)</f>
        <v>0</v>
      </c>
    </row>
    <row r="53" spans="1:7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2">
        <f t="shared" ca="1" si="4"/>
        <v>0</v>
      </c>
      <c r="G53" s="23">
        <f t="shared" ref="G53:G54" ca="1" si="8">+SUM(D53:F53)</f>
        <v>0</v>
      </c>
    </row>
    <row r="54" spans="1:7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0</v>
      </c>
      <c r="E54" s="22">
        <f t="shared" ca="1" si="4"/>
        <v>0</v>
      </c>
      <c r="F54" s="22">
        <f t="shared" ca="1" si="4"/>
        <v>0</v>
      </c>
      <c r="G54" s="23">
        <f t="shared" ca="1" si="8"/>
        <v>0</v>
      </c>
    </row>
    <row r="55" spans="1:7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F74" ca="1" si="9">IFERROR(INDIRECT("'"&amp;$B$2&amp;"'!"&amp;ADDRESS(MATCH($B55,INDIRECT("'"&amp;$B$2&amp;"'!$B$1:$B$1095"),0),MATCH(D$5,INDIRECT("'"&amp;$B$2&amp;"'!5:5"),0))),0)</f>
        <v>0</v>
      </c>
      <c r="E55" s="22">
        <f t="shared" ca="1" si="9"/>
        <v>0</v>
      </c>
      <c r="F55" s="22">
        <f t="shared" ca="1" si="9"/>
        <v>0</v>
      </c>
      <c r="G55" s="23">
        <f t="shared" ca="1" si="6"/>
        <v>0</v>
      </c>
    </row>
    <row r="56" spans="1:7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9"/>
        <v>0</v>
      </c>
      <c r="E56" s="22">
        <f t="shared" ca="1" si="9"/>
        <v>0</v>
      </c>
      <c r="F56" s="22">
        <f t="shared" ca="1" si="9"/>
        <v>0</v>
      </c>
      <c r="G56" s="23">
        <f t="shared" ca="1" si="6"/>
        <v>0</v>
      </c>
    </row>
    <row r="57" spans="1:7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9"/>
        <v>0</v>
      </c>
      <c r="E57" s="22">
        <f t="shared" ca="1" si="9"/>
        <v>0</v>
      </c>
      <c r="F57" s="22">
        <f t="shared" ca="1" si="9"/>
        <v>0</v>
      </c>
      <c r="G57" s="23">
        <f t="shared" ca="1" si="6"/>
        <v>0</v>
      </c>
    </row>
    <row r="58" spans="1:7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9"/>
        <v>0</v>
      </c>
      <c r="E58" s="22">
        <f t="shared" ca="1" si="9"/>
        <v>0</v>
      </c>
      <c r="F58" s="22">
        <f t="shared" ca="1" si="9"/>
        <v>0</v>
      </c>
      <c r="G58" s="23">
        <f t="shared" ca="1" si="6"/>
        <v>0</v>
      </c>
    </row>
    <row r="59" spans="1:7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9"/>
        <v>0</v>
      </c>
      <c r="E59" s="22">
        <f t="shared" ca="1" si="9"/>
        <v>0</v>
      </c>
      <c r="F59" s="22">
        <f t="shared" ca="1" si="9"/>
        <v>0</v>
      </c>
      <c r="G59" s="23">
        <f t="shared" ca="1" si="6"/>
        <v>0</v>
      </c>
    </row>
    <row r="60" spans="1:7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9"/>
        <v>0</v>
      </c>
      <c r="E60" s="22">
        <f t="shared" ca="1" si="9"/>
        <v>0</v>
      </c>
      <c r="F60" s="22">
        <f t="shared" ca="1" si="9"/>
        <v>0</v>
      </c>
      <c r="G60" s="23">
        <f t="shared" ref="G60:G74" ca="1" si="10">+SUM(D60:F60)</f>
        <v>0</v>
      </c>
    </row>
    <row r="61" spans="1:7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9"/>
        <v>0</v>
      </c>
      <c r="E61" s="22">
        <f t="shared" ca="1" si="9"/>
        <v>0</v>
      </c>
      <c r="F61" s="22">
        <f t="shared" ca="1" si="9"/>
        <v>0</v>
      </c>
      <c r="G61" s="23">
        <f t="shared" ca="1" si="10"/>
        <v>0</v>
      </c>
    </row>
    <row r="62" spans="1:7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9"/>
        <v>0</v>
      </c>
      <c r="E62" s="22">
        <f t="shared" ca="1" si="9"/>
        <v>0</v>
      </c>
      <c r="F62" s="22">
        <f t="shared" ca="1" si="9"/>
        <v>0</v>
      </c>
      <c r="G62" s="23">
        <f t="shared" ca="1" si="10"/>
        <v>0</v>
      </c>
    </row>
    <row r="63" spans="1:7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9"/>
        <v>0</v>
      </c>
      <c r="E63" s="22">
        <f t="shared" ca="1" si="9"/>
        <v>0</v>
      </c>
      <c r="F63" s="22">
        <f t="shared" ca="1" si="9"/>
        <v>0</v>
      </c>
      <c r="G63" s="23">
        <f t="shared" ca="1" si="10"/>
        <v>0</v>
      </c>
    </row>
    <row r="64" spans="1:7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9"/>
        <v>0</v>
      </c>
      <c r="E64" s="22">
        <f t="shared" ca="1" si="9"/>
        <v>0</v>
      </c>
      <c r="F64" s="22">
        <f t="shared" ca="1" si="9"/>
        <v>0</v>
      </c>
      <c r="G64" s="23">
        <f t="shared" ca="1" si="10"/>
        <v>0</v>
      </c>
    </row>
    <row r="65" spans="1:7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9"/>
        <v>0</v>
      </c>
      <c r="E65" s="22">
        <f t="shared" ca="1" si="9"/>
        <v>0</v>
      </c>
      <c r="F65" s="22">
        <f t="shared" ca="1" si="9"/>
        <v>0</v>
      </c>
      <c r="G65" s="23">
        <f t="shared" ca="1" si="10"/>
        <v>0</v>
      </c>
    </row>
    <row r="66" spans="1:7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9"/>
        <v>0</v>
      </c>
      <c r="E66" s="22">
        <f t="shared" ca="1" si="9"/>
        <v>0</v>
      </c>
      <c r="F66" s="22">
        <f t="shared" ca="1" si="9"/>
        <v>0</v>
      </c>
      <c r="G66" s="23">
        <f t="shared" ca="1" si="10"/>
        <v>0</v>
      </c>
    </row>
    <row r="67" spans="1:7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9"/>
        <v>0</v>
      </c>
      <c r="E67" s="22">
        <f t="shared" ca="1" si="9"/>
        <v>0</v>
      </c>
      <c r="F67" s="22">
        <f t="shared" ca="1" si="9"/>
        <v>0</v>
      </c>
      <c r="G67" s="23">
        <f t="shared" ca="1" si="10"/>
        <v>0</v>
      </c>
    </row>
    <row r="68" spans="1:7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9"/>
        <v>0</v>
      </c>
      <c r="E68" s="22">
        <f t="shared" ca="1" si="9"/>
        <v>0</v>
      </c>
      <c r="F68" s="22">
        <f t="shared" ca="1" si="9"/>
        <v>0</v>
      </c>
      <c r="G68" s="23">
        <f t="shared" ca="1" si="10"/>
        <v>0</v>
      </c>
    </row>
    <row r="69" spans="1:7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9"/>
        <v>0</v>
      </c>
      <c r="E69" s="22">
        <f t="shared" ca="1" si="9"/>
        <v>0</v>
      </c>
      <c r="F69" s="22">
        <f t="shared" ca="1" si="9"/>
        <v>0</v>
      </c>
      <c r="G69" s="23">
        <f t="shared" ca="1" si="10"/>
        <v>0</v>
      </c>
    </row>
    <row r="70" spans="1:7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9"/>
        <v>0</v>
      </c>
      <c r="E70" s="22">
        <f t="shared" ca="1" si="9"/>
        <v>0</v>
      </c>
      <c r="F70" s="22">
        <f t="shared" ca="1" si="9"/>
        <v>0</v>
      </c>
      <c r="G70" s="23">
        <f t="shared" ca="1" si="10"/>
        <v>0</v>
      </c>
    </row>
    <row r="71" spans="1:7" ht="12.75" customHeight="1" x14ac:dyDescent="0.25">
      <c r="A71" s="65" t="s">
        <v>275</v>
      </c>
      <c r="B71" s="21">
        <v>3015</v>
      </c>
      <c r="C71" s="66" t="s">
        <v>253</v>
      </c>
      <c r="D71" s="22">
        <f t="shared" ca="1" si="9"/>
        <v>0</v>
      </c>
      <c r="E71" s="22">
        <f t="shared" ca="1" si="9"/>
        <v>0</v>
      </c>
      <c r="F71" s="22">
        <f t="shared" ca="1" si="9"/>
        <v>0</v>
      </c>
      <c r="G71" s="23">
        <f t="shared" ca="1" si="10"/>
        <v>0</v>
      </c>
    </row>
    <row r="72" spans="1:7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9"/>
        <v>0</v>
      </c>
      <c r="E72" s="22">
        <f t="shared" ca="1" si="9"/>
        <v>0</v>
      </c>
      <c r="F72" s="22">
        <f t="shared" ca="1" si="9"/>
        <v>0</v>
      </c>
      <c r="G72" s="23">
        <f t="shared" ca="1" si="10"/>
        <v>0</v>
      </c>
    </row>
    <row r="73" spans="1:7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9"/>
        <v>0</v>
      </c>
      <c r="E73" s="22">
        <f t="shared" ca="1" si="9"/>
        <v>0</v>
      </c>
      <c r="F73" s="22">
        <f t="shared" ca="1" si="9"/>
        <v>0</v>
      </c>
      <c r="G73" s="23">
        <f t="shared" ca="1" si="10"/>
        <v>0</v>
      </c>
    </row>
    <row r="74" spans="1:7" ht="13.5" x14ac:dyDescent="0.25">
      <c r="A74" s="65" t="s">
        <v>281</v>
      </c>
      <c r="B74" s="21">
        <v>3018</v>
      </c>
      <c r="C74" s="66" t="s">
        <v>253</v>
      </c>
      <c r="D74" s="22">
        <f t="shared" ca="1" si="9"/>
        <v>0</v>
      </c>
      <c r="E74" s="22">
        <f t="shared" ca="1" si="9"/>
        <v>0</v>
      </c>
      <c r="F74" s="22">
        <f t="shared" ca="1" si="9"/>
        <v>0</v>
      </c>
      <c r="G74" s="23">
        <f t="shared" ca="1" si="10"/>
        <v>0</v>
      </c>
    </row>
    <row r="75" spans="1:7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508127588.46706301</v>
      </c>
      <c r="E75" s="57">
        <f ca="1">SUMIF($C$7:$C$74,"HD",E$7:E$74)</f>
        <v>0</v>
      </c>
      <c r="F75" s="57">
        <f ca="1">SUMIF($C$7:$C$74,"HD",F$7:F$74)</f>
        <v>0</v>
      </c>
      <c r="G75" s="57">
        <f ca="1">SUMIF($C$7:$C$74,"HD",G$7:G$74)</f>
        <v>508127588.46706301</v>
      </c>
    </row>
    <row r="76" spans="1:7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ca="1">SUMIF($C$7:$C$74,"H",E$7:E$74)+SUMIF($C$7:$C$74,"E",E$7:E$74)</f>
        <v>0</v>
      </c>
      <c r="F76" s="57">
        <f ca="1">SUMIF($C$7:$C$74,"H",F$7:F$74)+SUMIF($C$7:$C$74,"E",F$7:F$74)</f>
        <v>0</v>
      </c>
      <c r="G76" s="57">
        <f ca="1">SUMIF($C$7:$C$74,"H",G$7:G$74)+SUMIF($C$7:$C$74,"E",G$7:G$74)</f>
        <v>0</v>
      </c>
    </row>
    <row r="77" spans="1:7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508127588.46706301</v>
      </c>
      <c r="E77" s="57">
        <f ca="1">E75+E76</f>
        <v>0</v>
      </c>
      <c r="F77" s="57">
        <f ca="1">F75+F76</f>
        <v>0</v>
      </c>
      <c r="G77" s="57">
        <f ca="1">G75+G76</f>
        <v>508127588.46706301</v>
      </c>
    </row>
  </sheetData>
  <mergeCells count="1">
    <mergeCell ref="E2:G2"/>
  </mergeCells>
  <dataValidations count="1">
    <dataValidation type="list" allowBlank="1" showInputMessage="1" showErrorMessage="1" sqref="B2" xr:uid="{FECE4984-6CC5-45EB-9E2E-B518A022FFC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F0242-5DC0-446B-B1D0-874650FA3252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6" width="15.7109375" style="3" customWidth="1"/>
    <col min="7" max="7" width="15.855468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326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710</v>
      </c>
      <c r="E5" s="11">
        <v>711</v>
      </c>
      <c r="F5" s="69"/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41</v>
      </c>
      <c r="E6" s="8" t="s">
        <v>42</v>
      </c>
      <c r="F6" s="69" t="s">
        <v>321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E22" ca="1" si="0">IFERROR(INDIRECT("'"&amp;$B$2&amp;"'!"&amp;ADDRESS(MATCH($B7,INDIRECT("'"&amp;$B$2&amp;"'!$B$1:$B$1095"),0),MATCH(D$5,INDIRECT("'"&amp;$B$2&amp;"'!5:5"),0))),0)</f>
        <v>59719204.810000002</v>
      </c>
      <c r="E7" s="22">
        <f t="shared" ca="1" si="0"/>
        <v>0</v>
      </c>
      <c r="F7" s="23">
        <f t="shared" ref="F7:F22" ca="1" si="1">+SUM(D7:E7)</f>
        <v>59719204.810000002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68191831.380000055</v>
      </c>
      <c r="E8" s="22">
        <f t="shared" ca="1" si="0"/>
        <v>0</v>
      </c>
      <c r="F8" s="23">
        <f t="shared" ca="1" si="1"/>
        <v>68191831.380000055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33480325.821999762</v>
      </c>
      <c r="E9" s="22">
        <f t="shared" ca="1" si="0"/>
        <v>0</v>
      </c>
      <c r="F9" s="23">
        <f t="shared" ca="1" si="1"/>
        <v>33480325.821999762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153176889.85999998</v>
      </c>
      <c r="E10" s="22">
        <f t="shared" ca="1" si="0"/>
        <v>95.24</v>
      </c>
      <c r="F10" s="23">
        <f t="shared" ca="1" si="1"/>
        <v>153176985.09999999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2">
        <f t="shared" ca="1" si="0"/>
        <v>0</v>
      </c>
      <c r="F11" s="23">
        <f t="shared" ca="1" si="1"/>
        <v>0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3">
        <f t="shared" ca="1" si="1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209420.68</v>
      </c>
      <c r="E13" s="22">
        <f t="shared" ca="1" si="0"/>
        <v>0</v>
      </c>
      <c r="F13" s="23">
        <f t="shared" ca="1" si="1"/>
        <v>209420.68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10144627.82</v>
      </c>
      <c r="E14" s="22">
        <f t="shared" ca="1" si="0"/>
        <v>0</v>
      </c>
      <c r="F14" s="23">
        <f t="shared" ca="1" si="1"/>
        <v>10144627.82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3">
        <f t="shared" ca="1" si="1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3">
        <f t="shared" ca="1" si="1"/>
        <v>0</v>
      </c>
    </row>
    <row r="17" spans="1:6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17836306</v>
      </c>
      <c r="E17" s="22">
        <f t="shared" ca="1" si="0"/>
        <v>0</v>
      </c>
      <c r="F17" s="23">
        <f t="shared" ca="1" si="1"/>
        <v>17836306</v>
      </c>
    </row>
    <row r="18" spans="1:6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3">
        <f t="shared" ca="1" si="1"/>
        <v>0</v>
      </c>
    </row>
    <row r="19" spans="1:6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3">
        <f t="shared" ca="1" si="1"/>
        <v>0</v>
      </c>
    </row>
    <row r="20" spans="1:6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11308367.32</v>
      </c>
      <c r="E20" s="22">
        <f t="shared" ca="1" si="0"/>
        <v>0</v>
      </c>
      <c r="F20" s="23">
        <f t="shared" ca="1" si="1"/>
        <v>11308367.32</v>
      </c>
    </row>
    <row r="21" spans="1:6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3291.66</v>
      </c>
      <c r="E21" s="22">
        <f t="shared" ca="1" si="0"/>
        <v>0</v>
      </c>
      <c r="F21" s="23">
        <f t="shared" ca="1" si="1"/>
        <v>3291.66</v>
      </c>
    </row>
    <row r="22" spans="1:6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21193269.640000001</v>
      </c>
      <c r="E22" s="22">
        <f t="shared" ca="1" si="0"/>
        <v>0</v>
      </c>
      <c r="F22" s="23">
        <f t="shared" ca="1" si="1"/>
        <v>21193269.640000001</v>
      </c>
    </row>
    <row r="23" spans="1:6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E38" ca="1" si="2">IFERROR(INDIRECT("'"&amp;$B$2&amp;"'!"&amp;ADDRESS(MATCH($B23,INDIRECT("'"&amp;$B$2&amp;"'!$B$1:$B$1095"),0),MATCH(D$5,INDIRECT("'"&amp;$B$2&amp;"'!5:5"),0))),0)</f>
        <v>52991308.510000005</v>
      </c>
      <c r="E23" s="22">
        <f t="shared" ca="1" si="2"/>
        <v>0</v>
      </c>
      <c r="F23" s="23">
        <f ca="1">+SUM(D23:E23)</f>
        <v>52991308.510000005</v>
      </c>
    </row>
    <row r="24" spans="1:6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33183251.34</v>
      </c>
      <c r="E24" s="22">
        <f t="shared" ca="1" si="2"/>
        <v>0</v>
      </c>
      <c r="F24" s="23">
        <f ca="1">+SUM(D24:E24)</f>
        <v>33183251.34</v>
      </c>
    </row>
    <row r="25" spans="1:6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0</v>
      </c>
      <c r="E25" s="22">
        <f t="shared" ca="1" si="2"/>
        <v>0</v>
      </c>
      <c r="F25" s="23">
        <f t="shared" ref="F25:F46" ca="1" si="3">+SUM(D25:E25)</f>
        <v>0</v>
      </c>
    </row>
    <row r="26" spans="1:6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6130954.4279550007</v>
      </c>
      <c r="E26" s="22">
        <f t="shared" ca="1" si="2"/>
        <v>0</v>
      </c>
      <c r="F26" s="23">
        <f t="shared" ca="1" si="3"/>
        <v>6130954.4279550007</v>
      </c>
    </row>
    <row r="27" spans="1:6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0</v>
      </c>
      <c r="E27" s="22">
        <f t="shared" ca="1" si="2"/>
        <v>7362699.5600000005</v>
      </c>
      <c r="F27" s="23">
        <f t="shared" ca="1" si="3"/>
        <v>7362699.5600000005</v>
      </c>
    </row>
    <row r="28" spans="1:6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0</v>
      </c>
      <c r="E28" s="22">
        <f t="shared" ca="1" si="2"/>
        <v>0</v>
      </c>
      <c r="F28" s="23">
        <f t="shared" ca="1" si="3"/>
        <v>0</v>
      </c>
    </row>
    <row r="29" spans="1:6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11200356.024799997</v>
      </c>
      <c r="E29" s="22">
        <f t="shared" ca="1" si="2"/>
        <v>0</v>
      </c>
      <c r="F29" s="23">
        <f t="shared" ca="1" si="3"/>
        <v>11200356.024799997</v>
      </c>
    </row>
    <row r="30" spans="1:6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23656023.329999998</v>
      </c>
      <c r="E30" s="22">
        <f t="shared" ca="1" si="2"/>
        <v>0</v>
      </c>
      <c r="F30" s="23">
        <f t="shared" ca="1" si="3"/>
        <v>23656023.329999998</v>
      </c>
    </row>
    <row r="31" spans="1:6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9136404.1163989995</v>
      </c>
      <c r="E31" s="22">
        <f t="shared" ca="1" si="2"/>
        <v>0</v>
      </c>
      <c r="F31" s="23">
        <f t="shared" ca="1" si="3"/>
        <v>9136404.1163989995</v>
      </c>
    </row>
    <row r="32" spans="1:6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67690.91</v>
      </c>
      <c r="E32" s="22">
        <f t="shared" ca="1" si="2"/>
        <v>0</v>
      </c>
      <c r="F32" s="23">
        <f t="shared" ca="1" si="3"/>
        <v>67690.91</v>
      </c>
    </row>
    <row r="33" spans="1:6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0</v>
      </c>
      <c r="E33" s="22">
        <f t="shared" ca="1" si="2"/>
        <v>0</v>
      </c>
      <c r="F33" s="23">
        <f t="shared" ca="1" si="3"/>
        <v>0</v>
      </c>
    </row>
    <row r="34" spans="1:6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50979217.502099998</v>
      </c>
      <c r="E34" s="22">
        <f t="shared" ca="1" si="2"/>
        <v>0</v>
      </c>
      <c r="F34" s="23">
        <f t="shared" ca="1" si="3"/>
        <v>50979217.502099998</v>
      </c>
    </row>
    <row r="35" spans="1:6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5171629</v>
      </c>
      <c r="E35" s="22">
        <f t="shared" ca="1" si="2"/>
        <v>0</v>
      </c>
      <c r="F35" s="23">
        <f t="shared" ca="1" si="3"/>
        <v>5171629</v>
      </c>
    </row>
    <row r="36" spans="1:6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3">
        <f t="shared" ca="1" si="3"/>
        <v>0</v>
      </c>
    </row>
    <row r="37" spans="1:6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28765818.420000002</v>
      </c>
      <c r="E37" s="22">
        <f t="shared" ca="1" si="2"/>
        <v>0</v>
      </c>
      <c r="F37" s="23">
        <f t="shared" ca="1" si="3"/>
        <v>28765818.420000002</v>
      </c>
    </row>
    <row r="38" spans="1:6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75</v>
      </c>
      <c r="E38" s="22">
        <f t="shared" ca="1" si="2"/>
        <v>0</v>
      </c>
      <c r="F38" s="23">
        <f t="shared" ca="1" si="3"/>
        <v>75</v>
      </c>
    </row>
    <row r="39" spans="1:6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E54" ca="1" si="4">IFERROR(INDIRECT("'"&amp;$B$2&amp;"'!"&amp;ADDRESS(MATCH($B39,INDIRECT("'"&amp;$B$2&amp;"'!$B$1:$B$1095"),0),MATCH(D$5,INDIRECT("'"&amp;$B$2&amp;"'!5:5"),0))),0)</f>
        <v>5213.38</v>
      </c>
      <c r="E39" s="22">
        <f t="shared" ca="1" si="4"/>
        <v>0</v>
      </c>
      <c r="F39" s="23">
        <f t="shared" ca="1" si="3"/>
        <v>5213.38</v>
      </c>
    </row>
    <row r="40" spans="1:6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21626140.850000001</v>
      </c>
      <c r="E40" s="22">
        <f t="shared" ca="1" si="4"/>
        <v>0</v>
      </c>
      <c r="F40" s="23">
        <f t="shared" ca="1" si="3"/>
        <v>21626140.850000001</v>
      </c>
    </row>
    <row r="41" spans="1:6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3">
        <f t="shared" ca="1" si="3"/>
        <v>0</v>
      </c>
    </row>
    <row r="42" spans="1:6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0</v>
      </c>
      <c r="E42" s="22">
        <f t="shared" ca="1" si="4"/>
        <v>0</v>
      </c>
      <c r="F42" s="23">
        <f t="shared" ref="F42" ca="1" si="5">+SUM(D42:E42)</f>
        <v>0</v>
      </c>
    </row>
    <row r="43" spans="1:6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1622.85</v>
      </c>
      <c r="E43" s="22">
        <f t="shared" ca="1" si="4"/>
        <v>0</v>
      </c>
      <c r="F43" s="23">
        <f t="shared" ca="1" si="3"/>
        <v>1622.85</v>
      </c>
    </row>
    <row r="44" spans="1:6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0</v>
      </c>
      <c r="F44" s="23">
        <f t="shared" ca="1" si="3"/>
        <v>0</v>
      </c>
    </row>
    <row r="45" spans="1:6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562.5</v>
      </c>
      <c r="E45" s="22">
        <f t="shared" ca="1" si="4"/>
        <v>0</v>
      </c>
      <c r="F45" s="23">
        <f t="shared" ca="1" si="3"/>
        <v>562.5</v>
      </c>
    </row>
    <row r="46" spans="1:6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211966.7</v>
      </c>
      <c r="E46" s="22">
        <f t="shared" ca="1" si="4"/>
        <v>0</v>
      </c>
      <c r="F46" s="23">
        <f t="shared" ca="1" si="3"/>
        <v>211966.7</v>
      </c>
    </row>
    <row r="47" spans="1:6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3">
        <f t="shared" ref="F47:F59" ca="1" si="6">+SUM(D47:E47)</f>
        <v>0</v>
      </c>
    </row>
    <row r="48" spans="1:6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8077.24</v>
      </c>
      <c r="E48" s="22">
        <f t="shared" ca="1" si="4"/>
        <v>0</v>
      </c>
      <c r="F48" s="23">
        <f t="shared" ca="1" si="6"/>
        <v>8077.24</v>
      </c>
    </row>
    <row r="49" spans="1:6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8610601.9399999995</v>
      </c>
      <c r="E49" s="22">
        <f t="shared" ca="1" si="4"/>
        <v>0</v>
      </c>
      <c r="F49" s="23">
        <f t="shared" ca="1" si="6"/>
        <v>8610601.9399999995</v>
      </c>
    </row>
    <row r="50" spans="1:6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0</v>
      </c>
      <c r="F50" s="23">
        <f t="shared" ca="1" si="6"/>
        <v>0</v>
      </c>
    </row>
    <row r="51" spans="1:6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0</v>
      </c>
      <c r="F51" s="23">
        <f t="shared" ca="1" si="6"/>
        <v>0</v>
      </c>
    </row>
    <row r="52" spans="1:6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143</v>
      </c>
      <c r="E52" s="22">
        <f t="shared" ca="1" si="4"/>
        <v>0</v>
      </c>
      <c r="F52" s="23">
        <f t="shared" ref="F52" ca="1" si="7">+SUM(D52:E52)</f>
        <v>143</v>
      </c>
    </row>
    <row r="53" spans="1:6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3">
        <f t="shared" ref="F53:F54" ca="1" si="8">+SUM(D53:E53)</f>
        <v>0</v>
      </c>
    </row>
    <row r="54" spans="1:6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0</v>
      </c>
      <c r="E54" s="22">
        <f t="shared" ca="1" si="4"/>
        <v>0</v>
      </c>
      <c r="F54" s="23">
        <f t="shared" ca="1" si="8"/>
        <v>0</v>
      </c>
    </row>
    <row r="55" spans="1:6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E74" ca="1" si="9">IFERROR(INDIRECT("'"&amp;$B$2&amp;"'!"&amp;ADDRESS(MATCH($B55,INDIRECT("'"&amp;$B$2&amp;"'!$B$1:$B$1095"),0),MATCH(D$5,INDIRECT("'"&amp;$B$2&amp;"'!5:5"),0))),0)</f>
        <v>0</v>
      </c>
      <c r="E55" s="22">
        <f t="shared" ca="1" si="9"/>
        <v>0</v>
      </c>
      <c r="F55" s="23">
        <f t="shared" ca="1" si="6"/>
        <v>0</v>
      </c>
    </row>
    <row r="56" spans="1:6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9"/>
        <v>0</v>
      </c>
      <c r="E56" s="22">
        <f t="shared" ca="1" si="9"/>
        <v>0</v>
      </c>
      <c r="F56" s="23">
        <f t="shared" ca="1" si="6"/>
        <v>0</v>
      </c>
    </row>
    <row r="57" spans="1:6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9"/>
        <v>0</v>
      </c>
      <c r="E57" s="22">
        <f t="shared" ca="1" si="9"/>
        <v>0</v>
      </c>
      <c r="F57" s="23">
        <f t="shared" ca="1" si="6"/>
        <v>0</v>
      </c>
    </row>
    <row r="58" spans="1:6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9"/>
        <v>0</v>
      </c>
      <c r="E58" s="22">
        <f t="shared" ca="1" si="9"/>
        <v>0</v>
      </c>
      <c r="F58" s="23">
        <f t="shared" ca="1" si="6"/>
        <v>0</v>
      </c>
    </row>
    <row r="59" spans="1:6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9"/>
        <v>0</v>
      </c>
      <c r="E59" s="22">
        <f t="shared" ca="1" si="9"/>
        <v>0</v>
      </c>
      <c r="F59" s="23">
        <f t="shared" ca="1" si="6"/>
        <v>0</v>
      </c>
    </row>
    <row r="60" spans="1:6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9"/>
        <v>0</v>
      </c>
      <c r="E60" s="22">
        <f t="shared" ca="1" si="9"/>
        <v>0</v>
      </c>
      <c r="F60" s="23">
        <f t="shared" ref="F60:F74" ca="1" si="10">+SUM(D60:E60)</f>
        <v>0</v>
      </c>
    </row>
    <row r="61" spans="1:6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9"/>
        <v>0</v>
      </c>
      <c r="E61" s="22">
        <f t="shared" ca="1" si="9"/>
        <v>0</v>
      </c>
      <c r="F61" s="23">
        <f t="shared" ca="1" si="10"/>
        <v>0</v>
      </c>
    </row>
    <row r="62" spans="1:6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9"/>
        <v>0</v>
      </c>
      <c r="E62" s="22">
        <f t="shared" ca="1" si="9"/>
        <v>0</v>
      </c>
      <c r="F62" s="23">
        <f t="shared" ca="1" si="10"/>
        <v>0</v>
      </c>
    </row>
    <row r="63" spans="1:6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9"/>
        <v>0</v>
      </c>
      <c r="E63" s="22">
        <f t="shared" ca="1" si="9"/>
        <v>0</v>
      </c>
      <c r="F63" s="23">
        <f t="shared" ca="1" si="10"/>
        <v>0</v>
      </c>
    </row>
    <row r="64" spans="1:6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9"/>
        <v>0</v>
      </c>
      <c r="E64" s="22">
        <f t="shared" ca="1" si="9"/>
        <v>0</v>
      </c>
      <c r="F64" s="23">
        <f t="shared" ca="1" si="10"/>
        <v>0</v>
      </c>
    </row>
    <row r="65" spans="1:6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9"/>
        <v>0</v>
      </c>
      <c r="E65" s="22">
        <f t="shared" ca="1" si="9"/>
        <v>0</v>
      </c>
      <c r="F65" s="23">
        <f t="shared" ca="1" si="10"/>
        <v>0</v>
      </c>
    </row>
    <row r="66" spans="1:6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9"/>
        <v>0</v>
      </c>
      <c r="E66" s="22">
        <f t="shared" ca="1" si="9"/>
        <v>0</v>
      </c>
      <c r="F66" s="23">
        <f t="shared" ca="1" si="10"/>
        <v>0</v>
      </c>
    </row>
    <row r="67" spans="1:6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9"/>
        <v>0</v>
      </c>
      <c r="E67" s="22">
        <f t="shared" ca="1" si="9"/>
        <v>0</v>
      </c>
      <c r="F67" s="23">
        <f t="shared" ca="1" si="10"/>
        <v>0</v>
      </c>
    </row>
    <row r="68" spans="1:6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9"/>
        <v>0</v>
      </c>
      <c r="E68" s="22">
        <f t="shared" ca="1" si="9"/>
        <v>0</v>
      </c>
      <c r="F68" s="23">
        <f t="shared" ca="1" si="10"/>
        <v>0</v>
      </c>
    </row>
    <row r="69" spans="1:6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9"/>
        <v>0</v>
      </c>
      <c r="E69" s="22">
        <f t="shared" ca="1" si="9"/>
        <v>0</v>
      </c>
      <c r="F69" s="23">
        <f t="shared" ca="1" si="10"/>
        <v>0</v>
      </c>
    </row>
    <row r="70" spans="1:6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9"/>
        <v>0</v>
      </c>
      <c r="E70" s="22">
        <f t="shared" ca="1" si="9"/>
        <v>0</v>
      </c>
      <c r="F70" s="23">
        <f t="shared" ca="1" si="10"/>
        <v>0</v>
      </c>
    </row>
    <row r="71" spans="1:6" ht="12.75" customHeight="1" x14ac:dyDescent="0.25">
      <c r="A71" s="65" t="s">
        <v>275</v>
      </c>
      <c r="B71" s="21">
        <v>3015</v>
      </c>
      <c r="C71" s="66" t="s">
        <v>253</v>
      </c>
      <c r="D71" s="22">
        <f t="shared" ca="1" si="9"/>
        <v>0</v>
      </c>
      <c r="E71" s="22">
        <f t="shared" ca="1" si="9"/>
        <v>0</v>
      </c>
      <c r="F71" s="23">
        <f t="shared" ca="1" si="10"/>
        <v>0</v>
      </c>
    </row>
    <row r="72" spans="1:6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9"/>
        <v>0</v>
      </c>
      <c r="E72" s="22">
        <f t="shared" ca="1" si="9"/>
        <v>0</v>
      </c>
      <c r="F72" s="23">
        <f t="shared" ca="1" si="10"/>
        <v>0</v>
      </c>
    </row>
    <row r="73" spans="1:6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9"/>
        <v>0</v>
      </c>
      <c r="E73" s="22">
        <f t="shared" ca="1" si="9"/>
        <v>0</v>
      </c>
      <c r="F73" s="23">
        <f t="shared" ca="1" si="10"/>
        <v>0</v>
      </c>
    </row>
    <row r="74" spans="1:6" ht="13.5" x14ac:dyDescent="0.25">
      <c r="A74" s="65" t="s">
        <v>281</v>
      </c>
      <c r="B74" s="21">
        <v>3018</v>
      </c>
      <c r="C74" s="66" t="s">
        <v>253</v>
      </c>
      <c r="D74" s="22">
        <f t="shared" ca="1" si="9"/>
        <v>0</v>
      </c>
      <c r="E74" s="22">
        <f t="shared" ca="1" si="9"/>
        <v>0</v>
      </c>
      <c r="F74" s="23">
        <f t="shared" ca="1" si="10"/>
        <v>0</v>
      </c>
    </row>
    <row r="75" spans="1:6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627010592.03325391</v>
      </c>
      <c r="E75" s="57">
        <f ca="1">SUMIF($C$7:$C$74,"HD",E$7:E$74)</f>
        <v>7362794.8000000007</v>
      </c>
      <c r="F75" s="57">
        <f ca="1">SUMIF($C$7:$C$74,"HD",F$7:F$74)</f>
        <v>634373386.83325386</v>
      </c>
    </row>
    <row r="76" spans="1:6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ca="1">SUMIF($C$7:$C$74,"H",E$7:E$74)+SUMIF($C$7:$C$74,"E",E$7:E$74)</f>
        <v>0</v>
      </c>
      <c r="F76" s="57">
        <f ca="1">SUMIF($C$7:$C$74,"H",F$7:F$74)+SUMIF($C$7:$C$74,"E",F$7:F$74)</f>
        <v>0</v>
      </c>
    </row>
    <row r="77" spans="1:6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627010592.03325391</v>
      </c>
      <c r="E77" s="57">
        <f ca="1">E75+E76</f>
        <v>7362794.8000000007</v>
      </c>
      <c r="F77" s="57">
        <f ca="1">F75+F76</f>
        <v>634373386.83325386</v>
      </c>
    </row>
  </sheetData>
  <mergeCells count="1">
    <mergeCell ref="E2:G2"/>
  </mergeCells>
  <dataValidations count="1">
    <dataValidation type="list" allowBlank="1" showInputMessage="1" showErrorMessage="1" sqref="B2" xr:uid="{0ABB7F44-D905-4C63-BD15-D31A46C53A1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B1872-1CF7-4796-A9A4-51FC3DE5E14F}">
  <dimension ref="A1:O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5" width="15.7109375" style="3" customWidth="1"/>
    <col min="16" max="16" width="4" style="3" customWidth="1"/>
    <col min="17" max="16384" width="9.140625" style="3"/>
  </cols>
  <sheetData>
    <row r="1" spans="1:15" ht="15" customHeight="1" x14ac:dyDescent="0.25">
      <c r="A1" s="1" t="s">
        <v>0</v>
      </c>
      <c r="B1" s="2"/>
      <c r="C1" s="2"/>
    </row>
    <row r="2" spans="1:15" ht="15" customHeight="1" x14ac:dyDescent="0.25">
      <c r="A2" s="1" t="s">
        <v>327</v>
      </c>
      <c r="B2" s="4" t="s">
        <v>12</v>
      </c>
      <c r="C2" s="2"/>
      <c r="E2" s="81" t="s">
        <v>1</v>
      </c>
      <c r="F2" s="82"/>
      <c r="G2" s="83"/>
      <c r="H2" s="6"/>
    </row>
    <row r="3" spans="1:15" ht="15" customHeight="1" x14ac:dyDescent="0.25">
      <c r="A3" s="5" t="s">
        <v>354</v>
      </c>
      <c r="B3" s="2"/>
      <c r="C3" s="2"/>
    </row>
    <row r="4" spans="1:15" ht="22.5" customHeight="1" x14ac:dyDescent="0.2"/>
    <row r="5" spans="1:15" ht="22.5" customHeight="1" x14ac:dyDescent="0.2">
      <c r="D5" s="11">
        <v>701</v>
      </c>
      <c r="E5" s="11">
        <v>900</v>
      </c>
      <c r="F5" s="11">
        <v>901</v>
      </c>
      <c r="G5" s="11">
        <v>902</v>
      </c>
      <c r="H5" s="11">
        <v>703</v>
      </c>
      <c r="I5" s="11">
        <v>740</v>
      </c>
      <c r="J5" s="11">
        <v>741</v>
      </c>
      <c r="K5" s="11">
        <v>742</v>
      </c>
      <c r="L5" s="11">
        <v>743</v>
      </c>
      <c r="M5" s="11">
        <v>744</v>
      </c>
      <c r="N5" s="11">
        <v>761</v>
      </c>
      <c r="O5" s="69"/>
    </row>
    <row r="6" spans="1:15" ht="79.5" customHeight="1" x14ac:dyDescent="0.2">
      <c r="A6" s="64" t="s">
        <v>141</v>
      </c>
      <c r="B6" s="64" t="s">
        <v>142</v>
      </c>
      <c r="C6" s="64" t="s">
        <v>143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48</v>
      </c>
      <c r="I6" s="8" t="s">
        <v>49</v>
      </c>
      <c r="J6" s="8" t="s">
        <v>50</v>
      </c>
      <c r="K6" s="8" t="s">
        <v>51</v>
      </c>
      <c r="L6" s="8" t="s">
        <v>52</v>
      </c>
      <c r="M6" s="8" t="s">
        <v>53</v>
      </c>
      <c r="N6" s="8" t="s">
        <v>54</v>
      </c>
      <c r="O6" s="69" t="s">
        <v>328</v>
      </c>
    </row>
    <row r="7" spans="1:15" ht="12.75" customHeight="1" x14ac:dyDescent="0.25">
      <c r="A7" s="65" t="s">
        <v>145</v>
      </c>
      <c r="B7" s="21">
        <v>1001</v>
      </c>
      <c r="C7" s="66" t="s">
        <v>146</v>
      </c>
      <c r="D7" s="23">
        <f ca="1">+E7+F7+G7</f>
        <v>0</v>
      </c>
      <c r="E7" s="22">
        <f t="shared" ref="E7:N22" ca="1" si="0">IFERROR(INDIRECT("'"&amp;$B$2&amp;"'!"&amp;ADDRESS(MATCH($B7,INDIRECT("'"&amp;$B$2&amp;"'!$B$1:$B$1095"),0),MATCH(E$5,INDIRECT("'"&amp;$B$2&amp;"'!5:5"),0))),0)</f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3424651.34</v>
      </c>
      <c r="J7" s="22">
        <f t="shared" ca="1" si="0"/>
        <v>0</v>
      </c>
      <c r="K7" s="22">
        <f t="shared" ca="1" si="0"/>
        <v>0</v>
      </c>
      <c r="L7" s="22">
        <f t="shared" ca="1" si="0"/>
        <v>0</v>
      </c>
      <c r="M7" s="22">
        <f t="shared" ca="1" si="0"/>
        <v>0</v>
      </c>
      <c r="N7" s="22">
        <f t="shared" ca="1" si="0"/>
        <v>0</v>
      </c>
      <c r="O7" s="23">
        <f ca="1">D7+SUM(H7:N7)</f>
        <v>3424651.34</v>
      </c>
    </row>
    <row r="8" spans="1:15" ht="12.75" customHeight="1" x14ac:dyDescent="0.25">
      <c r="A8" s="65" t="s">
        <v>148</v>
      </c>
      <c r="B8" s="21">
        <v>1003</v>
      </c>
      <c r="C8" s="66" t="s">
        <v>146</v>
      </c>
      <c r="D8" s="23">
        <f t="shared" ref="D8:D22" ca="1" si="1">+E8+F8+G8</f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ca="1" si="0"/>
        <v>0</v>
      </c>
      <c r="K8" s="22">
        <f t="shared" ca="1" si="0"/>
        <v>0</v>
      </c>
      <c r="L8" s="22">
        <f t="shared" ca="1" si="0"/>
        <v>0</v>
      </c>
      <c r="M8" s="22">
        <f t="shared" ca="1" si="0"/>
        <v>0</v>
      </c>
      <c r="N8" s="22">
        <f t="shared" ca="1" si="0"/>
        <v>0</v>
      </c>
      <c r="O8" s="23">
        <f t="shared" ref="O8:O22" ca="1" si="2">D8+SUM(H8:N8)</f>
        <v>0</v>
      </c>
    </row>
    <row r="9" spans="1:15" ht="12.75" customHeight="1" x14ac:dyDescent="0.25">
      <c r="A9" s="65" t="s">
        <v>150</v>
      </c>
      <c r="B9" s="21">
        <v>1004</v>
      </c>
      <c r="C9" s="66" t="s">
        <v>146</v>
      </c>
      <c r="D9" s="23">
        <f t="shared" ca="1" si="1"/>
        <v>0</v>
      </c>
      <c r="E9" s="22">
        <f t="shared" ca="1" si="0"/>
        <v>0</v>
      </c>
      <c r="F9" s="22">
        <f t="shared" ca="1" si="0"/>
        <v>0</v>
      </c>
      <c r="G9" s="22">
        <f t="shared" ca="1" si="0"/>
        <v>0</v>
      </c>
      <c r="H9" s="22">
        <f t="shared" ca="1" si="0"/>
        <v>0</v>
      </c>
      <c r="I9" s="22">
        <f t="shared" ca="1" si="0"/>
        <v>0</v>
      </c>
      <c r="J9" s="22">
        <f t="shared" ca="1" si="0"/>
        <v>0</v>
      </c>
      <c r="K9" s="22">
        <f t="shared" ca="1" si="0"/>
        <v>0</v>
      </c>
      <c r="L9" s="22">
        <f t="shared" ca="1" si="0"/>
        <v>0</v>
      </c>
      <c r="M9" s="22">
        <f t="shared" ca="1" si="0"/>
        <v>0</v>
      </c>
      <c r="N9" s="22">
        <f t="shared" ca="1" si="0"/>
        <v>0</v>
      </c>
      <c r="O9" s="23">
        <f t="shared" ca="1" si="2"/>
        <v>0</v>
      </c>
    </row>
    <row r="10" spans="1:15" ht="12.75" customHeight="1" x14ac:dyDescent="0.25">
      <c r="A10" s="65" t="s">
        <v>152</v>
      </c>
      <c r="B10" s="21">
        <v>1005</v>
      </c>
      <c r="C10" s="66" t="s">
        <v>146</v>
      </c>
      <c r="D10" s="23">
        <f t="shared" ca="1" si="1"/>
        <v>0</v>
      </c>
      <c r="E10" s="22">
        <f t="shared" ca="1" si="0"/>
        <v>0</v>
      </c>
      <c r="F10" s="22">
        <f t="shared" ca="1" si="0"/>
        <v>0</v>
      </c>
      <c r="G10" s="22">
        <f t="shared" ca="1" si="0"/>
        <v>0</v>
      </c>
      <c r="H10" s="22">
        <f t="shared" ca="1" si="0"/>
        <v>0</v>
      </c>
      <c r="I10" s="22">
        <f t="shared" ca="1" si="0"/>
        <v>0</v>
      </c>
      <c r="J10" s="22">
        <f t="shared" ca="1" si="0"/>
        <v>0</v>
      </c>
      <c r="K10" s="22">
        <f t="shared" ca="1" si="0"/>
        <v>0</v>
      </c>
      <c r="L10" s="22">
        <f t="shared" ca="1" si="0"/>
        <v>0</v>
      </c>
      <c r="M10" s="22">
        <f t="shared" ca="1" si="0"/>
        <v>0</v>
      </c>
      <c r="N10" s="22">
        <f t="shared" ca="1" si="0"/>
        <v>0</v>
      </c>
      <c r="O10" s="23">
        <f t="shared" ca="1" si="2"/>
        <v>0</v>
      </c>
    </row>
    <row r="11" spans="1:15" ht="12.75" customHeight="1" x14ac:dyDescent="0.25">
      <c r="A11" s="65" t="s">
        <v>154</v>
      </c>
      <c r="B11" s="21">
        <v>1006</v>
      </c>
      <c r="C11" s="66" t="s">
        <v>146</v>
      </c>
      <c r="D11" s="23">
        <f t="shared" ca="1" si="1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0"/>
        <v>0</v>
      </c>
      <c r="K11" s="22">
        <f t="shared" ca="1" si="0"/>
        <v>0</v>
      </c>
      <c r="L11" s="22">
        <f t="shared" ca="1" si="0"/>
        <v>0</v>
      </c>
      <c r="M11" s="22">
        <f t="shared" ca="1" si="0"/>
        <v>0</v>
      </c>
      <c r="N11" s="22">
        <f t="shared" ca="1" si="0"/>
        <v>0</v>
      </c>
      <c r="O11" s="23">
        <f t="shared" ca="1" si="2"/>
        <v>0</v>
      </c>
    </row>
    <row r="12" spans="1:15" ht="12.75" customHeight="1" x14ac:dyDescent="0.25">
      <c r="A12" s="65" t="s">
        <v>156</v>
      </c>
      <c r="B12" s="21">
        <v>1007</v>
      </c>
      <c r="C12" s="66" t="s">
        <v>146</v>
      </c>
      <c r="D12" s="23">
        <f t="shared" ca="1" si="1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0</v>
      </c>
      <c r="K12" s="22">
        <f t="shared" ca="1" si="0"/>
        <v>0</v>
      </c>
      <c r="L12" s="22">
        <f t="shared" ca="1" si="0"/>
        <v>0</v>
      </c>
      <c r="M12" s="22">
        <f t="shared" ca="1" si="0"/>
        <v>0</v>
      </c>
      <c r="N12" s="22">
        <f t="shared" ca="1" si="0"/>
        <v>0</v>
      </c>
      <c r="O12" s="23">
        <f t="shared" ca="1" si="2"/>
        <v>0</v>
      </c>
    </row>
    <row r="13" spans="1:15" ht="12.75" customHeight="1" x14ac:dyDescent="0.25">
      <c r="A13" s="65" t="s">
        <v>158</v>
      </c>
      <c r="B13" s="21">
        <v>1008</v>
      </c>
      <c r="C13" s="66" t="s">
        <v>146</v>
      </c>
      <c r="D13" s="23">
        <f t="shared" ca="1" si="1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2">
        <f t="shared" ca="1" si="0"/>
        <v>89.58</v>
      </c>
      <c r="I13" s="22">
        <f t="shared" ca="1" si="0"/>
        <v>0</v>
      </c>
      <c r="J13" s="22">
        <f t="shared" ca="1" si="0"/>
        <v>0</v>
      </c>
      <c r="K13" s="22">
        <f t="shared" ca="1" si="0"/>
        <v>0</v>
      </c>
      <c r="L13" s="22">
        <f t="shared" ca="1" si="0"/>
        <v>0</v>
      </c>
      <c r="M13" s="22">
        <f t="shared" ca="1" si="0"/>
        <v>0</v>
      </c>
      <c r="N13" s="22">
        <f t="shared" ca="1" si="0"/>
        <v>0</v>
      </c>
      <c r="O13" s="23">
        <f t="shared" ca="1" si="2"/>
        <v>89.58</v>
      </c>
    </row>
    <row r="14" spans="1:15" ht="12.75" customHeight="1" x14ac:dyDescent="0.25">
      <c r="A14" s="65" t="s">
        <v>159</v>
      </c>
      <c r="B14" s="21">
        <v>1009</v>
      </c>
      <c r="C14" s="66" t="s">
        <v>146</v>
      </c>
      <c r="D14" s="23">
        <f t="shared" ca="1" si="1"/>
        <v>395973624.70999998</v>
      </c>
      <c r="E14" s="22">
        <f t="shared" ca="1" si="0"/>
        <v>306936.89000000013</v>
      </c>
      <c r="F14" s="22">
        <f t="shared" ca="1" si="0"/>
        <v>1467441.27</v>
      </c>
      <c r="G14" s="22">
        <f t="shared" ca="1" si="0"/>
        <v>394199246.54999995</v>
      </c>
      <c r="H14" s="22">
        <f t="shared" ca="1" si="0"/>
        <v>5214.76</v>
      </c>
      <c r="I14" s="22">
        <f t="shared" ca="1" si="0"/>
        <v>0</v>
      </c>
      <c r="J14" s="22">
        <f t="shared" ca="1" si="0"/>
        <v>0</v>
      </c>
      <c r="K14" s="22">
        <f t="shared" ca="1" si="0"/>
        <v>0</v>
      </c>
      <c r="L14" s="22">
        <f t="shared" ca="1" si="0"/>
        <v>0</v>
      </c>
      <c r="M14" s="22">
        <f t="shared" ca="1" si="0"/>
        <v>0</v>
      </c>
      <c r="N14" s="22">
        <f t="shared" ca="1" si="0"/>
        <v>0</v>
      </c>
      <c r="O14" s="23">
        <f t="shared" ca="1" si="2"/>
        <v>395978839.46999997</v>
      </c>
    </row>
    <row r="15" spans="1:15" ht="12.75" customHeight="1" x14ac:dyDescent="0.25">
      <c r="A15" s="65" t="s">
        <v>161</v>
      </c>
      <c r="B15" s="21">
        <v>1010</v>
      </c>
      <c r="C15" s="66" t="s">
        <v>146</v>
      </c>
      <c r="D15" s="23">
        <f t="shared" ca="1" si="1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2">
        <f t="shared" ca="1" si="0"/>
        <v>0</v>
      </c>
      <c r="L15" s="22">
        <f t="shared" ca="1" si="0"/>
        <v>0</v>
      </c>
      <c r="M15" s="22">
        <f t="shared" ca="1" si="0"/>
        <v>0</v>
      </c>
      <c r="N15" s="22">
        <f t="shared" ca="1" si="0"/>
        <v>0</v>
      </c>
      <c r="O15" s="23">
        <f t="shared" ca="1" si="2"/>
        <v>0</v>
      </c>
    </row>
    <row r="16" spans="1:15" ht="12.75" customHeight="1" x14ac:dyDescent="0.25">
      <c r="A16" s="65" t="s">
        <v>163</v>
      </c>
      <c r="B16" s="21">
        <v>1011</v>
      </c>
      <c r="C16" s="66" t="s">
        <v>146</v>
      </c>
      <c r="D16" s="23">
        <f t="shared" ca="1" si="1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2">
        <f t="shared" ca="1" si="0"/>
        <v>0</v>
      </c>
      <c r="L16" s="22">
        <f t="shared" ca="1" si="0"/>
        <v>0</v>
      </c>
      <c r="M16" s="22">
        <f t="shared" ca="1" si="0"/>
        <v>0</v>
      </c>
      <c r="N16" s="22">
        <f t="shared" ca="1" si="0"/>
        <v>0</v>
      </c>
      <c r="O16" s="23">
        <f t="shared" ca="1" si="2"/>
        <v>0</v>
      </c>
    </row>
    <row r="17" spans="1:15" ht="12.75" customHeight="1" x14ac:dyDescent="0.25">
      <c r="A17" s="65" t="s">
        <v>165</v>
      </c>
      <c r="B17" s="21">
        <v>1012</v>
      </c>
      <c r="C17" s="66" t="s">
        <v>146</v>
      </c>
      <c r="D17" s="23">
        <f t="shared" ca="1" si="1"/>
        <v>528</v>
      </c>
      <c r="E17" s="22">
        <f t="shared" ca="1" si="0"/>
        <v>0</v>
      </c>
      <c r="F17" s="22">
        <f t="shared" ca="1" si="0"/>
        <v>528</v>
      </c>
      <c r="G17" s="22">
        <f t="shared" ca="1" si="0"/>
        <v>0</v>
      </c>
      <c r="H17" s="22">
        <f t="shared" ca="1" si="0"/>
        <v>0</v>
      </c>
      <c r="I17" s="22">
        <f t="shared" ca="1" si="0"/>
        <v>20710</v>
      </c>
      <c r="J17" s="22">
        <f t="shared" ca="1" si="0"/>
        <v>21</v>
      </c>
      <c r="K17" s="22">
        <f t="shared" ca="1" si="0"/>
        <v>41</v>
      </c>
      <c r="L17" s="22">
        <f t="shared" ca="1" si="0"/>
        <v>0</v>
      </c>
      <c r="M17" s="22">
        <f t="shared" ca="1" si="0"/>
        <v>21</v>
      </c>
      <c r="N17" s="22">
        <f t="shared" ca="1" si="0"/>
        <v>0</v>
      </c>
      <c r="O17" s="23">
        <f t="shared" ca="1" si="2"/>
        <v>21321</v>
      </c>
    </row>
    <row r="18" spans="1:15" ht="12.75" customHeight="1" x14ac:dyDescent="0.25">
      <c r="A18" s="65" t="s">
        <v>167</v>
      </c>
      <c r="B18" s="21">
        <v>1013</v>
      </c>
      <c r="C18" s="66" t="s">
        <v>146</v>
      </c>
      <c r="D18" s="23">
        <f t="shared" ca="1" si="1"/>
        <v>16687365.357399996</v>
      </c>
      <c r="E18" s="22">
        <f t="shared" ca="1" si="0"/>
        <v>228731.8810819689</v>
      </c>
      <c r="F18" s="22">
        <f t="shared" ca="1" si="0"/>
        <v>9682601.1905968245</v>
      </c>
      <c r="G18" s="22">
        <f t="shared" ca="1" si="0"/>
        <v>6776032.2857212024</v>
      </c>
      <c r="H18" s="22">
        <f t="shared" ca="1" si="0"/>
        <v>0</v>
      </c>
      <c r="I18" s="22">
        <f t="shared" ca="1" si="0"/>
        <v>56172360.117299996</v>
      </c>
      <c r="J18" s="22">
        <f t="shared" ca="1" si="0"/>
        <v>4827314.6371999998</v>
      </c>
      <c r="K18" s="22">
        <f t="shared" ca="1" si="0"/>
        <v>4391.59</v>
      </c>
      <c r="L18" s="22">
        <f t="shared" ca="1" si="0"/>
        <v>0</v>
      </c>
      <c r="M18" s="22">
        <f t="shared" ca="1" si="0"/>
        <v>5014594.9172</v>
      </c>
      <c r="N18" s="22">
        <f t="shared" ca="1" si="0"/>
        <v>0</v>
      </c>
      <c r="O18" s="23">
        <f t="shared" ca="1" si="2"/>
        <v>82706026.61909999</v>
      </c>
    </row>
    <row r="19" spans="1:15" ht="12.75" customHeight="1" x14ac:dyDescent="0.25">
      <c r="A19" s="65" t="s">
        <v>169</v>
      </c>
      <c r="B19" s="21">
        <v>1016</v>
      </c>
      <c r="C19" s="66" t="s">
        <v>146</v>
      </c>
      <c r="D19" s="23">
        <f t="shared" ca="1" si="1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2">
        <f t="shared" ca="1" si="0"/>
        <v>0</v>
      </c>
      <c r="I19" s="22">
        <f t="shared" ca="1" si="0"/>
        <v>0</v>
      </c>
      <c r="J19" s="22">
        <f t="shared" ca="1" si="0"/>
        <v>0</v>
      </c>
      <c r="K19" s="22">
        <f t="shared" ca="1" si="0"/>
        <v>0</v>
      </c>
      <c r="L19" s="22">
        <f t="shared" ca="1" si="0"/>
        <v>0</v>
      </c>
      <c r="M19" s="22">
        <f t="shared" ca="1" si="0"/>
        <v>0</v>
      </c>
      <c r="N19" s="22">
        <f t="shared" ca="1" si="0"/>
        <v>0</v>
      </c>
      <c r="O19" s="23">
        <f t="shared" ca="1" si="2"/>
        <v>0</v>
      </c>
    </row>
    <row r="20" spans="1:15" ht="12.75" customHeight="1" x14ac:dyDescent="0.25">
      <c r="A20" s="65" t="s">
        <v>171</v>
      </c>
      <c r="B20" s="21">
        <v>1017</v>
      </c>
      <c r="C20" s="66" t="s">
        <v>146</v>
      </c>
      <c r="D20" s="23">
        <f t="shared" ca="1" si="1"/>
        <v>0</v>
      </c>
      <c r="E20" s="22">
        <f t="shared" ca="1" si="0"/>
        <v>0</v>
      </c>
      <c r="F20" s="22">
        <f t="shared" ca="1" si="0"/>
        <v>0</v>
      </c>
      <c r="G20" s="22">
        <f t="shared" ca="1" si="0"/>
        <v>0</v>
      </c>
      <c r="H20" s="22">
        <f t="shared" ca="1" si="0"/>
        <v>0</v>
      </c>
      <c r="I20" s="22">
        <f t="shared" ca="1" si="0"/>
        <v>0</v>
      </c>
      <c r="J20" s="22">
        <f t="shared" ca="1" si="0"/>
        <v>0</v>
      </c>
      <c r="K20" s="22">
        <f t="shared" ca="1" si="0"/>
        <v>0</v>
      </c>
      <c r="L20" s="22">
        <f t="shared" ca="1" si="0"/>
        <v>0</v>
      </c>
      <c r="M20" s="22">
        <f t="shared" ca="1" si="0"/>
        <v>0</v>
      </c>
      <c r="N20" s="22">
        <f t="shared" ca="1" si="0"/>
        <v>0</v>
      </c>
      <c r="O20" s="23">
        <f t="shared" ca="1" si="2"/>
        <v>0</v>
      </c>
    </row>
    <row r="21" spans="1:15" ht="12.75" customHeight="1" x14ac:dyDescent="0.25">
      <c r="A21" s="65" t="s">
        <v>173</v>
      </c>
      <c r="B21" s="21">
        <v>1018</v>
      </c>
      <c r="C21" s="66" t="s">
        <v>146</v>
      </c>
      <c r="D21" s="23">
        <f t="shared" ca="1" si="1"/>
        <v>0</v>
      </c>
      <c r="E21" s="22">
        <f t="shared" ca="1" si="0"/>
        <v>0</v>
      </c>
      <c r="F21" s="22">
        <f t="shared" ca="1" si="0"/>
        <v>0</v>
      </c>
      <c r="G21" s="22">
        <f t="shared" ca="1" si="0"/>
        <v>0</v>
      </c>
      <c r="H21" s="22">
        <f t="shared" ca="1" si="0"/>
        <v>0</v>
      </c>
      <c r="I21" s="22">
        <f t="shared" ca="1" si="0"/>
        <v>0</v>
      </c>
      <c r="J21" s="22">
        <f t="shared" ca="1" si="0"/>
        <v>0</v>
      </c>
      <c r="K21" s="22">
        <f t="shared" ca="1" si="0"/>
        <v>0</v>
      </c>
      <c r="L21" s="22">
        <f t="shared" ca="1" si="0"/>
        <v>0</v>
      </c>
      <c r="M21" s="22">
        <f t="shared" ca="1" si="0"/>
        <v>0</v>
      </c>
      <c r="N21" s="22">
        <f t="shared" ca="1" si="0"/>
        <v>0</v>
      </c>
      <c r="O21" s="23">
        <f t="shared" ca="1" si="2"/>
        <v>0</v>
      </c>
    </row>
    <row r="22" spans="1:15" ht="12.75" customHeight="1" x14ac:dyDescent="0.25">
      <c r="A22" s="65" t="s">
        <v>175</v>
      </c>
      <c r="B22" s="21">
        <v>1020</v>
      </c>
      <c r="C22" s="66" t="s">
        <v>146</v>
      </c>
      <c r="D22" s="23">
        <f t="shared" ca="1" si="1"/>
        <v>0</v>
      </c>
      <c r="E22" s="22">
        <f t="shared" ca="1" si="0"/>
        <v>0</v>
      </c>
      <c r="F22" s="22">
        <f t="shared" ca="1" si="0"/>
        <v>0</v>
      </c>
      <c r="G22" s="22">
        <f t="shared" ca="1" si="0"/>
        <v>0</v>
      </c>
      <c r="H22" s="22">
        <f t="shared" ca="1" si="0"/>
        <v>0</v>
      </c>
      <c r="I22" s="22">
        <f t="shared" ca="1" si="0"/>
        <v>0</v>
      </c>
      <c r="J22" s="22">
        <f t="shared" ca="1" si="0"/>
        <v>0</v>
      </c>
      <c r="K22" s="22">
        <f t="shared" ca="1" si="0"/>
        <v>0</v>
      </c>
      <c r="L22" s="22">
        <f t="shared" ca="1" si="0"/>
        <v>0</v>
      </c>
      <c r="M22" s="22">
        <f t="shared" ca="1" si="0"/>
        <v>0</v>
      </c>
      <c r="N22" s="22">
        <f t="shared" ca="1" si="0"/>
        <v>0</v>
      </c>
      <c r="O22" s="23">
        <f t="shared" ca="1" si="2"/>
        <v>0</v>
      </c>
    </row>
    <row r="23" spans="1:15" ht="12.75" customHeight="1" x14ac:dyDescent="0.25">
      <c r="A23" s="65" t="s">
        <v>177</v>
      </c>
      <c r="B23" s="21">
        <v>1022</v>
      </c>
      <c r="C23" s="66" t="s">
        <v>146</v>
      </c>
      <c r="D23" s="23">
        <f ca="1">+E23+F23+G23</f>
        <v>0</v>
      </c>
      <c r="E23" s="22">
        <f t="shared" ref="E23:N38" ca="1" si="3">IFERROR(INDIRECT("'"&amp;$B$2&amp;"'!"&amp;ADDRESS(MATCH($B23,INDIRECT("'"&amp;$B$2&amp;"'!$B$1:$B$1095"),0),MATCH(E$5,INDIRECT("'"&amp;$B$2&amp;"'!5:5"),0))),0)</f>
        <v>0</v>
      </c>
      <c r="F23" s="22">
        <f t="shared" ca="1" si="3"/>
        <v>0</v>
      </c>
      <c r="G23" s="22">
        <f t="shared" ca="1" si="3"/>
        <v>0</v>
      </c>
      <c r="H23" s="22">
        <f t="shared" ca="1" si="3"/>
        <v>0</v>
      </c>
      <c r="I23" s="22">
        <f t="shared" ca="1" si="3"/>
        <v>0</v>
      </c>
      <c r="J23" s="22">
        <f t="shared" ca="1" si="3"/>
        <v>0</v>
      </c>
      <c r="K23" s="22">
        <f t="shared" ca="1" si="3"/>
        <v>0</v>
      </c>
      <c r="L23" s="22">
        <f t="shared" ca="1" si="3"/>
        <v>0</v>
      </c>
      <c r="M23" s="22">
        <f t="shared" ca="1" si="3"/>
        <v>0</v>
      </c>
      <c r="N23" s="22">
        <f t="shared" ca="1" si="3"/>
        <v>0</v>
      </c>
      <c r="O23" s="23">
        <f ca="1">D23+SUM(H23:N23)</f>
        <v>0</v>
      </c>
    </row>
    <row r="24" spans="1:15" ht="12.75" customHeight="1" x14ac:dyDescent="0.25">
      <c r="A24" s="65" t="s">
        <v>179</v>
      </c>
      <c r="B24" s="21">
        <v>1025</v>
      </c>
      <c r="C24" s="66" t="s">
        <v>146</v>
      </c>
      <c r="D24" s="23">
        <f ca="1">+E24+F24+G24</f>
        <v>26483587.480000101</v>
      </c>
      <c r="E24" s="22">
        <f t="shared" ca="1" si="3"/>
        <v>1423919.33</v>
      </c>
      <c r="F24" s="22">
        <f t="shared" ca="1" si="3"/>
        <v>15320452.500000101</v>
      </c>
      <c r="G24" s="22">
        <f t="shared" ca="1" si="3"/>
        <v>9739215.6500000004</v>
      </c>
      <c r="H24" s="22">
        <f t="shared" ca="1" si="3"/>
        <v>6517184.8699999303</v>
      </c>
      <c r="I24" s="22">
        <f t="shared" ca="1" si="3"/>
        <v>83267134.5400002</v>
      </c>
      <c r="J24" s="22">
        <f t="shared" ca="1" si="3"/>
        <v>3048513.16</v>
      </c>
      <c r="K24" s="22">
        <f t="shared" ca="1" si="3"/>
        <v>2695602.7</v>
      </c>
      <c r="L24" s="22">
        <f t="shared" ca="1" si="3"/>
        <v>0</v>
      </c>
      <c r="M24" s="22">
        <f t="shared" ca="1" si="3"/>
        <v>0</v>
      </c>
      <c r="N24" s="22">
        <f t="shared" ca="1" si="3"/>
        <v>0</v>
      </c>
      <c r="O24" s="23">
        <f ca="1">D24+SUM(H24:N24)</f>
        <v>122012022.75000024</v>
      </c>
    </row>
    <row r="25" spans="1:15" ht="12.75" customHeight="1" x14ac:dyDescent="0.25">
      <c r="A25" s="65" t="s">
        <v>181</v>
      </c>
      <c r="B25" s="21">
        <v>1027</v>
      </c>
      <c r="C25" s="66" t="s">
        <v>146</v>
      </c>
      <c r="D25" s="23">
        <f t="shared" ref="D25:D74" ca="1" si="4">+E25+F25+G25</f>
        <v>1907478.9009529997</v>
      </c>
      <c r="E25" s="22">
        <f t="shared" ca="1" si="3"/>
        <v>1905385.7009529998</v>
      </c>
      <c r="F25" s="22">
        <f t="shared" ca="1" si="3"/>
        <v>-85.44</v>
      </c>
      <c r="G25" s="22">
        <f t="shared" ca="1" si="3"/>
        <v>2178.64</v>
      </c>
      <c r="H25" s="22">
        <f t="shared" ca="1" si="3"/>
        <v>0</v>
      </c>
      <c r="I25" s="22">
        <f t="shared" ca="1" si="3"/>
        <v>80976.42</v>
      </c>
      <c r="J25" s="22">
        <f t="shared" ca="1" si="3"/>
        <v>297.38000000000005</v>
      </c>
      <c r="K25" s="22">
        <f t="shared" ca="1" si="3"/>
        <v>99.56</v>
      </c>
      <c r="L25" s="22">
        <f t="shared" ca="1" si="3"/>
        <v>0</v>
      </c>
      <c r="M25" s="22">
        <f t="shared" ca="1" si="3"/>
        <v>297.38000000000005</v>
      </c>
      <c r="N25" s="22">
        <f t="shared" ca="1" si="3"/>
        <v>0</v>
      </c>
      <c r="O25" s="23">
        <f t="shared" ref="O25:O46" ca="1" si="5">D25+SUM(H25:N25)</f>
        <v>1989149.6409529997</v>
      </c>
    </row>
    <row r="26" spans="1:15" ht="12.75" customHeight="1" x14ac:dyDescent="0.25">
      <c r="A26" s="65" t="s">
        <v>183</v>
      </c>
      <c r="B26" s="21">
        <v>1028</v>
      </c>
      <c r="C26" s="66" t="s">
        <v>146</v>
      </c>
      <c r="D26" s="23">
        <f t="shared" ca="1" si="4"/>
        <v>0</v>
      </c>
      <c r="E26" s="22">
        <f t="shared" ca="1" si="3"/>
        <v>0</v>
      </c>
      <c r="F26" s="22">
        <f t="shared" ca="1" si="3"/>
        <v>0</v>
      </c>
      <c r="G26" s="22">
        <f t="shared" ca="1" si="3"/>
        <v>0</v>
      </c>
      <c r="H26" s="22">
        <f t="shared" ca="1" si="3"/>
        <v>0</v>
      </c>
      <c r="I26" s="22">
        <f t="shared" ca="1" si="3"/>
        <v>0</v>
      </c>
      <c r="J26" s="22">
        <f t="shared" ca="1" si="3"/>
        <v>0</v>
      </c>
      <c r="K26" s="22">
        <f t="shared" ca="1" si="3"/>
        <v>0</v>
      </c>
      <c r="L26" s="22">
        <f t="shared" ca="1" si="3"/>
        <v>0</v>
      </c>
      <c r="M26" s="22">
        <f t="shared" ca="1" si="3"/>
        <v>0</v>
      </c>
      <c r="N26" s="22">
        <f t="shared" ca="1" si="3"/>
        <v>0</v>
      </c>
      <c r="O26" s="23">
        <f t="shared" ca="1" si="5"/>
        <v>0</v>
      </c>
    </row>
    <row r="27" spans="1:15" ht="12.75" customHeight="1" x14ac:dyDescent="0.25">
      <c r="A27" s="65" t="s">
        <v>185</v>
      </c>
      <c r="B27" s="21">
        <v>1030</v>
      </c>
      <c r="C27" s="66" t="s">
        <v>146</v>
      </c>
      <c r="D27" s="23">
        <f t="shared" ca="1" si="4"/>
        <v>5406073.1699999999</v>
      </c>
      <c r="E27" s="22">
        <f t="shared" ca="1" si="3"/>
        <v>0</v>
      </c>
      <c r="F27" s="22">
        <f t="shared" ca="1" si="3"/>
        <v>679252.05</v>
      </c>
      <c r="G27" s="22">
        <f t="shared" ca="1" si="3"/>
        <v>4726821.12</v>
      </c>
      <c r="H27" s="22">
        <f t="shared" ca="1" si="3"/>
        <v>426568.96000000002</v>
      </c>
      <c r="I27" s="22">
        <f t="shared" ca="1" si="3"/>
        <v>9654254.4999999944</v>
      </c>
      <c r="J27" s="22">
        <f t="shared" ca="1" si="3"/>
        <v>90059.799999999988</v>
      </c>
      <c r="K27" s="22">
        <f t="shared" ca="1" si="3"/>
        <v>52611.200000000012</v>
      </c>
      <c r="L27" s="22">
        <f t="shared" ca="1" si="3"/>
        <v>0</v>
      </c>
      <c r="M27" s="22">
        <f t="shared" ca="1" si="3"/>
        <v>30796.19</v>
      </c>
      <c r="N27" s="22">
        <f t="shared" ca="1" si="3"/>
        <v>0</v>
      </c>
      <c r="O27" s="23">
        <f t="shared" ca="1" si="5"/>
        <v>15660363.819999995</v>
      </c>
    </row>
    <row r="28" spans="1:15" ht="12.75" customHeight="1" x14ac:dyDescent="0.25">
      <c r="A28" s="65" t="s">
        <v>187</v>
      </c>
      <c r="B28" s="21">
        <v>1031</v>
      </c>
      <c r="C28" s="66" t="s">
        <v>146</v>
      </c>
      <c r="D28" s="23">
        <f t="shared" ca="1" si="4"/>
        <v>3632106.5199999996</v>
      </c>
      <c r="E28" s="22">
        <f t="shared" ca="1" si="3"/>
        <v>0</v>
      </c>
      <c r="F28" s="22">
        <f t="shared" ca="1" si="3"/>
        <v>1143903.68</v>
      </c>
      <c r="G28" s="22">
        <f t="shared" ca="1" si="3"/>
        <v>2488202.84</v>
      </c>
      <c r="H28" s="22">
        <f t="shared" ca="1" si="3"/>
        <v>0</v>
      </c>
      <c r="I28" s="22">
        <f t="shared" ca="1" si="3"/>
        <v>0</v>
      </c>
      <c r="J28" s="22">
        <f t="shared" ca="1" si="3"/>
        <v>0</v>
      </c>
      <c r="K28" s="22">
        <f t="shared" ca="1" si="3"/>
        <v>0</v>
      </c>
      <c r="L28" s="22">
        <f t="shared" ca="1" si="3"/>
        <v>0</v>
      </c>
      <c r="M28" s="22">
        <f t="shared" ca="1" si="3"/>
        <v>0</v>
      </c>
      <c r="N28" s="22">
        <f t="shared" ca="1" si="3"/>
        <v>0</v>
      </c>
      <c r="O28" s="23">
        <f t="shared" ca="1" si="5"/>
        <v>3632106.5199999996</v>
      </c>
    </row>
    <row r="29" spans="1:15" ht="12.75" customHeight="1" x14ac:dyDescent="0.25">
      <c r="A29" s="65" t="s">
        <v>189</v>
      </c>
      <c r="B29" s="21">
        <v>1032</v>
      </c>
      <c r="C29" s="66" t="s">
        <v>146</v>
      </c>
      <c r="D29" s="23">
        <f t="shared" ca="1" si="4"/>
        <v>357.28</v>
      </c>
      <c r="E29" s="22">
        <f t="shared" ca="1" si="3"/>
        <v>357.28</v>
      </c>
      <c r="F29" s="22">
        <f t="shared" ca="1" si="3"/>
        <v>0</v>
      </c>
      <c r="G29" s="22">
        <f t="shared" ca="1" si="3"/>
        <v>0</v>
      </c>
      <c r="H29" s="22">
        <f t="shared" ca="1" si="3"/>
        <v>0</v>
      </c>
      <c r="I29" s="22">
        <f t="shared" ca="1" si="3"/>
        <v>66434.710000000006</v>
      </c>
      <c r="J29" s="22">
        <f t="shared" ca="1" si="3"/>
        <v>0</v>
      </c>
      <c r="K29" s="22">
        <f t="shared" ca="1" si="3"/>
        <v>0</v>
      </c>
      <c r="L29" s="22">
        <f t="shared" ca="1" si="3"/>
        <v>0</v>
      </c>
      <c r="M29" s="22">
        <f t="shared" ca="1" si="3"/>
        <v>0</v>
      </c>
      <c r="N29" s="22">
        <f t="shared" ca="1" si="3"/>
        <v>0</v>
      </c>
      <c r="O29" s="23">
        <f t="shared" ca="1" si="5"/>
        <v>66791.990000000005</v>
      </c>
    </row>
    <row r="30" spans="1:15" ht="12.75" customHeight="1" x14ac:dyDescent="0.25">
      <c r="A30" s="65" t="s">
        <v>191</v>
      </c>
      <c r="B30" s="21">
        <v>1034</v>
      </c>
      <c r="C30" s="66" t="s">
        <v>146</v>
      </c>
      <c r="D30" s="23">
        <f t="shared" ca="1" si="4"/>
        <v>0</v>
      </c>
      <c r="E30" s="22">
        <f t="shared" ca="1" si="3"/>
        <v>0</v>
      </c>
      <c r="F30" s="22">
        <f t="shared" ca="1" si="3"/>
        <v>0</v>
      </c>
      <c r="G30" s="22">
        <f t="shared" ca="1" si="3"/>
        <v>0</v>
      </c>
      <c r="H30" s="22">
        <f t="shared" ca="1" si="3"/>
        <v>0</v>
      </c>
      <c r="I30" s="22">
        <f t="shared" ca="1" si="3"/>
        <v>0</v>
      </c>
      <c r="J30" s="22">
        <f t="shared" ca="1" si="3"/>
        <v>0</v>
      </c>
      <c r="K30" s="22">
        <f t="shared" ca="1" si="3"/>
        <v>0</v>
      </c>
      <c r="L30" s="22">
        <f t="shared" ca="1" si="3"/>
        <v>0</v>
      </c>
      <c r="M30" s="22">
        <f t="shared" ca="1" si="3"/>
        <v>0</v>
      </c>
      <c r="N30" s="22">
        <f t="shared" ca="1" si="3"/>
        <v>0</v>
      </c>
      <c r="O30" s="23">
        <f t="shared" ca="1" si="5"/>
        <v>0</v>
      </c>
    </row>
    <row r="31" spans="1:15" ht="12.75" customHeight="1" x14ac:dyDescent="0.25">
      <c r="A31" s="65" t="s">
        <v>193</v>
      </c>
      <c r="B31" s="21">
        <v>1035</v>
      </c>
      <c r="C31" s="66" t="s">
        <v>146</v>
      </c>
      <c r="D31" s="23">
        <f t="shared" ca="1" si="4"/>
        <v>0</v>
      </c>
      <c r="E31" s="22">
        <f t="shared" ca="1" si="3"/>
        <v>0</v>
      </c>
      <c r="F31" s="22">
        <f t="shared" ca="1" si="3"/>
        <v>0</v>
      </c>
      <c r="G31" s="22">
        <f t="shared" ca="1" si="3"/>
        <v>0</v>
      </c>
      <c r="H31" s="22">
        <f t="shared" ca="1" si="3"/>
        <v>0</v>
      </c>
      <c r="I31" s="22">
        <f t="shared" ca="1" si="3"/>
        <v>0</v>
      </c>
      <c r="J31" s="22">
        <f t="shared" ca="1" si="3"/>
        <v>0</v>
      </c>
      <c r="K31" s="22">
        <f t="shared" ca="1" si="3"/>
        <v>0</v>
      </c>
      <c r="L31" s="22">
        <f t="shared" ca="1" si="3"/>
        <v>0</v>
      </c>
      <c r="M31" s="22">
        <f t="shared" ca="1" si="3"/>
        <v>0</v>
      </c>
      <c r="N31" s="22">
        <f t="shared" ca="1" si="3"/>
        <v>0</v>
      </c>
      <c r="O31" s="23">
        <f t="shared" ca="1" si="5"/>
        <v>0</v>
      </c>
    </row>
    <row r="32" spans="1:15" ht="12.75" customHeight="1" x14ac:dyDescent="0.25">
      <c r="A32" s="65" t="s">
        <v>195</v>
      </c>
      <c r="B32" s="21">
        <v>1036</v>
      </c>
      <c r="C32" s="66" t="s">
        <v>146</v>
      </c>
      <c r="D32" s="23">
        <f t="shared" ca="1" si="4"/>
        <v>0</v>
      </c>
      <c r="E32" s="22">
        <f t="shared" ca="1" si="3"/>
        <v>0</v>
      </c>
      <c r="F32" s="22">
        <f t="shared" ca="1" si="3"/>
        <v>0</v>
      </c>
      <c r="G32" s="22">
        <f t="shared" ca="1" si="3"/>
        <v>0</v>
      </c>
      <c r="H32" s="22">
        <f t="shared" ca="1" si="3"/>
        <v>0</v>
      </c>
      <c r="I32" s="22">
        <f t="shared" ca="1" si="3"/>
        <v>0</v>
      </c>
      <c r="J32" s="22">
        <f t="shared" ca="1" si="3"/>
        <v>0</v>
      </c>
      <c r="K32" s="22">
        <f t="shared" ca="1" si="3"/>
        <v>0</v>
      </c>
      <c r="L32" s="22">
        <f t="shared" ca="1" si="3"/>
        <v>0</v>
      </c>
      <c r="M32" s="22">
        <f t="shared" ca="1" si="3"/>
        <v>0</v>
      </c>
      <c r="N32" s="22">
        <f t="shared" ca="1" si="3"/>
        <v>0</v>
      </c>
      <c r="O32" s="23">
        <f t="shared" ca="1" si="5"/>
        <v>0</v>
      </c>
    </row>
    <row r="33" spans="1:15" ht="12.75" customHeight="1" x14ac:dyDescent="0.25">
      <c r="A33" s="65" t="s">
        <v>197</v>
      </c>
      <c r="B33" s="21">
        <v>1037</v>
      </c>
      <c r="C33" s="66" t="s">
        <v>146</v>
      </c>
      <c r="D33" s="23">
        <f t="shared" ca="1" si="4"/>
        <v>0</v>
      </c>
      <c r="E33" s="22">
        <f t="shared" ca="1" si="3"/>
        <v>0</v>
      </c>
      <c r="F33" s="22">
        <f t="shared" ca="1" si="3"/>
        <v>0</v>
      </c>
      <c r="G33" s="22">
        <f t="shared" ca="1" si="3"/>
        <v>0</v>
      </c>
      <c r="H33" s="22">
        <f t="shared" ca="1" si="3"/>
        <v>0</v>
      </c>
      <c r="I33" s="22">
        <f t="shared" ca="1" si="3"/>
        <v>0</v>
      </c>
      <c r="J33" s="22">
        <f t="shared" ca="1" si="3"/>
        <v>0</v>
      </c>
      <c r="K33" s="22">
        <f t="shared" ca="1" si="3"/>
        <v>0</v>
      </c>
      <c r="L33" s="22">
        <f t="shared" ca="1" si="3"/>
        <v>0</v>
      </c>
      <c r="M33" s="22">
        <f t="shared" ca="1" si="3"/>
        <v>0</v>
      </c>
      <c r="N33" s="22">
        <f t="shared" ca="1" si="3"/>
        <v>0</v>
      </c>
      <c r="O33" s="23">
        <f t="shared" ca="1" si="5"/>
        <v>0</v>
      </c>
    </row>
    <row r="34" spans="1:15" ht="12.75" customHeight="1" x14ac:dyDescent="0.25">
      <c r="A34" s="65" t="s">
        <v>199</v>
      </c>
      <c r="B34" s="21">
        <v>1038</v>
      </c>
      <c r="C34" s="66" t="s">
        <v>146</v>
      </c>
      <c r="D34" s="23">
        <f t="shared" ca="1" si="4"/>
        <v>35217398.639999971</v>
      </c>
      <c r="E34" s="22">
        <f t="shared" ca="1" si="3"/>
        <v>6984717.2572423704</v>
      </c>
      <c r="F34" s="22">
        <f t="shared" ca="1" si="3"/>
        <v>28232681.3827576</v>
      </c>
      <c r="G34" s="22">
        <f t="shared" ca="1" si="3"/>
        <v>0</v>
      </c>
      <c r="H34" s="22">
        <f t="shared" ca="1" si="3"/>
        <v>0</v>
      </c>
      <c r="I34" s="22">
        <f t="shared" ca="1" si="3"/>
        <v>87100380.739999995</v>
      </c>
      <c r="J34" s="22">
        <f t="shared" ca="1" si="3"/>
        <v>1187201.3799999999</v>
      </c>
      <c r="K34" s="22">
        <f t="shared" ca="1" si="3"/>
        <v>1069864.98</v>
      </c>
      <c r="L34" s="22">
        <f t="shared" ca="1" si="3"/>
        <v>0</v>
      </c>
      <c r="M34" s="22">
        <f t="shared" ca="1" si="3"/>
        <v>1072082.44</v>
      </c>
      <c r="N34" s="22">
        <f t="shared" ca="1" si="3"/>
        <v>0</v>
      </c>
      <c r="O34" s="23">
        <f t="shared" ca="1" si="5"/>
        <v>125646928.17999996</v>
      </c>
    </row>
    <row r="35" spans="1:15" ht="12.75" customHeight="1" x14ac:dyDescent="0.25">
      <c r="A35" s="65" t="s">
        <v>201</v>
      </c>
      <c r="B35" s="21">
        <v>1039</v>
      </c>
      <c r="C35" s="66" t="s">
        <v>146</v>
      </c>
      <c r="D35" s="23">
        <f t="shared" ca="1" si="4"/>
        <v>0</v>
      </c>
      <c r="E35" s="22">
        <f t="shared" ca="1" si="3"/>
        <v>0</v>
      </c>
      <c r="F35" s="22">
        <f t="shared" ca="1" si="3"/>
        <v>0</v>
      </c>
      <c r="G35" s="22">
        <f t="shared" ca="1" si="3"/>
        <v>0</v>
      </c>
      <c r="H35" s="22">
        <f t="shared" ca="1" si="3"/>
        <v>0</v>
      </c>
      <c r="I35" s="22">
        <f t="shared" ca="1" si="3"/>
        <v>0</v>
      </c>
      <c r="J35" s="22">
        <f t="shared" ca="1" si="3"/>
        <v>0</v>
      </c>
      <c r="K35" s="22">
        <f t="shared" ca="1" si="3"/>
        <v>0</v>
      </c>
      <c r="L35" s="22">
        <f t="shared" ca="1" si="3"/>
        <v>0</v>
      </c>
      <c r="M35" s="22">
        <f t="shared" ca="1" si="3"/>
        <v>0</v>
      </c>
      <c r="N35" s="22">
        <f t="shared" ca="1" si="3"/>
        <v>0</v>
      </c>
      <c r="O35" s="23">
        <f t="shared" ca="1" si="5"/>
        <v>0</v>
      </c>
    </row>
    <row r="36" spans="1:15" ht="12.75" customHeight="1" x14ac:dyDescent="0.25">
      <c r="A36" s="65" t="s">
        <v>203</v>
      </c>
      <c r="B36" s="21">
        <v>1040</v>
      </c>
      <c r="C36" s="66" t="s">
        <v>146</v>
      </c>
      <c r="D36" s="23">
        <f t="shared" ca="1" si="4"/>
        <v>0</v>
      </c>
      <c r="E36" s="22">
        <f t="shared" ca="1" si="3"/>
        <v>0</v>
      </c>
      <c r="F36" s="22">
        <f t="shared" ca="1" si="3"/>
        <v>0</v>
      </c>
      <c r="G36" s="22">
        <f t="shared" ca="1" si="3"/>
        <v>0</v>
      </c>
      <c r="H36" s="22">
        <f t="shared" ca="1" si="3"/>
        <v>0</v>
      </c>
      <c r="I36" s="22">
        <f t="shared" ca="1" si="3"/>
        <v>0</v>
      </c>
      <c r="J36" s="22">
        <f t="shared" ca="1" si="3"/>
        <v>0</v>
      </c>
      <c r="K36" s="22">
        <f t="shared" ca="1" si="3"/>
        <v>0</v>
      </c>
      <c r="L36" s="22">
        <f t="shared" ca="1" si="3"/>
        <v>0</v>
      </c>
      <c r="M36" s="22">
        <f t="shared" ca="1" si="3"/>
        <v>0</v>
      </c>
      <c r="N36" s="22">
        <f t="shared" ca="1" si="3"/>
        <v>0</v>
      </c>
      <c r="O36" s="23">
        <f t="shared" ca="1" si="5"/>
        <v>0</v>
      </c>
    </row>
    <row r="37" spans="1:15" ht="12.75" customHeight="1" x14ac:dyDescent="0.25">
      <c r="A37" s="65" t="s">
        <v>205</v>
      </c>
      <c r="B37" s="21">
        <v>1043</v>
      </c>
      <c r="C37" s="66" t="s">
        <v>146</v>
      </c>
      <c r="D37" s="23">
        <f t="shared" ca="1" si="4"/>
        <v>0</v>
      </c>
      <c r="E37" s="22">
        <f t="shared" ca="1" si="3"/>
        <v>0</v>
      </c>
      <c r="F37" s="22">
        <f t="shared" ca="1" si="3"/>
        <v>0</v>
      </c>
      <c r="G37" s="22">
        <f t="shared" ca="1" si="3"/>
        <v>0</v>
      </c>
      <c r="H37" s="22">
        <f t="shared" ca="1" si="3"/>
        <v>0</v>
      </c>
      <c r="I37" s="22">
        <f t="shared" ca="1" si="3"/>
        <v>0</v>
      </c>
      <c r="J37" s="22">
        <f t="shared" ca="1" si="3"/>
        <v>0</v>
      </c>
      <c r="K37" s="22">
        <f t="shared" ca="1" si="3"/>
        <v>0</v>
      </c>
      <c r="L37" s="22">
        <f t="shared" ca="1" si="3"/>
        <v>0</v>
      </c>
      <c r="M37" s="22">
        <f t="shared" ca="1" si="3"/>
        <v>0</v>
      </c>
      <c r="N37" s="22">
        <f t="shared" ca="1" si="3"/>
        <v>0</v>
      </c>
      <c r="O37" s="23">
        <f t="shared" ca="1" si="5"/>
        <v>0</v>
      </c>
    </row>
    <row r="38" spans="1:15" ht="12.75" customHeight="1" x14ac:dyDescent="0.25">
      <c r="A38" s="65" t="s">
        <v>207</v>
      </c>
      <c r="B38" s="21">
        <v>1044</v>
      </c>
      <c r="C38" s="66" t="s">
        <v>146</v>
      </c>
      <c r="D38" s="23">
        <f t="shared" ca="1" si="4"/>
        <v>0</v>
      </c>
      <c r="E38" s="22">
        <f t="shared" ca="1" si="3"/>
        <v>0</v>
      </c>
      <c r="F38" s="22">
        <f t="shared" ca="1" si="3"/>
        <v>0</v>
      </c>
      <c r="G38" s="22">
        <f t="shared" ca="1" si="3"/>
        <v>0</v>
      </c>
      <c r="H38" s="22">
        <f t="shared" ca="1" si="3"/>
        <v>0</v>
      </c>
      <c r="I38" s="22">
        <f t="shared" ca="1" si="3"/>
        <v>0</v>
      </c>
      <c r="J38" s="22">
        <f t="shared" ca="1" si="3"/>
        <v>0</v>
      </c>
      <c r="K38" s="22">
        <f t="shared" ca="1" si="3"/>
        <v>0</v>
      </c>
      <c r="L38" s="22">
        <f t="shared" ca="1" si="3"/>
        <v>0</v>
      </c>
      <c r="M38" s="22">
        <f t="shared" ca="1" si="3"/>
        <v>0</v>
      </c>
      <c r="N38" s="22">
        <f t="shared" ca="1" si="3"/>
        <v>0</v>
      </c>
      <c r="O38" s="23">
        <f t="shared" ca="1" si="5"/>
        <v>0</v>
      </c>
    </row>
    <row r="39" spans="1:15" ht="12.75" customHeight="1" x14ac:dyDescent="0.25">
      <c r="A39" s="65" t="s">
        <v>209</v>
      </c>
      <c r="B39" s="21">
        <v>1045</v>
      </c>
      <c r="C39" s="66" t="s">
        <v>146</v>
      </c>
      <c r="D39" s="23">
        <f t="shared" ca="1" si="4"/>
        <v>25382.723189952088</v>
      </c>
      <c r="E39" s="22">
        <f t="shared" ref="E39:N54" ca="1" si="6">IFERROR(INDIRECT("'"&amp;$B$2&amp;"'!"&amp;ADDRESS(MATCH($B39,INDIRECT("'"&amp;$B$2&amp;"'!$B$1:$B$1095"),0),MATCH(E$5,INDIRECT("'"&amp;$B$2&amp;"'!5:5"),0))),0)</f>
        <v>25382.723189952088</v>
      </c>
      <c r="F39" s="22">
        <f t="shared" ca="1" si="6"/>
        <v>0</v>
      </c>
      <c r="G39" s="22">
        <f t="shared" ca="1" si="6"/>
        <v>0</v>
      </c>
      <c r="H39" s="22">
        <f t="shared" ca="1" si="6"/>
        <v>1291370.8500000001</v>
      </c>
      <c r="I39" s="22">
        <f t="shared" ca="1" si="6"/>
        <v>11662.97</v>
      </c>
      <c r="J39" s="22">
        <f t="shared" ca="1" si="6"/>
        <v>2207.6799999999998</v>
      </c>
      <c r="K39" s="22">
        <f t="shared" ca="1" si="6"/>
        <v>0</v>
      </c>
      <c r="L39" s="22">
        <f t="shared" ca="1" si="6"/>
        <v>0</v>
      </c>
      <c r="M39" s="22">
        <f t="shared" ca="1" si="6"/>
        <v>2084.9299999999998</v>
      </c>
      <c r="N39" s="22">
        <f t="shared" ca="1" si="6"/>
        <v>0</v>
      </c>
      <c r="O39" s="23">
        <f t="shared" ca="1" si="5"/>
        <v>1332709.153189952</v>
      </c>
    </row>
    <row r="40" spans="1:15" ht="12.75" customHeight="1" x14ac:dyDescent="0.25">
      <c r="A40" s="65" t="s">
        <v>211</v>
      </c>
      <c r="B40" s="21">
        <v>1046</v>
      </c>
      <c r="C40" s="66" t="s">
        <v>146</v>
      </c>
      <c r="D40" s="23">
        <f t="shared" ca="1" si="4"/>
        <v>375882.51</v>
      </c>
      <c r="E40" s="22">
        <f t="shared" ca="1" si="6"/>
        <v>0</v>
      </c>
      <c r="F40" s="22">
        <f t="shared" ca="1" si="6"/>
        <v>217369.74</v>
      </c>
      <c r="G40" s="22">
        <f t="shared" ca="1" si="6"/>
        <v>158512.76999999999</v>
      </c>
      <c r="H40" s="22">
        <f t="shared" ca="1" si="6"/>
        <v>0</v>
      </c>
      <c r="I40" s="22">
        <f t="shared" ca="1" si="6"/>
        <v>3443373.66</v>
      </c>
      <c r="J40" s="22">
        <f t="shared" ca="1" si="6"/>
        <v>18684.099999999999</v>
      </c>
      <c r="K40" s="22">
        <f t="shared" ca="1" si="6"/>
        <v>0</v>
      </c>
      <c r="L40" s="22">
        <f t="shared" ca="1" si="6"/>
        <v>0</v>
      </c>
      <c r="M40" s="22">
        <f t="shared" ca="1" si="6"/>
        <v>0</v>
      </c>
      <c r="N40" s="22">
        <f t="shared" ca="1" si="6"/>
        <v>0</v>
      </c>
      <c r="O40" s="23">
        <f t="shared" ca="1" si="5"/>
        <v>3837940.2700000005</v>
      </c>
    </row>
    <row r="41" spans="1:15" ht="12.75" customHeight="1" x14ac:dyDescent="0.25">
      <c r="A41" s="65" t="s">
        <v>213</v>
      </c>
      <c r="B41" s="21">
        <v>1047</v>
      </c>
      <c r="C41" s="66" t="s">
        <v>146</v>
      </c>
      <c r="D41" s="23">
        <f t="shared" ca="1" si="4"/>
        <v>0</v>
      </c>
      <c r="E41" s="22">
        <f t="shared" ca="1" si="6"/>
        <v>0</v>
      </c>
      <c r="F41" s="22">
        <f t="shared" ca="1" si="6"/>
        <v>0</v>
      </c>
      <c r="G41" s="22">
        <f t="shared" ca="1" si="6"/>
        <v>0</v>
      </c>
      <c r="H41" s="22">
        <f t="shared" ca="1" si="6"/>
        <v>0</v>
      </c>
      <c r="I41" s="22">
        <f t="shared" ca="1" si="6"/>
        <v>0</v>
      </c>
      <c r="J41" s="22">
        <f t="shared" ca="1" si="6"/>
        <v>0</v>
      </c>
      <c r="K41" s="22">
        <f t="shared" ca="1" si="6"/>
        <v>0</v>
      </c>
      <c r="L41" s="22">
        <f t="shared" ca="1" si="6"/>
        <v>0</v>
      </c>
      <c r="M41" s="22">
        <f t="shared" ca="1" si="6"/>
        <v>0</v>
      </c>
      <c r="N41" s="22">
        <f t="shared" ca="1" si="6"/>
        <v>0</v>
      </c>
      <c r="O41" s="23">
        <f t="shared" ca="1" si="5"/>
        <v>0</v>
      </c>
    </row>
    <row r="42" spans="1:15" ht="12.75" customHeight="1" x14ac:dyDescent="0.25">
      <c r="A42" s="65" t="s">
        <v>215</v>
      </c>
      <c r="B42" s="21">
        <v>1048</v>
      </c>
      <c r="C42" s="66" t="s">
        <v>146</v>
      </c>
      <c r="D42" s="23">
        <f t="shared" ca="1" si="4"/>
        <v>0</v>
      </c>
      <c r="E42" s="22">
        <f t="shared" ca="1" si="6"/>
        <v>0</v>
      </c>
      <c r="F42" s="22">
        <f t="shared" ca="1" si="6"/>
        <v>0</v>
      </c>
      <c r="G42" s="22">
        <f t="shared" ca="1" si="6"/>
        <v>0</v>
      </c>
      <c r="H42" s="22">
        <f t="shared" ca="1" si="6"/>
        <v>0</v>
      </c>
      <c r="I42" s="22">
        <f t="shared" ca="1" si="6"/>
        <v>0</v>
      </c>
      <c r="J42" s="22">
        <f t="shared" ca="1" si="6"/>
        <v>0</v>
      </c>
      <c r="K42" s="22">
        <f t="shared" ca="1" si="6"/>
        <v>0</v>
      </c>
      <c r="L42" s="22">
        <f t="shared" ca="1" si="6"/>
        <v>0</v>
      </c>
      <c r="M42" s="22">
        <f t="shared" ca="1" si="6"/>
        <v>0</v>
      </c>
      <c r="N42" s="22">
        <f t="shared" ca="1" si="6"/>
        <v>0</v>
      </c>
      <c r="O42" s="23">
        <f t="shared" ref="O42" ca="1" si="7">D42+SUM(H42:N42)</f>
        <v>0</v>
      </c>
    </row>
    <row r="43" spans="1:15" ht="12.75" customHeight="1" x14ac:dyDescent="0.25">
      <c r="A43" s="65" t="s">
        <v>217</v>
      </c>
      <c r="B43" s="21">
        <v>1049</v>
      </c>
      <c r="C43" s="66" t="s">
        <v>146</v>
      </c>
      <c r="D43" s="23">
        <f t="shared" ca="1" si="4"/>
        <v>0</v>
      </c>
      <c r="E43" s="22">
        <f t="shared" ca="1" si="6"/>
        <v>0</v>
      </c>
      <c r="F43" s="22">
        <f t="shared" ca="1" si="6"/>
        <v>0</v>
      </c>
      <c r="G43" s="22">
        <f t="shared" ca="1" si="6"/>
        <v>0</v>
      </c>
      <c r="H43" s="22">
        <f t="shared" ca="1" si="6"/>
        <v>0</v>
      </c>
      <c r="I43" s="22">
        <f t="shared" ca="1" si="6"/>
        <v>0</v>
      </c>
      <c r="J43" s="22">
        <f t="shared" ca="1" si="6"/>
        <v>0</v>
      </c>
      <c r="K43" s="22">
        <f t="shared" ca="1" si="6"/>
        <v>0</v>
      </c>
      <c r="L43" s="22">
        <f t="shared" ca="1" si="6"/>
        <v>0</v>
      </c>
      <c r="M43" s="22">
        <f t="shared" ca="1" si="6"/>
        <v>0</v>
      </c>
      <c r="N43" s="22">
        <f t="shared" ca="1" si="6"/>
        <v>0</v>
      </c>
      <c r="O43" s="23">
        <f t="shared" ca="1" si="5"/>
        <v>0</v>
      </c>
    </row>
    <row r="44" spans="1:15" ht="12.75" customHeight="1" x14ac:dyDescent="0.25">
      <c r="A44" s="65" t="s">
        <v>219</v>
      </c>
      <c r="B44" s="21">
        <v>1050</v>
      </c>
      <c r="C44" s="66" t="s">
        <v>146</v>
      </c>
      <c r="D44" s="23">
        <f t="shared" ca="1" si="4"/>
        <v>0</v>
      </c>
      <c r="E44" s="22">
        <f t="shared" ca="1" si="6"/>
        <v>0</v>
      </c>
      <c r="F44" s="22">
        <f t="shared" ca="1" si="6"/>
        <v>0</v>
      </c>
      <c r="G44" s="22">
        <f t="shared" ca="1" si="6"/>
        <v>0</v>
      </c>
      <c r="H44" s="22">
        <f t="shared" ca="1" si="6"/>
        <v>0</v>
      </c>
      <c r="I44" s="22">
        <f t="shared" ca="1" si="6"/>
        <v>0</v>
      </c>
      <c r="J44" s="22">
        <f t="shared" ca="1" si="6"/>
        <v>0</v>
      </c>
      <c r="K44" s="22">
        <f t="shared" ca="1" si="6"/>
        <v>0</v>
      </c>
      <c r="L44" s="22">
        <f t="shared" ca="1" si="6"/>
        <v>0</v>
      </c>
      <c r="M44" s="22">
        <f t="shared" ca="1" si="6"/>
        <v>0</v>
      </c>
      <c r="N44" s="22">
        <f t="shared" ca="1" si="6"/>
        <v>0</v>
      </c>
      <c r="O44" s="23">
        <f t="shared" ca="1" si="5"/>
        <v>0</v>
      </c>
    </row>
    <row r="45" spans="1:15" ht="12.75" customHeight="1" x14ac:dyDescent="0.25">
      <c r="A45" s="65" t="s">
        <v>221</v>
      </c>
      <c r="B45" s="21">
        <v>1051</v>
      </c>
      <c r="C45" s="66" t="s">
        <v>146</v>
      </c>
      <c r="D45" s="23">
        <f t="shared" ca="1" si="4"/>
        <v>0</v>
      </c>
      <c r="E45" s="22">
        <f t="shared" ca="1" si="6"/>
        <v>0</v>
      </c>
      <c r="F45" s="22">
        <f t="shared" ca="1" si="6"/>
        <v>0</v>
      </c>
      <c r="G45" s="22">
        <f t="shared" ca="1" si="6"/>
        <v>0</v>
      </c>
      <c r="H45" s="22">
        <f t="shared" ca="1" si="6"/>
        <v>0</v>
      </c>
      <c r="I45" s="22">
        <f t="shared" ca="1" si="6"/>
        <v>0</v>
      </c>
      <c r="J45" s="22">
        <f t="shared" ca="1" si="6"/>
        <v>0</v>
      </c>
      <c r="K45" s="22">
        <f t="shared" ca="1" si="6"/>
        <v>0</v>
      </c>
      <c r="L45" s="22">
        <f t="shared" ca="1" si="6"/>
        <v>0</v>
      </c>
      <c r="M45" s="22">
        <f t="shared" ca="1" si="6"/>
        <v>0</v>
      </c>
      <c r="N45" s="22">
        <f t="shared" ca="1" si="6"/>
        <v>0</v>
      </c>
      <c r="O45" s="23">
        <f t="shared" ca="1" si="5"/>
        <v>0</v>
      </c>
    </row>
    <row r="46" spans="1:15" ht="12.75" customHeight="1" x14ac:dyDescent="0.25">
      <c r="A46" s="65" t="s">
        <v>223</v>
      </c>
      <c r="B46" s="21">
        <v>1052</v>
      </c>
      <c r="C46" s="66" t="s">
        <v>146</v>
      </c>
      <c r="D46" s="23">
        <f t="shared" ca="1" si="4"/>
        <v>0</v>
      </c>
      <c r="E46" s="22">
        <f t="shared" ca="1" si="6"/>
        <v>0</v>
      </c>
      <c r="F46" s="22">
        <f t="shared" ca="1" si="6"/>
        <v>0</v>
      </c>
      <c r="G46" s="22">
        <f t="shared" ca="1" si="6"/>
        <v>0</v>
      </c>
      <c r="H46" s="22">
        <f t="shared" ca="1" si="6"/>
        <v>0</v>
      </c>
      <c r="I46" s="22">
        <f t="shared" ca="1" si="6"/>
        <v>0</v>
      </c>
      <c r="J46" s="22">
        <f t="shared" ca="1" si="6"/>
        <v>0</v>
      </c>
      <c r="K46" s="22">
        <f t="shared" ca="1" si="6"/>
        <v>0</v>
      </c>
      <c r="L46" s="22">
        <f t="shared" ca="1" si="6"/>
        <v>0</v>
      </c>
      <c r="M46" s="22">
        <f t="shared" ca="1" si="6"/>
        <v>0</v>
      </c>
      <c r="N46" s="22">
        <f t="shared" ca="1" si="6"/>
        <v>0</v>
      </c>
      <c r="O46" s="23">
        <f t="shared" ca="1" si="5"/>
        <v>0</v>
      </c>
    </row>
    <row r="47" spans="1:15" ht="12.75" customHeight="1" x14ac:dyDescent="0.25">
      <c r="A47" s="65" t="s">
        <v>225</v>
      </c>
      <c r="B47" s="21">
        <v>1053</v>
      </c>
      <c r="C47" s="66" t="s">
        <v>146</v>
      </c>
      <c r="D47" s="23">
        <f t="shared" ca="1" si="4"/>
        <v>0</v>
      </c>
      <c r="E47" s="22">
        <f t="shared" ca="1" si="6"/>
        <v>0</v>
      </c>
      <c r="F47" s="22">
        <f t="shared" ca="1" si="6"/>
        <v>0</v>
      </c>
      <c r="G47" s="22">
        <f t="shared" ca="1" si="6"/>
        <v>0</v>
      </c>
      <c r="H47" s="22">
        <f t="shared" ca="1" si="6"/>
        <v>0</v>
      </c>
      <c r="I47" s="22">
        <f t="shared" ca="1" si="6"/>
        <v>0</v>
      </c>
      <c r="J47" s="22">
        <f t="shared" ca="1" si="6"/>
        <v>0</v>
      </c>
      <c r="K47" s="22">
        <f t="shared" ca="1" si="6"/>
        <v>0</v>
      </c>
      <c r="L47" s="22">
        <f t="shared" ca="1" si="6"/>
        <v>0</v>
      </c>
      <c r="M47" s="22">
        <f t="shared" ca="1" si="6"/>
        <v>0</v>
      </c>
      <c r="N47" s="22">
        <f t="shared" ca="1" si="6"/>
        <v>0</v>
      </c>
      <c r="O47" s="23">
        <f t="shared" ref="O47:O59" ca="1" si="8">D47+SUM(H47:N47)</f>
        <v>0</v>
      </c>
    </row>
    <row r="48" spans="1:15" ht="12.75" customHeight="1" x14ac:dyDescent="0.25">
      <c r="A48" s="65" t="s">
        <v>227</v>
      </c>
      <c r="B48" s="21">
        <v>1054</v>
      </c>
      <c r="C48" s="66" t="s">
        <v>146</v>
      </c>
      <c r="D48" s="23">
        <f t="shared" ca="1" si="4"/>
        <v>0</v>
      </c>
      <c r="E48" s="22">
        <f t="shared" ca="1" si="6"/>
        <v>0</v>
      </c>
      <c r="F48" s="22">
        <f t="shared" ca="1" si="6"/>
        <v>0</v>
      </c>
      <c r="G48" s="22">
        <f t="shared" ca="1" si="6"/>
        <v>0</v>
      </c>
      <c r="H48" s="22">
        <f t="shared" ca="1" si="6"/>
        <v>0</v>
      </c>
      <c r="I48" s="22">
        <f t="shared" ca="1" si="6"/>
        <v>0</v>
      </c>
      <c r="J48" s="22">
        <f t="shared" ca="1" si="6"/>
        <v>0</v>
      </c>
      <c r="K48" s="22">
        <f t="shared" ca="1" si="6"/>
        <v>0</v>
      </c>
      <c r="L48" s="22">
        <f t="shared" ca="1" si="6"/>
        <v>0</v>
      </c>
      <c r="M48" s="22">
        <f t="shared" ca="1" si="6"/>
        <v>0</v>
      </c>
      <c r="N48" s="22">
        <f t="shared" ca="1" si="6"/>
        <v>0</v>
      </c>
      <c r="O48" s="23">
        <f t="shared" ca="1" si="8"/>
        <v>0</v>
      </c>
    </row>
    <row r="49" spans="1:15" ht="12.75" customHeight="1" x14ac:dyDescent="0.25">
      <c r="A49" s="65" t="s">
        <v>229</v>
      </c>
      <c r="B49" s="21">
        <v>1055</v>
      </c>
      <c r="C49" s="66" t="s">
        <v>146</v>
      </c>
      <c r="D49" s="23">
        <f t="shared" ca="1" si="4"/>
        <v>0</v>
      </c>
      <c r="E49" s="22">
        <f t="shared" ca="1" si="6"/>
        <v>0</v>
      </c>
      <c r="F49" s="22">
        <f t="shared" ca="1" si="6"/>
        <v>0</v>
      </c>
      <c r="G49" s="22">
        <f t="shared" ca="1" si="6"/>
        <v>0</v>
      </c>
      <c r="H49" s="22">
        <f t="shared" ca="1" si="6"/>
        <v>0</v>
      </c>
      <c r="I49" s="22">
        <f t="shared" ca="1" si="6"/>
        <v>0</v>
      </c>
      <c r="J49" s="22">
        <f t="shared" ca="1" si="6"/>
        <v>0</v>
      </c>
      <c r="K49" s="22">
        <f t="shared" ca="1" si="6"/>
        <v>0</v>
      </c>
      <c r="L49" s="22">
        <f t="shared" ca="1" si="6"/>
        <v>0</v>
      </c>
      <c r="M49" s="22">
        <f t="shared" ca="1" si="6"/>
        <v>0</v>
      </c>
      <c r="N49" s="22">
        <f t="shared" ca="1" si="6"/>
        <v>0</v>
      </c>
      <c r="O49" s="23">
        <f t="shared" ca="1" si="8"/>
        <v>0</v>
      </c>
    </row>
    <row r="50" spans="1:15" ht="12.75" customHeight="1" x14ac:dyDescent="0.25">
      <c r="A50" s="65" t="s">
        <v>231</v>
      </c>
      <c r="B50" s="21">
        <v>1056</v>
      </c>
      <c r="C50" s="66" t="s">
        <v>146</v>
      </c>
      <c r="D50" s="23">
        <f t="shared" ca="1" si="4"/>
        <v>0</v>
      </c>
      <c r="E50" s="22">
        <f t="shared" ca="1" si="6"/>
        <v>0</v>
      </c>
      <c r="F50" s="22">
        <f t="shared" ca="1" si="6"/>
        <v>0</v>
      </c>
      <c r="G50" s="22">
        <f t="shared" ca="1" si="6"/>
        <v>0</v>
      </c>
      <c r="H50" s="22">
        <f t="shared" ca="1" si="6"/>
        <v>0</v>
      </c>
      <c r="I50" s="22">
        <f t="shared" ca="1" si="6"/>
        <v>0</v>
      </c>
      <c r="J50" s="22">
        <f t="shared" ca="1" si="6"/>
        <v>0</v>
      </c>
      <c r="K50" s="22">
        <f t="shared" ca="1" si="6"/>
        <v>0</v>
      </c>
      <c r="L50" s="22">
        <f t="shared" ca="1" si="6"/>
        <v>0</v>
      </c>
      <c r="M50" s="22">
        <f t="shared" ca="1" si="6"/>
        <v>0</v>
      </c>
      <c r="N50" s="22">
        <f t="shared" ca="1" si="6"/>
        <v>0</v>
      </c>
      <c r="O50" s="23">
        <f t="shared" ca="1" si="8"/>
        <v>0</v>
      </c>
    </row>
    <row r="51" spans="1:15" ht="12.75" customHeight="1" x14ac:dyDescent="0.25">
      <c r="A51" s="65" t="s">
        <v>233</v>
      </c>
      <c r="B51" s="21">
        <v>1057</v>
      </c>
      <c r="C51" s="66" t="s">
        <v>146</v>
      </c>
      <c r="D51" s="23">
        <f t="shared" ca="1" si="4"/>
        <v>0</v>
      </c>
      <c r="E51" s="22">
        <f t="shared" ca="1" si="6"/>
        <v>0</v>
      </c>
      <c r="F51" s="22">
        <f t="shared" ca="1" si="6"/>
        <v>0</v>
      </c>
      <c r="G51" s="22">
        <f t="shared" ca="1" si="6"/>
        <v>0</v>
      </c>
      <c r="H51" s="22">
        <f t="shared" ca="1" si="6"/>
        <v>0</v>
      </c>
      <c r="I51" s="22">
        <f t="shared" ca="1" si="6"/>
        <v>0</v>
      </c>
      <c r="J51" s="22">
        <f t="shared" ca="1" si="6"/>
        <v>0</v>
      </c>
      <c r="K51" s="22">
        <f t="shared" ca="1" si="6"/>
        <v>0</v>
      </c>
      <c r="L51" s="22">
        <f t="shared" ca="1" si="6"/>
        <v>0</v>
      </c>
      <c r="M51" s="22">
        <f t="shared" ca="1" si="6"/>
        <v>0</v>
      </c>
      <c r="N51" s="22">
        <f t="shared" ca="1" si="6"/>
        <v>0</v>
      </c>
      <c r="O51" s="23">
        <f t="shared" ca="1" si="8"/>
        <v>0</v>
      </c>
    </row>
    <row r="52" spans="1:15" ht="12.75" customHeight="1" x14ac:dyDescent="0.25">
      <c r="A52" s="65" t="s">
        <v>235</v>
      </c>
      <c r="B52" s="21">
        <v>1058</v>
      </c>
      <c r="C52" s="66" t="s">
        <v>146</v>
      </c>
      <c r="D52" s="23">
        <f t="shared" ca="1" si="4"/>
        <v>0</v>
      </c>
      <c r="E52" s="22">
        <f t="shared" ca="1" si="6"/>
        <v>0</v>
      </c>
      <c r="F52" s="22">
        <f t="shared" ca="1" si="6"/>
        <v>0</v>
      </c>
      <c r="G52" s="22">
        <f t="shared" ca="1" si="6"/>
        <v>0</v>
      </c>
      <c r="H52" s="22">
        <f t="shared" ca="1" si="6"/>
        <v>0</v>
      </c>
      <c r="I52" s="22">
        <f t="shared" ca="1" si="6"/>
        <v>0</v>
      </c>
      <c r="J52" s="22">
        <f t="shared" ca="1" si="6"/>
        <v>0</v>
      </c>
      <c r="K52" s="22">
        <f t="shared" ca="1" si="6"/>
        <v>0</v>
      </c>
      <c r="L52" s="22">
        <f t="shared" ca="1" si="6"/>
        <v>0</v>
      </c>
      <c r="M52" s="22">
        <f t="shared" ca="1" si="6"/>
        <v>0</v>
      </c>
      <c r="N52" s="22">
        <f t="shared" ca="1" si="6"/>
        <v>0</v>
      </c>
      <c r="O52" s="23">
        <f t="shared" ref="O52:O54" ca="1" si="9">D52+SUM(H52:N52)</f>
        <v>0</v>
      </c>
    </row>
    <row r="53" spans="1:15" ht="12.75" customHeight="1" x14ac:dyDescent="0.25">
      <c r="A53" s="65" t="s">
        <v>237</v>
      </c>
      <c r="B53" s="21">
        <v>1059</v>
      </c>
      <c r="C53" s="66" t="s">
        <v>146</v>
      </c>
      <c r="D53" s="23">
        <f t="shared" ca="1" si="4"/>
        <v>0</v>
      </c>
      <c r="E53" s="22">
        <f t="shared" ca="1" si="6"/>
        <v>0</v>
      </c>
      <c r="F53" s="22">
        <f t="shared" ca="1" si="6"/>
        <v>0</v>
      </c>
      <c r="G53" s="22">
        <f t="shared" ca="1" si="6"/>
        <v>0</v>
      </c>
      <c r="H53" s="22">
        <f t="shared" ca="1" si="6"/>
        <v>0</v>
      </c>
      <c r="I53" s="22">
        <f t="shared" ca="1" si="6"/>
        <v>0</v>
      </c>
      <c r="J53" s="22">
        <f t="shared" ca="1" si="6"/>
        <v>0</v>
      </c>
      <c r="K53" s="22">
        <f t="shared" ca="1" si="6"/>
        <v>0</v>
      </c>
      <c r="L53" s="22">
        <f t="shared" ca="1" si="6"/>
        <v>0</v>
      </c>
      <c r="M53" s="22">
        <f t="shared" ca="1" si="6"/>
        <v>0</v>
      </c>
      <c r="N53" s="22">
        <f t="shared" ca="1" si="6"/>
        <v>0</v>
      </c>
      <c r="O53" s="23">
        <f t="shared" ca="1" si="9"/>
        <v>0</v>
      </c>
    </row>
    <row r="54" spans="1:15" ht="12.75" customHeight="1" x14ac:dyDescent="0.25">
      <c r="A54" s="65" t="s">
        <v>239</v>
      </c>
      <c r="B54" s="21">
        <v>1060</v>
      </c>
      <c r="C54" s="66" t="s">
        <v>146</v>
      </c>
      <c r="D54" s="23">
        <f t="shared" ca="1" si="4"/>
        <v>0</v>
      </c>
      <c r="E54" s="22">
        <f t="shared" ca="1" si="6"/>
        <v>0</v>
      </c>
      <c r="F54" s="22">
        <f t="shared" ca="1" si="6"/>
        <v>0</v>
      </c>
      <c r="G54" s="22">
        <f t="shared" ca="1" si="6"/>
        <v>0</v>
      </c>
      <c r="H54" s="22">
        <f t="shared" ca="1" si="6"/>
        <v>0</v>
      </c>
      <c r="I54" s="22">
        <f t="shared" ca="1" si="6"/>
        <v>0</v>
      </c>
      <c r="J54" s="22">
        <f t="shared" ca="1" si="6"/>
        <v>0</v>
      </c>
      <c r="K54" s="22">
        <f t="shared" ca="1" si="6"/>
        <v>0</v>
      </c>
      <c r="L54" s="22">
        <f t="shared" ca="1" si="6"/>
        <v>0</v>
      </c>
      <c r="M54" s="22">
        <f t="shared" ca="1" si="6"/>
        <v>0</v>
      </c>
      <c r="N54" s="22">
        <f t="shared" ca="1" si="6"/>
        <v>0</v>
      </c>
      <c r="O54" s="23">
        <f t="shared" ca="1" si="9"/>
        <v>0</v>
      </c>
    </row>
    <row r="55" spans="1:15" ht="12.75" customHeight="1" x14ac:dyDescent="0.25">
      <c r="A55" s="65" t="s">
        <v>241</v>
      </c>
      <c r="B55" s="21">
        <v>2001</v>
      </c>
      <c r="C55" s="66" t="s">
        <v>146</v>
      </c>
      <c r="D55" s="23">
        <f t="shared" ca="1" si="4"/>
        <v>0</v>
      </c>
      <c r="E55" s="22">
        <f t="shared" ref="E55:N70" ca="1" si="10">IFERROR(INDIRECT("'"&amp;$B$2&amp;"'!"&amp;ADDRESS(MATCH($B55,INDIRECT("'"&amp;$B$2&amp;"'!$B$1:$B$1095"),0),MATCH(E$5,INDIRECT("'"&amp;$B$2&amp;"'!5:5"),0))),0)</f>
        <v>0</v>
      </c>
      <c r="F55" s="22">
        <f t="shared" ca="1" si="10"/>
        <v>0</v>
      </c>
      <c r="G55" s="22">
        <f t="shared" ca="1" si="10"/>
        <v>0</v>
      </c>
      <c r="H55" s="22">
        <f t="shared" ca="1" si="10"/>
        <v>0</v>
      </c>
      <c r="I55" s="22">
        <f t="shared" ca="1" si="10"/>
        <v>0</v>
      </c>
      <c r="J55" s="22">
        <f t="shared" ca="1" si="10"/>
        <v>0</v>
      </c>
      <c r="K55" s="22">
        <f t="shared" ca="1" si="10"/>
        <v>0</v>
      </c>
      <c r="L55" s="22">
        <f t="shared" ca="1" si="10"/>
        <v>0</v>
      </c>
      <c r="M55" s="22">
        <f t="shared" ca="1" si="10"/>
        <v>0</v>
      </c>
      <c r="N55" s="22">
        <f t="shared" ca="1" si="10"/>
        <v>0</v>
      </c>
      <c r="O55" s="23">
        <f t="shared" ca="1" si="8"/>
        <v>0</v>
      </c>
    </row>
    <row r="56" spans="1:15" ht="12.75" customHeight="1" x14ac:dyDescent="0.25">
      <c r="A56" s="65" t="s">
        <v>243</v>
      </c>
      <c r="B56" s="21">
        <v>2002</v>
      </c>
      <c r="C56" s="66" t="s">
        <v>244</v>
      </c>
      <c r="D56" s="23">
        <f t="shared" ca="1" si="4"/>
        <v>0</v>
      </c>
      <c r="E56" s="22">
        <f t="shared" ca="1" si="10"/>
        <v>0</v>
      </c>
      <c r="F56" s="22">
        <f t="shared" ca="1" si="10"/>
        <v>0</v>
      </c>
      <c r="G56" s="22">
        <f t="shared" ca="1" si="10"/>
        <v>0</v>
      </c>
      <c r="H56" s="22">
        <f t="shared" ca="1" si="10"/>
        <v>0</v>
      </c>
      <c r="I56" s="22">
        <f t="shared" ca="1" si="10"/>
        <v>0</v>
      </c>
      <c r="J56" s="22">
        <f t="shared" ca="1" si="10"/>
        <v>0</v>
      </c>
      <c r="K56" s="22">
        <f t="shared" ca="1" si="10"/>
        <v>0</v>
      </c>
      <c r="L56" s="22">
        <f t="shared" ca="1" si="10"/>
        <v>0</v>
      </c>
      <c r="M56" s="22">
        <f t="shared" ca="1" si="10"/>
        <v>0</v>
      </c>
      <c r="N56" s="22">
        <f t="shared" ca="1" si="10"/>
        <v>0</v>
      </c>
      <c r="O56" s="23">
        <f t="shared" ca="1" si="8"/>
        <v>0</v>
      </c>
    </row>
    <row r="57" spans="1:15" ht="12.75" customHeight="1" x14ac:dyDescent="0.25">
      <c r="A57" s="65" t="s">
        <v>246</v>
      </c>
      <c r="B57" s="21">
        <v>2005</v>
      </c>
      <c r="C57" s="66" t="s">
        <v>244</v>
      </c>
      <c r="D57" s="23">
        <f t="shared" ca="1" si="4"/>
        <v>0</v>
      </c>
      <c r="E57" s="22">
        <f t="shared" ca="1" si="10"/>
        <v>0</v>
      </c>
      <c r="F57" s="22">
        <f t="shared" ca="1" si="10"/>
        <v>0</v>
      </c>
      <c r="G57" s="22">
        <f t="shared" ca="1" si="10"/>
        <v>0</v>
      </c>
      <c r="H57" s="22">
        <f t="shared" ca="1" si="10"/>
        <v>0</v>
      </c>
      <c r="I57" s="22">
        <f t="shared" ca="1" si="10"/>
        <v>0</v>
      </c>
      <c r="J57" s="22">
        <f t="shared" ca="1" si="10"/>
        <v>0</v>
      </c>
      <c r="K57" s="22">
        <f t="shared" ca="1" si="10"/>
        <v>0</v>
      </c>
      <c r="L57" s="22">
        <f t="shared" ca="1" si="10"/>
        <v>0</v>
      </c>
      <c r="M57" s="22">
        <f t="shared" ca="1" si="10"/>
        <v>0</v>
      </c>
      <c r="N57" s="22">
        <f t="shared" ca="1" si="10"/>
        <v>0</v>
      </c>
      <c r="O57" s="23">
        <f t="shared" ca="1" si="8"/>
        <v>0</v>
      </c>
    </row>
    <row r="58" spans="1:15" ht="12.75" customHeight="1" x14ac:dyDescent="0.25">
      <c r="A58" s="65" t="s">
        <v>248</v>
      </c>
      <c r="B58" s="21">
        <v>2006</v>
      </c>
      <c r="C58" s="66" t="s">
        <v>244</v>
      </c>
      <c r="D58" s="23">
        <f t="shared" ca="1" si="4"/>
        <v>0</v>
      </c>
      <c r="E58" s="22">
        <f t="shared" ca="1" si="10"/>
        <v>0</v>
      </c>
      <c r="F58" s="22">
        <f t="shared" ca="1" si="10"/>
        <v>0</v>
      </c>
      <c r="G58" s="22">
        <f t="shared" ca="1" si="10"/>
        <v>0</v>
      </c>
      <c r="H58" s="22">
        <f t="shared" ca="1" si="10"/>
        <v>0</v>
      </c>
      <c r="I58" s="22">
        <f t="shared" ca="1" si="10"/>
        <v>0</v>
      </c>
      <c r="J58" s="22">
        <f t="shared" ca="1" si="10"/>
        <v>0</v>
      </c>
      <c r="K58" s="22">
        <f t="shared" ca="1" si="10"/>
        <v>0</v>
      </c>
      <c r="L58" s="22">
        <f t="shared" ca="1" si="10"/>
        <v>0</v>
      </c>
      <c r="M58" s="22">
        <f t="shared" ca="1" si="10"/>
        <v>0</v>
      </c>
      <c r="N58" s="22">
        <f t="shared" ca="1" si="10"/>
        <v>0</v>
      </c>
      <c r="O58" s="23">
        <f t="shared" ca="1" si="8"/>
        <v>0</v>
      </c>
    </row>
    <row r="59" spans="1:15" ht="12.75" customHeight="1" x14ac:dyDescent="0.25">
      <c r="A59" s="65" t="s">
        <v>250</v>
      </c>
      <c r="B59" s="21">
        <v>2007</v>
      </c>
      <c r="C59" s="66" t="s">
        <v>244</v>
      </c>
      <c r="D59" s="23">
        <f t="shared" ca="1" si="4"/>
        <v>0</v>
      </c>
      <c r="E59" s="22">
        <f t="shared" ca="1" si="10"/>
        <v>0</v>
      </c>
      <c r="F59" s="22">
        <f t="shared" ca="1" si="10"/>
        <v>0</v>
      </c>
      <c r="G59" s="22">
        <f t="shared" ca="1" si="10"/>
        <v>0</v>
      </c>
      <c r="H59" s="22">
        <f t="shared" ca="1" si="10"/>
        <v>0</v>
      </c>
      <c r="I59" s="22">
        <f t="shared" ca="1" si="10"/>
        <v>0</v>
      </c>
      <c r="J59" s="22">
        <f t="shared" ca="1" si="10"/>
        <v>0</v>
      </c>
      <c r="K59" s="22">
        <f t="shared" ca="1" si="10"/>
        <v>0</v>
      </c>
      <c r="L59" s="22">
        <f t="shared" ca="1" si="10"/>
        <v>0</v>
      </c>
      <c r="M59" s="22">
        <f t="shared" ca="1" si="10"/>
        <v>0</v>
      </c>
      <c r="N59" s="22">
        <f t="shared" ca="1" si="10"/>
        <v>0</v>
      </c>
      <c r="O59" s="23">
        <f t="shared" ca="1" si="8"/>
        <v>0</v>
      </c>
    </row>
    <row r="60" spans="1:15" ht="12.75" customHeight="1" x14ac:dyDescent="0.25">
      <c r="A60" s="65" t="s">
        <v>252</v>
      </c>
      <c r="B60" s="21">
        <v>3001</v>
      </c>
      <c r="C60" s="66" t="s">
        <v>253</v>
      </c>
      <c r="D60" s="23">
        <f t="shared" ca="1" si="4"/>
        <v>0</v>
      </c>
      <c r="E60" s="22">
        <f t="shared" ca="1" si="10"/>
        <v>0</v>
      </c>
      <c r="F60" s="22">
        <f t="shared" ca="1" si="10"/>
        <v>0</v>
      </c>
      <c r="G60" s="22">
        <f t="shared" ca="1" si="10"/>
        <v>0</v>
      </c>
      <c r="H60" s="22">
        <f t="shared" ca="1" si="10"/>
        <v>0</v>
      </c>
      <c r="I60" s="22">
        <f t="shared" ca="1" si="10"/>
        <v>0</v>
      </c>
      <c r="J60" s="22">
        <f t="shared" ca="1" si="10"/>
        <v>0</v>
      </c>
      <c r="K60" s="22">
        <f t="shared" ca="1" si="10"/>
        <v>0</v>
      </c>
      <c r="L60" s="22">
        <f t="shared" ca="1" si="10"/>
        <v>0</v>
      </c>
      <c r="M60" s="22">
        <f t="shared" ca="1" si="10"/>
        <v>0</v>
      </c>
      <c r="N60" s="22">
        <f t="shared" ca="1" si="10"/>
        <v>0</v>
      </c>
      <c r="O60" s="23">
        <f t="shared" ref="O60:O72" ca="1" si="11">D60+SUM(H60:N60)</f>
        <v>0</v>
      </c>
    </row>
    <row r="61" spans="1:15" ht="12.75" customHeight="1" x14ac:dyDescent="0.25">
      <c r="A61" s="65" t="s">
        <v>255</v>
      </c>
      <c r="B61" s="21">
        <v>3002</v>
      </c>
      <c r="C61" s="66" t="s">
        <v>253</v>
      </c>
      <c r="D61" s="23">
        <f t="shared" ca="1" si="4"/>
        <v>0</v>
      </c>
      <c r="E61" s="22">
        <f t="shared" ca="1" si="10"/>
        <v>0</v>
      </c>
      <c r="F61" s="22">
        <f t="shared" ca="1" si="10"/>
        <v>0</v>
      </c>
      <c r="G61" s="22">
        <f t="shared" ca="1" si="10"/>
        <v>0</v>
      </c>
      <c r="H61" s="22">
        <f t="shared" ca="1" si="10"/>
        <v>0</v>
      </c>
      <c r="I61" s="22">
        <f t="shared" ca="1" si="10"/>
        <v>0</v>
      </c>
      <c r="J61" s="22">
        <f t="shared" ca="1" si="10"/>
        <v>0</v>
      </c>
      <c r="K61" s="22">
        <f t="shared" ca="1" si="10"/>
        <v>0</v>
      </c>
      <c r="L61" s="22">
        <f t="shared" ca="1" si="10"/>
        <v>0</v>
      </c>
      <c r="M61" s="22">
        <f t="shared" ca="1" si="10"/>
        <v>0</v>
      </c>
      <c r="N61" s="22">
        <f t="shared" ca="1" si="10"/>
        <v>0</v>
      </c>
      <c r="O61" s="23">
        <f t="shared" ca="1" si="11"/>
        <v>0</v>
      </c>
    </row>
    <row r="62" spans="1:15" ht="12.75" customHeight="1" x14ac:dyDescent="0.25">
      <c r="A62" s="65" t="s">
        <v>257</v>
      </c>
      <c r="B62" s="21">
        <v>3003</v>
      </c>
      <c r="C62" s="66" t="s">
        <v>253</v>
      </c>
      <c r="D62" s="23">
        <f t="shared" ca="1" si="4"/>
        <v>0</v>
      </c>
      <c r="E62" s="22">
        <f t="shared" ca="1" si="10"/>
        <v>0</v>
      </c>
      <c r="F62" s="22">
        <f t="shared" ca="1" si="10"/>
        <v>0</v>
      </c>
      <c r="G62" s="22">
        <f t="shared" ca="1" si="10"/>
        <v>0</v>
      </c>
      <c r="H62" s="22">
        <f t="shared" ca="1" si="10"/>
        <v>0</v>
      </c>
      <c r="I62" s="22">
        <f t="shared" ca="1" si="10"/>
        <v>0</v>
      </c>
      <c r="J62" s="22">
        <f t="shared" ca="1" si="10"/>
        <v>0</v>
      </c>
      <c r="K62" s="22">
        <f t="shared" ca="1" si="10"/>
        <v>0</v>
      </c>
      <c r="L62" s="22">
        <f t="shared" ca="1" si="10"/>
        <v>0</v>
      </c>
      <c r="M62" s="22">
        <f t="shared" ca="1" si="10"/>
        <v>0</v>
      </c>
      <c r="N62" s="22">
        <f t="shared" ca="1" si="10"/>
        <v>0</v>
      </c>
      <c r="O62" s="23">
        <f t="shared" ca="1" si="11"/>
        <v>0</v>
      </c>
    </row>
    <row r="63" spans="1:15" ht="12.75" customHeight="1" x14ac:dyDescent="0.25">
      <c r="A63" s="65" t="s">
        <v>259</v>
      </c>
      <c r="B63" s="21">
        <v>3004</v>
      </c>
      <c r="C63" s="66" t="s">
        <v>253</v>
      </c>
      <c r="D63" s="23">
        <f t="shared" ca="1" si="4"/>
        <v>0</v>
      </c>
      <c r="E63" s="22">
        <f t="shared" ca="1" si="10"/>
        <v>0</v>
      </c>
      <c r="F63" s="22">
        <f t="shared" ca="1" si="10"/>
        <v>0</v>
      </c>
      <c r="G63" s="22">
        <f t="shared" ca="1" si="10"/>
        <v>0</v>
      </c>
      <c r="H63" s="22">
        <f t="shared" ca="1" si="10"/>
        <v>0</v>
      </c>
      <c r="I63" s="22">
        <f t="shared" ca="1" si="10"/>
        <v>0</v>
      </c>
      <c r="J63" s="22">
        <f t="shared" ca="1" si="10"/>
        <v>0</v>
      </c>
      <c r="K63" s="22">
        <f t="shared" ca="1" si="10"/>
        <v>0</v>
      </c>
      <c r="L63" s="22">
        <f t="shared" ca="1" si="10"/>
        <v>0</v>
      </c>
      <c r="M63" s="22">
        <f t="shared" ca="1" si="10"/>
        <v>0</v>
      </c>
      <c r="N63" s="22">
        <f t="shared" ca="1" si="10"/>
        <v>0</v>
      </c>
      <c r="O63" s="23">
        <f t="shared" ca="1" si="11"/>
        <v>0</v>
      </c>
    </row>
    <row r="64" spans="1:15" ht="12.75" customHeight="1" x14ac:dyDescent="0.25">
      <c r="A64" s="65" t="s">
        <v>261</v>
      </c>
      <c r="B64" s="21">
        <v>3005</v>
      </c>
      <c r="C64" s="66" t="s">
        <v>253</v>
      </c>
      <c r="D64" s="23">
        <f t="shared" ca="1" si="4"/>
        <v>0</v>
      </c>
      <c r="E64" s="22">
        <f t="shared" ca="1" si="10"/>
        <v>0</v>
      </c>
      <c r="F64" s="22">
        <f t="shared" ca="1" si="10"/>
        <v>0</v>
      </c>
      <c r="G64" s="22">
        <f t="shared" ca="1" si="10"/>
        <v>0</v>
      </c>
      <c r="H64" s="22">
        <f t="shared" ca="1" si="10"/>
        <v>0</v>
      </c>
      <c r="I64" s="22">
        <f t="shared" ca="1" si="10"/>
        <v>0</v>
      </c>
      <c r="J64" s="22">
        <f t="shared" ca="1" si="10"/>
        <v>0</v>
      </c>
      <c r="K64" s="22">
        <f t="shared" ca="1" si="10"/>
        <v>0</v>
      </c>
      <c r="L64" s="22">
        <f t="shared" ca="1" si="10"/>
        <v>0</v>
      </c>
      <c r="M64" s="22">
        <f t="shared" ca="1" si="10"/>
        <v>0</v>
      </c>
      <c r="N64" s="22">
        <f t="shared" ca="1" si="10"/>
        <v>0</v>
      </c>
      <c r="O64" s="23">
        <f t="shared" ca="1" si="11"/>
        <v>0</v>
      </c>
    </row>
    <row r="65" spans="1:15" ht="12.75" customHeight="1" x14ac:dyDescent="0.25">
      <c r="A65" s="65" t="s">
        <v>263</v>
      </c>
      <c r="B65" s="21">
        <v>3006</v>
      </c>
      <c r="C65" s="66" t="s">
        <v>253</v>
      </c>
      <c r="D65" s="23">
        <f t="shared" ca="1" si="4"/>
        <v>0</v>
      </c>
      <c r="E65" s="22">
        <f t="shared" ca="1" si="10"/>
        <v>0</v>
      </c>
      <c r="F65" s="22">
        <f t="shared" ca="1" si="10"/>
        <v>0</v>
      </c>
      <c r="G65" s="22">
        <f t="shared" ca="1" si="10"/>
        <v>0</v>
      </c>
      <c r="H65" s="22">
        <f t="shared" ca="1" si="10"/>
        <v>0</v>
      </c>
      <c r="I65" s="22">
        <f t="shared" ca="1" si="10"/>
        <v>0</v>
      </c>
      <c r="J65" s="22">
        <f t="shared" ca="1" si="10"/>
        <v>0</v>
      </c>
      <c r="K65" s="22">
        <f t="shared" ca="1" si="10"/>
        <v>0</v>
      </c>
      <c r="L65" s="22">
        <f t="shared" ca="1" si="10"/>
        <v>0</v>
      </c>
      <c r="M65" s="22">
        <f t="shared" ca="1" si="10"/>
        <v>0</v>
      </c>
      <c r="N65" s="22">
        <f t="shared" ca="1" si="10"/>
        <v>0</v>
      </c>
      <c r="O65" s="23">
        <f t="shared" ca="1" si="11"/>
        <v>0</v>
      </c>
    </row>
    <row r="66" spans="1:15" ht="12.75" customHeight="1" x14ac:dyDescent="0.25">
      <c r="A66" s="65" t="s">
        <v>265</v>
      </c>
      <c r="B66" s="21">
        <v>3007</v>
      </c>
      <c r="C66" s="66" t="s">
        <v>253</v>
      </c>
      <c r="D66" s="23">
        <f t="shared" ca="1" si="4"/>
        <v>0</v>
      </c>
      <c r="E66" s="22">
        <f t="shared" ca="1" si="10"/>
        <v>0</v>
      </c>
      <c r="F66" s="22">
        <f t="shared" ca="1" si="10"/>
        <v>0</v>
      </c>
      <c r="G66" s="22">
        <f t="shared" ca="1" si="10"/>
        <v>0</v>
      </c>
      <c r="H66" s="22">
        <f t="shared" ca="1" si="10"/>
        <v>0</v>
      </c>
      <c r="I66" s="22">
        <f t="shared" ca="1" si="10"/>
        <v>0</v>
      </c>
      <c r="J66" s="22">
        <f t="shared" ca="1" si="10"/>
        <v>0</v>
      </c>
      <c r="K66" s="22">
        <f t="shared" ca="1" si="10"/>
        <v>0</v>
      </c>
      <c r="L66" s="22">
        <f t="shared" ca="1" si="10"/>
        <v>0</v>
      </c>
      <c r="M66" s="22">
        <f t="shared" ca="1" si="10"/>
        <v>0</v>
      </c>
      <c r="N66" s="22">
        <f t="shared" ca="1" si="10"/>
        <v>0</v>
      </c>
      <c r="O66" s="23">
        <f t="shared" ca="1" si="11"/>
        <v>0</v>
      </c>
    </row>
    <row r="67" spans="1:15" ht="12.75" customHeight="1" x14ac:dyDescent="0.25">
      <c r="A67" s="65" t="s">
        <v>267</v>
      </c>
      <c r="B67" s="21">
        <v>3008</v>
      </c>
      <c r="C67" s="66" t="s">
        <v>253</v>
      </c>
      <c r="D67" s="23">
        <f t="shared" ca="1" si="4"/>
        <v>0</v>
      </c>
      <c r="E67" s="22">
        <f t="shared" ca="1" si="10"/>
        <v>0</v>
      </c>
      <c r="F67" s="22">
        <f t="shared" ca="1" si="10"/>
        <v>0</v>
      </c>
      <c r="G67" s="22">
        <f t="shared" ca="1" si="10"/>
        <v>0</v>
      </c>
      <c r="H67" s="22">
        <f t="shared" ca="1" si="10"/>
        <v>0</v>
      </c>
      <c r="I67" s="22">
        <f t="shared" ca="1" si="10"/>
        <v>0</v>
      </c>
      <c r="J67" s="22">
        <f t="shared" ca="1" si="10"/>
        <v>0</v>
      </c>
      <c r="K67" s="22">
        <f t="shared" ca="1" si="10"/>
        <v>0</v>
      </c>
      <c r="L67" s="22">
        <f t="shared" ca="1" si="10"/>
        <v>0</v>
      </c>
      <c r="M67" s="22">
        <f t="shared" ca="1" si="10"/>
        <v>0</v>
      </c>
      <c r="N67" s="22">
        <f t="shared" ca="1" si="10"/>
        <v>0</v>
      </c>
      <c r="O67" s="23">
        <f t="shared" ca="1" si="11"/>
        <v>0</v>
      </c>
    </row>
    <row r="68" spans="1:15" ht="12.75" customHeight="1" x14ac:dyDescent="0.25">
      <c r="A68" s="65" t="s">
        <v>269</v>
      </c>
      <c r="B68" s="21">
        <v>3009</v>
      </c>
      <c r="C68" s="66" t="s">
        <v>253</v>
      </c>
      <c r="D68" s="23">
        <f t="shared" ca="1" si="4"/>
        <v>0</v>
      </c>
      <c r="E68" s="22">
        <f t="shared" ca="1" si="10"/>
        <v>0</v>
      </c>
      <c r="F68" s="22">
        <f t="shared" ca="1" si="10"/>
        <v>0</v>
      </c>
      <c r="G68" s="22">
        <f t="shared" ca="1" si="10"/>
        <v>0</v>
      </c>
      <c r="H68" s="22">
        <f t="shared" ca="1" si="10"/>
        <v>0</v>
      </c>
      <c r="I68" s="22">
        <f t="shared" ca="1" si="10"/>
        <v>0</v>
      </c>
      <c r="J68" s="22">
        <f t="shared" ca="1" si="10"/>
        <v>0</v>
      </c>
      <c r="K68" s="22">
        <f t="shared" ca="1" si="10"/>
        <v>0</v>
      </c>
      <c r="L68" s="22">
        <f t="shared" ca="1" si="10"/>
        <v>0</v>
      </c>
      <c r="M68" s="22">
        <f t="shared" ca="1" si="10"/>
        <v>0</v>
      </c>
      <c r="N68" s="22">
        <f t="shared" ca="1" si="10"/>
        <v>0</v>
      </c>
      <c r="O68" s="23">
        <f t="shared" ca="1" si="11"/>
        <v>0</v>
      </c>
    </row>
    <row r="69" spans="1:15" ht="12.75" customHeight="1" x14ac:dyDescent="0.25">
      <c r="A69" s="65" t="s">
        <v>271</v>
      </c>
      <c r="B69" s="21">
        <v>3011</v>
      </c>
      <c r="C69" s="66" t="s">
        <v>253</v>
      </c>
      <c r="D69" s="23">
        <f t="shared" ca="1" si="4"/>
        <v>0</v>
      </c>
      <c r="E69" s="22">
        <f t="shared" ca="1" si="10"/>
        <v>0</v>
      </c>
      <c r="F69" s="22">
        <f t="shared" ca="1" si="10"/>
        <v>0</v>
      </c>
      <c r="G69" s="22">
        <f t="shared" ca="1" si="10"/>
        <v>0</v>
      </c>
      <c r="H69" s="22">
        <f t="shared" ca="1" si="10"/>
        <v>0</v>
      </c>
      <c r="I69" s="22">
        <f t="shared" ca="1" si="10"/>
        <v>0</v>
      </c>
      <c r="J69" s="22">
        <f t="shared" ca="1" si="10"/>
        <v>0</v>
      </c>
      <c r="K69" s="22">
        <f t="shared" ca="1" si="10"/>
        <v>0</v>
      </c>
      <c r="L69" s="22">
        <f t="shared" ca="1" si="10"/>
        <v>0</v>
      </c>
      <c r="M69" s="22">
        <f t="shared" ca="1" si="10"/>
        <v>0</v>
      </c>
      <c r="N69" s="22">
        <f t="shared" ca="1" si="10"/>
        <v>0</v>
      </c>
      <c r="O69" s="23">
        <f t="shared" ca="1" si="11"/>
        <v>0</v>
      </c>
    </row>
    <row r="70" spans="1:15" ht="12.75" customHeight="1" x14ac:dyDescent="0.25">
      <c r="A70" s="65" t="s">
        <v>273</v>
      </c>
      <c r="B70" s="21">
        <v>3012</v>
      </c>
      <c r="C70" s="66" t="s">
        <v>253</v>
      </c>
      <c r="D70" s="23">
        <f t="shared" ca="1" si="4"/>
        <v>0</v>
      </c>
      <c r="E70" s="22">
        <f t="shared" ca="1" si="10"/>
        <v>0</v>
      </c>
      <c r="F70" s="22">
        <f t="shared" ca="1" si="10"/>
        <v>0</v>
      </c>
      <c r="G70" s="22">
        <f t="shared" ca="1" si="10"/>
        <v>0</v>
      </c>
      <c r="H70" s="22">
        <f t="shared" ca="1" si="10"/>
        <v>0</v>
      </c>
      <c r="I70" s="22">
        <f t="shared" ca="1" si="10"/>
        <v>0</v>
      </c>
      <c r="J70" s="22">
        <f t="shared" ca="1" si="10"/>
        <v>0</v>
      </c>
      <c r="K70" s="22">
        <f t="shared" ca="1" si="10"/>
        <v>0</v>
      </c>
      <c r="L70" s="22">
        <f t="shared" ca="1" si="10"/>
        <v>0</v>
      </c>
      <c r="M70" s="22">
        <f t="shared" ca="1" si="10"/>
        <v>0</v>
      </c>
      <c r="N70" s="22">
        <f t="shared" ca="1" si="10"/>
        <v>0</v>
      </c>
      <c r="O70" s="23">
        <f t="shared" ca="1" si="11"/>
        <v>0</v>
      </c>
    </row>
    <row r="71" spans="1:15" ht="12.75" customHeight="1" x14ac:dyDescent="0.25">
      <c r="A71" s="65" t="s">
        <v>275</v>
      </c>
      <c r="B71" s="21">
        <v>3015</v>
      </c>
      <c r="C71" s="66" t="s">
        <v>253</v>
      </c>
      <c r="D71" s="23">
        <f t="shared" ca="1" si="4"/>
        <v>0</v>
      </c>
      <c r="E71" s="22">
        <f t="shared" ref="E71:N74" ca="1" si="12">IFERROR(INDIRECT("'"&amp;$B$2&amp;"'!"&amp;ADDRESS(MATCH($B71,INDIRECT("'"&amp;$B$2&amp;"'!$B$1:$B$1095"),0),MATCH(E$5,INDIRECT("'"&amp;$B$2&amp;"'!5:5"),0))),0)</f>
        <v>0</v>
      </c>
      <c r="F71" s="22">
        <f t="shared" ca="1" si="12"/>
        <v>0</v>
      </c>
      <c r="G71" s="22">
        <f t="shared" ca="1" si="12"/>
        <v>0</v>
      </c>
      <c r="H71" s="22">
        <f t="shared" ca="1" si="12"/>
        <v>0</v>
      </c>
      <c r="I71" s="22">
        <f t="shared" ca="1" si="12"/>
        <v>0</v>
      </c>
      <c r="J71" s="22">
        <f t="shared" ca="1" si="12"/>
        <v>0</v>
      </c>
      <c r="K71" s="22">
        <f t="shared" ca="1" si="12"/>
        <v>0</v>
      </c>
      <c r="L71" s="22">
        <f t="shared" ca="1" si="12"/>
        <v>0</v>
      </c>
      <c r="M71" s="22">
        <f t="shared" ca="1" si="12"/>
        <v>0</v>
      </c>
      <c r="N71" s="22">
        <f t="shared" ca="1" si="12"/>
        <v>0</v>
      </c>
      <c r="O71" s="23">
        <f t="shared" ca="1" si="11"/>
        <v>0</v>
      </c>
    </row>
    <row r="72" spans="1:15" ht="12.75" customHeight="1" x14ac:dyDescent="0.25">
      <c r="A72" s="65" t="s">
        <v>277</v>
      </c>
      <c r="B72" s="21">
        <v>3016</v>
      </c>
      <c r="C72" s="66" t="s">
        <v>253</v>
      </c>
      <c r="D72" s="23">
        <f t="shared" ca="1" si="4"/>
        <v>0</v>
      </c>
      <c r="E72" s="22">
        <f t="shared" ca="1" si="12"/>
        <v>0</v>
      </c>
      <c r="F72" s="22">
        <f t="shared" ca="1" si="12"/>
        <v>0</v>
      </c>
      <c r="G72" s="22">
        <f t="shared" ca="1" si="12"/>
        <v>0</v>
      </c>
      <c r="H72" s="22">
        <f t="shared" ca="1" si="12"/>
        <v>0</v>
      </c>
      <c r="I72" s="22">
        <f t="shared" ca="1" si="12"/>
        <v>0</v>
      </c>
      <c r="J72" s="22">
        <f t="shared" ca="1" si="12"/>
        <v>0</v>
      </c>
      <c r="K72" s="22">
        <f t="shared" ca="1" si="12"/>
        <v>0</v>
      </c>
      <c r="L72" s="22">
        <f t="shared" ca="1" si="12"/>
        <v>0</v>
      </c>
      <c r="M72" s="22">
        <f t="shared" ca="1" si="12"/>
        <v>0</v>
      </c>
      <c r="N72" s="22">
        <f t="shared" ca="1" si="12"/>
        <v>0</v>
      </c>
      <c r="O72" s="23">
        <f t="shared" ca="1" si="11"/>
        <v>0</v>
      </c>
    </row>
    <row r="73" spans="1:15" ht="12.75" customHeight="1" x14ac:dyDescent="0.25">
      <c r="A73" s="65" t="s">
        <v>279</v>
      </c>
      <c r="B73" s="21">
        <v>3017</v>
      </c>
      <c r="C73" s="66" t="s">
        <v>253</v>
      </c>
      <c r="D73" s="23">
        <f t="shared" ca="1" si="4"/>
        <v>0</v>
      </c>
      <c r="E73" s="22">
        <f t="shared" ca="1" si="12"/>
        <v>0</v>
      </c>
      <c r="F73" s="22">
        <f t="shared" ca="1" si="12"/>
        <v>0</v>
      </c>
      <c r="G73" s="22">
        <f t="shared" ca="1" si="12"/>
        <v>0</v>
      </c>
      <c r="H73" s="22">
        <f t="shared" ca="1" si="12"/>
        <v>0</v>
      </c>
      <c r="I73" s="22">
        <f t="shared" ca="1" si="12"/>
        <v>0</v>
      </c>
      <c r="J73" s="22">
        <f t="shared" ca="1" si="12"/>
        <v>0</v>
      </c>
      <c r="K73" s="22">
        <f t="shared" ca="1" si="12"/>
        <v>0</v>
      </c>
      <c r="L73" s="22">
        <f t="shared" ca="1" si="12"/>
        <v>0</v>
      </c>
      <c r="M73" s="22">
        <f t="shared" ca="1" si="12"/>
        <v>0</v>
      </c>
      <c r="N73" s="22">
        <f t="shared" ca="1" si="12"/>
        <v>0</v>
      </c>
      <c r="O73" s="23">
        <f ca="1">D73+SUM(H73:N73)</f>
        <v>0</v>
      </c>
    </row>
    <row r="74" spans="1:15" ht="13.5" x14ac:dyDescent="0.25">
      <c r="A74" s="65" t="s">
        <v>281</v>
      </c>
      <c r="B74" s="21">
        <v>3018</v>
      </c>
      <c r="C74" s="66" t="s">
        <v>253</v>
      </c>
      <c r="D74" s="23">
        <f t="shared" ca="1" si="4"/>
        <v>0</v>
      </c>
      <c r="E74" s="22">
        <f t="shared" ca="1" si="12"/>
        <v>0</v>
      </c>
      <c r="F74" s="22">
        <f t="shared" ca="1" si="12"/>
        <v>0</v>
      </c>
      <c r="G74" s="22">
        <f t="shared" ca="1" si="12"/>
        <v>0</v>
      </c>
      <c r="H74" s="22">
        <f t="shared" ca="1" si="12"/>
        <v>0</v>
      </c>
      <c r="I74" s="22">
        <f t="shared" ca="1" si="12"/>
        <v>0</v>
      </c>
      <c r="J74" s="22">
        <f t="shared" ca="1" si="12"/>
        <v>0</v>
      </c>
      <c r="K74" s="22">
        <f t="shared" ca="1" si="12"/>
        <v>0</v>
      </c>
      <c r="L74" s="22">
        <f t="shared" ca="1" si="12"/>
        <v>0</v>
      </c>
      <c r="M74" s="22">
        <f t="shared" ca="1" si="12"/>
        <v>0</v>
      </c>
      <c r="N74" s="22">
        <f t="shared" ca="1" si="12"/>
        <v>0</v>
      </c>
      <c r="O74" s="23">
        <f ca="1">D74+SUM(H74:N74)</f>
        <v>0</v>
      </c>
    </row>
    <row r="75" spans="1:15" ht="13.5" x14ac:dyDescent="0.25">
      <c r="A75" s="67" t="s">
        <v>283</v>
      </c>
      <c r="B75" s="56">
        <v>9000</v>
      </c>
      <c r="C75" s="66" t="s">
        <v>284</v>
      </c>
      <c r="D75" s="57">
        <f t="shared" ref="D75:N75" ca="1" si="13">SUMIF($C$7:$C$74,"HD",D$7:D$74)</f>
        <v>485709785.29154295</v>
      </c>
      <c r="E75" s="57">
        <f t="shared" ca="1" si="13"/>
        <v>10875431.06246729</v>
      </c>
      <c r="F75" s="57">
        <f t="shared" ca="1" si="13"/>
        <v>56744144.373354532</v>
      </c>
      <c r="G75" s="57">
        <f t="shared" ca="1" si="13"/>
        <v>418090209.85572106</v>
      </c>
      <c r="H75" s="57">
        <f t="shared" ca="1" si="13"/>
        <v>8240429.0199999306</v>
      </c>
      <c r="I75" s="57">
        <f t="shared" ca="1" si="13"/>
        <v>243241938.99730021</v>
      </c>
      <c r="J75" s="57">
        <f t="shared" ca="1" si="13"/>
        <v>9174299.1371999998</v>
      </c>
      <c r="K75" s="57">
        <f t="shared" ca="1" si="13"/>
        <v>3822611.0300000003</v>
      </c>
      <c r="L75" s="57">
        <f t="shared" ca="1" si="13"/>
        <v>0</v>
      </c>
      <c r="M75" s="57">
        <f t="shared" ca="1" si="13"/>
        <v>6119876.8572000004</v>
      </c>
      <c r="N75" s="57">
        <f t="shared" ca="1" si="13"/>
        <v>0</v>
      </c>
      <c r="O75" s="23">
        <f ca="1">D75+SUM(H75:N75)</f>
        <v>756308940.33324313</v>
      </c>
    </row>
    <row r="76" spans="1:15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t="shared" ref="E76:N76" ca="1" si="14">SUMIF($C$7:$C$74,"H",E$7:E$74)+SUMIF($C$7:$C$74,"E",E$7:E$74)</f>
        <v>0</v>
      </c>
      <c r="F76" s="57">
        <f t="shared" ca="1" si="14"/>
        <v>0</v>
      </c>
      <c r="G76" s="57">
        <f t="shared" ca="1" si="14"/>
        <v>0</v>
      </c>
      <c r="H76" s="57">
        <f t="shared" ca="1" si="14"/>
        <v>0</v>
      </c>
      <c r="I76" s="57">
        <f t="shared" ca="1" si="14"/>
        <v>0</v>
      </c>
      <c r="J76" s="57">
        <f t="shared" ca="1" si="14"/>
        <v>0</v>
      </c>
      <c r="K76" s="57">
        <f t="shared" ca="1" si="14"/>
        <v>0</v>
      </c>
      <c r="L76" s="57">
        <f t="shared" ca="1" si="14"/>
        <v>0</v>
      </c>
      <c r="M76" s="57">
        <f t="shared" ca="1" si="14"/>
        <v>0</v>
      </c>
      <c r="N76" s="57">
        <f t="shared" ca="1" si="14"/>
        <v>0</v>
      </c>
      <c r="O76" s="23">
        <f ca="1">D76+SUM(H76:N76)</f>
        <v>0</v>
      </c>
    </row>
    <row r="77" spans="1:15" ht="13.5" x14ac:dyDescent="0.25">
      <c r="A77" s="67" t="s">
        <v>289</v>
      </c>
      <c r="B77" s="56">
        <v>9003</v>
      </c>
      <c r="C77" s="66" t="s">
        <v>290</v>
      </c>
      <c r="D77" s="57">
        <f t="shared" ref="D77:N77" ca="1" si="15">D75+D76</f>
        <v>485709785.29154295</v>
      </c>
      <c r="E77" s="57">
        <f t="shared" ca="1" si="15"/>
        <v>10875431.06246729</v>
      </c>
      <c r="F77" s="57">
        <f t="shared" ca="1" si="15"/>
        <v>56744144.373354532</v>
      </c>
      <c r="G77" s="57">
        <f t="shared" ca="1" si="15"/>
        <v>418090209.85572106</v>
      </c>
      <c r="H77" s="57">
        <f t="shared" ca="1" si="15"/>
        <v>8240429.0199999306</v>
      </c>
      <c r="I77" s="57">
        <f t="shared" ca="1" si="15"/>
        <v>243241938.99730021</v>
      </c>
      <c r="J77" s="57">
        <f t="shared" ca="1" si="15"/>
        <v>9174299.1371999998</v>
      </c>
      <c r="K77" s="57">
        <f t="shared" ca="1" si="15"/>
        <v>3822611.0300000003</v>
      </c>
      <c r="L77" s="57">
        <f t="shared" ca="1" si="15"/>
        <v>0</v>
      </c>
      <c r="M77" s="57">
        <f t="shared" ca="1" si="15"/>
        <v>6119876.8572000004</v>
      </c>
      <c r="N77" s="57">
        <f t="shared" ca="1" si="15"/>
        <v>0</v>
      </c>
      <c r="O77" s="23">
        <f ca="1">D77+SUM(H77:N77)</f>
        <v>756308940.33324313</v>
      </c>
    </row>
  </sheetData>
  <mergeCells count="1">
    <mergeCell ref="E2:G2"/>
  </mergeCells>
  <dataValidations count="1">
    <dataValidation type="list" allowBlank="1" showInputMessage="1" showErrorMessage="1" sqref="B2" xr:uid="{BEDB5861-309C-4E5F-BF44-89B4B32A33C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2F283-41E3-455B-B34D-4EA232E2522F}">
  <dimension ref="A1:U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21" width="15.7109375" style="3" customWidth="1"/>
    <col min="22" max="22" width="4" style="3" customWidth="1"/>
    <col min="23" max="16384" width="9.140625" style="3"/>
  </cols>
  <sheetData>
    <row r="1" spans="1:21" ht="15" customHeight="1" x14ac:dyDescent="0.25">
      <c r="A1" s="1" t="s">
        <v>0</v>
      </c>
      <c r="B1" s="2"/>
      <c r="C1" s="2"/>
    </row>
    <row r="2" spans="1:21" ht="15" customHeight="1" x14ac:dyDescent="0.25">
      <c r="A2" s="1" t="s">
        <v>329</v>
      </c>
      <c r="B2" s="4" t="s">
        <v>8</v>
      </c>
      <c r="C2" s="2"/>
      <c r="E2" s="81" t="s">
        <v>1</v>
      </c>
      <c r="F2" s="82"/>
      <c r="G2" s="83"/>
      <c r="H2" s="6"/>
    </row>
    <row r="3" spans="1:21" ht="15" customHeight="1" x14ac:dyDescent="0.25">
      <c r="A3" s="5" t="s">
        <v>354</v>
      </c>
      <c r="B3" s="2"/>
      <c r="C3" s="2"/>
    </row>
    <row r="4" spans="1:21" ht="22.5" customHeight="1" x14ac:dyDescent="0.2"/>
    <row r="5" spans="1:21" ht="22.5" customHeight="1" x14ac:dyDescent="0.2">
      <c r="D5" s="11">
        <v>723</v>
      </c>
      <c r="E5" s="11">
        <v>724</v>
      </c>
      <c r="F5" s="11">
        <v>765</v>
      </c>
      <c r="G5" s="11">
        <v>766</v>
      </c>
      <c r="H5" s="11">
        <v>767</v>
      </c>
      <c r="I5" s="11">
        <v>768</v>
      </c>
      <c r="J5" s="11">
        <v>773</v>
      </c>
      <c r="K5" s="11">
        <v>774</v>
      </c>
      <c r="L5" s="11">
        <v>775</v>
      </c>
      <c r="M5" s="11">
        <v>776</v>
      </c>
      <c r="N5" s="11">
        <v>777</v>
      </c>
      <c r="O5" s="11">
        <v>778</v>
      </c>
      <c r="P5" s="11">
        <v>779</v>
      </c>
      <c r="Q5" s="11">
        <v>780</v>
      </c>
      <c r="R5" s="11">
        <v>781</v>
      </c>
      <c r="S5" s="11">
        <v>782</v>
      </c>
      <c r="T5" s="11">
        <v>783</v>
      </c>
      <c r="U5" s="69"/>
    </row>
    <row r="6" spans="1:21" ht="79.5" customHeight="1" x14ac:dyDescent="0.2">
      <c r="A6" s="64" t="s">
        <v>141</v>
      </c>
      <c r="B6" s="64" t="s">
        <v>142</v>
      </c>
      <c r="C6" s="64" t="s">
        <v>143</v>
      </c>
      <c r="D6" s="8" t="s">
        <v>56</v>
      </c>
      <c r="E6" s="8" t="s">
        <v>57</v>
      </c>
      <c r="F6" s="8" t="s">
        <v>58</v>
      </c>
      <c r="G6" s="8" t="s">
        <v>59</v>
      </c>
      <c r="H6" s="8" t="s">
        <v>60</v>
      </c>
      <c r="I6" s="8" t="s">
        <v>61</v>
      </c>
      <c r="J6" s="8" t="s">
        <v>62</v>
      </c>
      <c r="K6" s="8" t="s">
        <v>63</v>
      </c>
      <c r="L6" s="8" t="s">
        <v>64</v>
      </c>
      <c r="M6" s="8" t="s">
        <v>65</v>
      </c>
      <c r="N6" s="8" t="s">
        <v>66</v>
      </c>
      <c r="O6" s="8" t="s">
        <v>67</v>
      </c>
      <c r="P6" s="8" t="s">
        <v>68</v>
      </c>
      <c r="Q6" s="8" t="s">
        <v>69</v>
      </c>
      <c r="R6" s="8" t="s">
        <v>70</v>
      </c>
      <c r="S6" s="8" t="s">
        <v>71</v>
      </c>
      <c r="T6" s="8" t="s">
        <v>72</v>
      </c>
      <c r="U6" s="69" t="s">
        <v>330</v>
      </c>
    </row>
    <row r="7" spans="1:21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S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199371274.47</v>
      </c>
      <c r="G7" s="22">
        <f t="shared" ca="1" si="0"/>
        <v>532705.32999999996</v>
      </c>
      <c r="H7" s="22">
        <f t="shared" ca="1" si="0"/>
        <v>0</v>
      </c>
      <c r="I7" s="22">
        <f t="shared" ca="1" si="0"/>
        <v>0</v>
      </c>
      <c r="J7" s="22">
        <f t="shared" ca="1" si="0"/>
        <v>0</v>
      </c>
      <c r="K7" s="22">
        <f t="shared" ca="1" si="0"/>
        <v>0</v>
      </c>
      <c r="L7" s="22">
        <f t="shared" ca="1" si="0"/>
        <v>0</v>
      </c>
      <c r="M7" s="22">
        <f t="shared" ca="1" si="0"/>
        <v>0</v>
      </c>
      <c r="N7" s="22">
        <f t="shared" ca="1" si="0"/>
        <v>0</v>
      </c>
      <c r="O7" s="22">
        <f t="shared" ca="1" si="0"/>
        <v>0</v>
      </c>
      <c r="P7" s="22">
        <f t="shared" ca="1" si="0"/>
        <v>0</v>
      </c>
      <c r="Q7" s="22">
        <f t="shared" ca="1" si="0"/>
        <v>0</v>
      </c>
      <c r="R7" s="22">
        <f t="shared" ca="1" si="0"/>
        <v>0</v>
      </c>
      <c r="S7" s="22">
        <f t="shared" ca="1" si="0"/>
        <v>0</v>
      </c>
      <c r="T7" s="22">
        <f t="shared" ref="N7:T22" ca="1" si="1">IFERROR(INDIRECT("'"&amp;$B$2&amp;"'!"&amp;ADDRESS(MATCH($B7,INDIRECT("'"&amp;$B$2&amp;"'!$B$1:$B$1095"),0),MATCH(T$5,INDIRECT("'"&amp;$B$2&amp;"'!5:5"),0))),0)</f>
        <v>0</v>
      </c>
      <c r="U7" s="23">
        <f t="shared" ref="U7:U22" ca="1" si="2">+SUM(D7:T7)</f>
        <v>199903979.80000001</v>
      </c>
    </row>
    <row r="8" spans="1:21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211831.33000000566</v>
      </c>
      <c r="E8" s="22">
        <f t="shared" ca="1" si="0"/>
        <v>39219865.48999998</v>
      </c>
      <c r="F8" s="22">
        <f t="shared" ca="1" si="0"/>
        <v>577684063.89999986</v>
      </c>
      <c r="G8" s="22">
        <f t="shared" ca="1" si="0"/>
        <v>936129.73999999464</v>
      </c>
      <c r="H8" s="22">
        <f t="shared" ca="1" si="0"/>
        <v>15161007.109999999</v>
      </c>
      <c r="I8" s="22">
        <f t="shared" ca="1" si="0"/>
        <v>27320133.790000021</v>
      </c>
      <c r="J8" s="22">
        <f t="shared" ca="1" si="0"/>
        <v>483390.99</v>
      </c>
      <c r="K8" s="22">
        <f t="shared" ca="1" si="0"/>
        <v>0</v>
      </c>
      <c r="L8" s="22">
        <f t="shared" ca="1" si="0"/>
        <v>0</v>
      </c>
      <c r="M8" s="22">
        <f t="shared" ca="1" si="0"/>
        <v>7724813.3800000008</v>
      </c>
      <c r="N8" s="22">
        <f t="shared" ca="1" si="1"/>
        <v>99116848.460000008</v>
      </c>
      <c r="O8" s="22">
        <f t="shared" ca="1" si="1"/>
        <v>854754.26</v>
      </c>
      <c r="P8" s="22">
        <f t="shared" ca="1" si="1"/>
        <v>56663292.149999999</v>
      </c>
      <c r="Q8" s="22">
        <f t="shared" ca="1" si="1"/>
        <v>4497.2800000000279</v>
      </c>
      <c r="R8" s="22">
        <f t="shared" ca="1" si="1"/>
        <v>0</v>
      </c>
      <c r="S8" s="22">
        <f t="shared" ca="1" si="1"/>
        <v>990253.45000000019</v>
      </c>
      <c r="T8" s="22">
        <f t="shared" ca="1" si="1"/>
        <v>7662565.0999999996</v>
      </c>
      <c r="U8" s="23">
        <f t="shared" ca="1" si="2"/>
        <v>834033446.42999995</v>
      </c>
    </row>
    <row r="9" spans="1:21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62118.380000000005</v>
      </c>
      <c r="E9" s="22">
        <f t="shared" ca="1" si="0"/>
        <v>598084.2699999999</v>
      </c>
      <c r="F9" s="22">
        <f t="shared" ca="1" si="0"/>
        <v>3690121.8499999996</v>
      </c>
      <c r="G9" s="22">
        <f t="shared" ca="1" si="0"/>
        <v>31701785.060000002</v>
      </c>
      <c r="H9" s="22">
        <f t="shared" ca="1" si="0"/>
        <v>27399362.129999995</v>
      </c>
      <c r="I9" s="22">
        <f t="shared" ca="1" si="0"/>
        <v>2034460.8699999996</v>
      </c>
      <c r="J9" s="22">
        <f t="shared" ca="1" si="0"/>
        <v>411708.69999999995</v>
      </c>
      <c r="K9" s="22">
        <f t="shared" ca="1" si="0"/>
        <v>0</v>
      </c>
      <c r="L9" s="22">
        <f t="shared" ca="1" si="0"/>
        <v>0</v>
      </c>
      <c r="M9" s="22">
        <f t="shared" ca="1" si="0"/>
        <v>6413418</v>
      </c>
      <c r="N9" s="22">
        <f t="shared" ca="1" si="1"/>
        <v>89666187.490000024</v>
      </c>
      <c r="O9" s="22">
        <f t="shared" ca="1" si="1"/>
        <v>626711.16999999993</v>
      </c>
      <c r="P9" s="22">
        <f t="shared" ca="1" si="1"/>
        <v>40550507.219999999</v>
      </c>
      <c r="Q9" s="22">
        <f t="shared" ca="1" si="1"/>
        <v>0</v>
      </c>
      <c r="R9" s="22">
        <f t="shared" ca="1" si="1"/>
        <v>0</v>
      </c>
      <c r="S9" s="22">
        <f t="shared" ca="1" si="1"/>
        <v>795295.81</v>
      </c>
      <c r="T9" s="22">
        <f t="shared" ca="1" si="1"/>
        <v>6749452.3899999997</v>
      </c>
      <c r="U9" s="23">
        <f t="shared" ca="1" si="2"/>
        <v>210699213.33999997</v>
      </c>
    </row>
    <row r="10" spans="1:21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570242.98999992025</v>
      </c>
      <c r="E10" s="22">
        <f t="shared" ca="1" si="0"/>
        <v>14522919.359999999</v>
      </c>
      <c r="F10" s="22">
        <f t="shared" ca="1" si="0"/>
        <v>31099622.960000005</v>
      </c>
      <c r="G10" s="22">
        <f t="shared" ca="1" si="0"/>
        <v>2411892.37</v>
      </c>
      <c r="H10" s="22">
        <f t="shared" ca="1" si="0"/>
        <v>89258281.809999898</v>
      </c>
      <c r="I10" s="22">
        <f t="shared" ca="1" si="0"/>
        <v>16031784.260000098</v>
      </c>
      <c r="J10" s="22">
        <f t="shared" ca="1" si="0"/>
        <v>915312.51</v>
      </c>
      <c r="K10" s="22">
        <f t="shared" ca="1" si="0"/>
        <v>0</v>
      </c>
      <c r="L10" s="22">
        <f t="shared" ca="1" si="0"/>
        <v>194924643.88</v>
      </c>
      <c r="M10" s="22">
        <f t="shared" ca="1" si="0"/>
        <v>14758993.630000001</v>
      </c>
      <c r="N10" s="22">
        <f t="shared" ca="1" si="1"/>
        <v>188808072.47</v>
      </c>
      <c r="O10" s="22">
        <f t="shared" ca="1" si="1"/>
        <v>1327372.3799999999</v>
      </c>
      <c r="P10" s="22">
        <f t="shared" ca="1" si="1"/>
        <v>95143087.230000004</v>
      </c>
      <c r="Q10" s="22">
        <f t="shared" ca="1" si="1"/>
        <v>22949330.43</v>
      </c>
      <c r="R10" s="22">
        <f t="shared" ca="1" si="1"/>
        <v>0</v>
      </c>
      <c r="S10" s="22">
        <f t="shared" ca="1" si="1"/>
        <v>1665952.74</v>
      </c>
      <c r="T10" s="22">
        <f t="shared" ca="1" si="1"/>
        <v>14699342.039999999</v>
      </c>
      <c r="U10" s="23">
        <f t="shared" ca="1" si="2"/>
        <v>689086851.05999982</v>
      </c>
    </row>
    <row r="11" spans="1:21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2">
        <f t="shared" ca="1" si="0"/>
        <v>11.1</v>
      </c>
      <c r="F11" s="22">
        <f t="shared" ca="1" si="0"/>
        <v>349197.63</v>
      </c>
      <c r="G11" s="22">
        <f t="shared" ca="1" si="0"/>
        <v>0</v>
      </c>
      <c r="H11" s="22">
        <f t="shared" ca="1" si="0"/>
        <v>2375.71</v>
      </c>
      <c r="I11" s="22">
        <f t="shared" ca="1" si="0"/>
        <v>120152.48</v>
      </c>
      <c r="J11" s="22">
        <f t="shared" ca="1" si="0"/>
        <v>483341.59</v>
      </c>
      <c r="K11" s="22">
        <f t="shared" ca="1" si="0"/>
        <v>0</v>
      </c>
      <c r="L11" s="22">
        <f t="shared" ca="1" si="0"/>
        <v>0</v>
      </c>
      <c r="M11" s="22">
        <f t="shared" ca="1" si="0"/>
        <v>7708836.8399999999</v>
      </c>
      <c r="N11" s="22">
        <f t="shared" ca="1" si="1"/>
        <v>101596353.16</v>
      </c>
      <c r="O11" s="22">
        <f t="shared" ca="1" si="1"/>
        <v>803421.37</v>
      </c>
      <c r="P11" s="22">
        <f t="shared" ca="1" si="1"/>
        <v>54521739.579999998</v>
      </c>
      <c r="Q11" s="22">
        <f t="shared" ca="1" si="1"/>
        <v>0</v>
      </c>
      <c r="R11" s="22">
        <f t="shared" ca="1" si="1"/>
        <v>0</v>
      </c>
      <c r="S11" s="22">
        <f t="shared" ca="1" si="1"/>
        <v>989952.26</v>
      </c>
      <c r="T11" s="22">
        <f t="shared" ca="1" si="1"/>
        <v>7477828.1299999999</v>
      </c>
      <c r="U11" s="23">
        <f t="shared" ca="1" si="2"/>
        <v>174053209.84999996</v>
      </c>
    </row>
    <row r="12" spans="1:21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0</v>
      </c>
      <c r="K12" s="22">
        <f t="shared" ca="1" si="0"/>
        <v>0</v>
      </c>
      <c r="L12" s="22">
        <f t="shared" ca="1" si="0"/>
        <v>0</v>
      </c>
      <c r="M12" s="22">
        <f t="shared" ca="1" si="0"/>
        <v>0</v>
      </c>
      <c r="N12" s="22">
        <f t="shared" ca="1" si="1"/>
        <v>0</v>
      </c>
      <c r="O12" s="22">
        <f t="shared" ca="1" si="1"/>
        <v>0</v>
      </c>
      <c r="P12" s="22">
        <f t="shared" ca="1" si="1"/>
        <v>0</v>
      </c>
      <c r="Q12" s="22">
        <f t="shared" ca="1" si="1"/>
        <v>0</v>
      </c>
      <c r="R12" s="22">
        <f t="shared" ca="1" si="1"/>
        <v>0</v>
      </c>
      <c r="S12" s="22">
        <f t="shared" ca="1" si="1"/>
        <v>0</v>
      </c>
      <c r="T12" s="22">
        <f t="shared" ca="1" si="1"/>
        <v>0</v>
      </c>
      <c r="U12" s="23">
        <f t="shared" ca="1" si="2"/>
        <v>0</v>
      </c>
    </row>
    <row r="13" spans="1:21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68050.89</v>
      </c>
      <c r="E13" s="22">
        <f t="shared" ca="1" si="0"/>
        <v>323015.63</v>
      </c>
      <c r="F13" s="22">
        <f t="shared" ca="1" si="0"/>
        <v>1763606.28</v>
      </c>
      <c r="G13" s="22">
        <f t="shared" ca="1" si="0"/>
        <v>0</v>
      </c>
      <c r="H13" s="22">
        <f t="shared" ca="1" si="0"/>
        <v>2988909.52</v>
      </c>
      <c r="I13" s="22">
        <f t="shared" ca="1" si="0"/>
        <v>968300.9</v>
      </c>
      <c r="J13" s="22">
        <f t="shared" ca="1" si="0"/>
        <v>0</v>
      </c>
      <c r="K13" s="22">
        <f t="shared" ca="1" si="0"/>
        <v>0</v>
      </c>
      <c r="L13" s="22">
        <f t="shared" ca="1" si="0"/>
        <v>0</v>
      </c>
      <c r="M13" s="22">
        <f t="shared" ca="1" si="0"/>
        <v>0</v>
      </c>
      <c r="N13" s="22">
        <f t="shared" ca="1" si="1"/>
        <v>0</v>
      </c>
      <c r="O13" s="22">
        <f t="shared" ca="1" si="1"/>
        <v>0</v>
      </c>
      <c r="P13" s="22">
        <f t="shared" ca="1" si="1"/>
        <v>0</v>
      </c>
      <c r="Q13" s="22">
        <f t="shared" ca="1" si="1"/>
        <v>0</v>
      </c>
      <c r="R13" s="22">
        <f t="shared" ca="1" si="1"/>
        <v>0</v>
      </c>
      <c r="S13" s="22">
        <f t="shared" ca="1" si="1"/>
        <v>0</v>
      </c>
      <c r="T13" s="22">
        <f t="shared" ca="1" si="1"/>
        <v>0</v>
      </c>
      <c r="U13" s="23">
        <f t="shared" ca="1" si="2"/>
        <v>6111883.2200000007</v>
      </c>
    </row>
    <row r="14" spans="1:21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428797.71</v>
      </c>
      <c r="E14" s="22">
        <f t="shared" ca="1" si="0"/>
        <v>1320875.32</v>
      </c>
      <c r="F14" s="22">
        <f t="shared" ca="1" si="0"/>
        <v>4714552.9000000004</v>
      </c>
      <c r="G14" s="22">
        <f t="shared" ca="1" si="0"/>
        <v>562456.97</v>
      </c>
      <c r="H14" s="22">
        <f t="shared" ca="1" si="0"/>
        <v>7707169.5299999984</v>
      </c>
      <c r="I14" s="22">
        <f t="shared" ca="1" si="0"/>
        <v>9031718.1899999976</v>
      </c>
      <c r="J14" s="22">
        <f t="shared" ca="1" si="0"/>
        <v>58479.839999999967</v>
      </c>
      <c r="K14" s="22">
        <f t="shared" ca="1" si="0"/>
        <v>0</v>
      </c>
      <c r="L14" s="22">
        <f t="shared" ca="1" si="0"/>
        <v>0</v>
      </c>
      <c r="M14" s="22">
        <f t="shared" ca="1" si="0"/>
        <v>1306549.8700000001</v>
      </c>
      <c r="N14" s="22">
        <f t="shared" ca="1" si="1"/>
        <v>21421382.509999998</v>
      </c>
      <c r="O14" s="22">
        <f t="shared" ca="1" si="1"/>
        <v>208060.79000000004</v>
      </c>
      <c r="P14" s="22">
        <f t="shared" ca="1" si="1"/>
        <v>11791956.75</v>
      </c>
      <c r="Q14" s="22">
        <f t="shared" ca="1" si="1"/>
        <v>0</v>
      </c>
      <c r="R14" s="22">
        <f t="shared" ca="1" si="1"/>
        <v>0</v>
      </c>
      <c r="S14" s="22">
        <f t="shared" ca="1" si="1"/>
        <v>182026.73000000004</v>
      </c>
      <c r="T14" s="22">
        <f t="shared" ca="1" si="1"/>
        <v>990893.61999999918</v>
      </c>
      <c r="U14" s="23">
        <f t="shared" ca="1" si="2"/>
        <v>59724920.729999989</v>
      </c>
    </row>
    <row r="15" spans="1:21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2">
        <f t="shared" ca="1" si="0"/>
        <v>80426410.205238566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2">
        <f t="shared" ca="1" si="0"/>
        <v>0</v>
      </c>
      <c r="L15" s="22">
        <f t="shared" ca="1" si="0"/>
        <v>0</v>
      </c>
      <c r="M15" s="22">
        <f t="shared" ca="1" si="0"/>
        <v>0</v>
      </c>
      <c r="N15" s="22">
        <f t="shared" ca="1" si="1"/>
        <v>0</v>
      </c>
      <c r="O15" s="22">
        <f t="shared" ca="1" si="1"/>
        <v>0</v>
      </c>
      <c r="P15" s="22">
        <f t="shared" ca="1" si="1"/>
        <v>0</v>
      </c>
      <c r="Q15" s="22">
        <f t="shared" ca="1" si="1"/>
        <v>0</v>
      </c>
      <c r="R15" s="22">
        <f t="shared" ca="1" si="1"/>
        <v>0</v>
      </c>
      <c r="S15" s="22">
        <f t="shared" ca="1" si="1"/>
        <v>0</v>
      </c>
      <c r="T15" s="22">
        <f t="shared" ca="1" si="1"/>
        <v>0</v>
      </c>
      <c r="U15" s="23">
        <f t="shared" ca="1" si="2"/>
        <v>80426410.205238566</v>
      </c>
    </row>
    <row r="16" spans="1:21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2">
        <f t="shared" ca="1" si="0"/>
        <v>0</v>
      </c>
      <c r="L16" s="22">
        <f t="shared" ca="1" si="0"/>
        <v>0</v>
      </c>
      <c r="M16" s="22">
        <f t="shared" ca="1" si="0"/>
        <v>0</v>
      </c>
      <c r="N16" s="22">
        <f t="shared" ca="1" si="1"/>
        <v>0</v>
      </c>
      <c r="O16" s="22">
        <f t="shared" ca="1" si="1"/>
        <v>0</v>
      </c>
      <c r="P16" s="22">
        <f t="shared" ca="1" si="1"/>
        <v>0</v>
      </c>
      <c r="Q16" s="22">
        <f t="shared" ca="1" si="1"/>
        <v>0</v>
      </c>
      <c r="R16" s="22">
        <f t="shared" ca="1" si="1"/>
        <v>0</v>
      </c>
      <c r="S16" s="22">
        <f t="shared" ca="1" si="1"/>
        <v>0</v>
      </c>
      <c r="T16" s="22">
        <f t="shared" ca="1" si="1"/>
        <v>0</v>
      </c>
      <c r="U16" s="23">
        <f t="shared" ca="1" si="2"/>
        <v>0</v>
      </c>
    </row>
    <row r="17" spans="1:21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74676</v>
      </c>
      <c r="E17" s="22">
        <f t="shared" ca="1" si="0"/>
        <v>3097249</v>
      </c>
      <c r="F17" s="22">
        <f t="shared" ca="1" si="0"/>
        <v>3872774</v>
      </c>
      <c r="G17" s="22">
        <f t="shared" ca="1" si="0"/>
        <v>400895</v>
      </c>
      <c r="H17" s="22">
        <f t="shared" ca="1" si="0"/>
        <v>29390055</v>
      </c>
      <c r="I17" s="22">
        <f t="shared" ca="1" si="0"/>
        <v>1467061</v>
      </c>
      <c r="J17" s="22">
        <f t="shared" ca="1" si="0"/>
        <v>0</v>
      </c>
      <c r="K17" s="22">
        <f t="shared" ca="1" si="0"/>
        <v>0</v>
      </c>
      <c r="L17" s="22">
        <f t="shared" ca="1" si="0"/>
        <v>0</v>
      </c>
      <c r="M17" s="22">
        <f t="shared" ca="1" si="0"/>
        <v>0</v>
      </c>
      <c r="N17" s="22">
        <f t="shared" ca="1" si="1"/>
        <v>0</v>
      </c>
      <c r="O17" s="22">
        <f t="shared" ca="1" si="1"/>
        <v>0</v>
      </c>
      <c r="P17" s="22">
        <f t="shared" ca="1" si="1"/>
        <v>0</v>
      </c>
      <c r="Q17" s="22">
        <f t="shared" ca="1" si="1"/>
        <v>0</v>
      </c>
      <c r="R17" s="22">
        <f t="shared" ca="1" si="1"/>
        <v>0</v>
      </c>
      <c r="S17" s="22">
        <f t="shared" ca="1" si="1"/>
        <v>0</v>
      </c>
      <c r="T17" s="22">
        <f t="shared" ca="1" si="1"/>
        <v>0</v>
      </c>
      <c r="U17" s="23">
        <f t="shared" ca="1" si="2"/>
        <v>38302710</v>
      </c>
    </row>
    <row r="18" spans="1:21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856.32</v>
      </c>
      <c r="E18" s="22">
        <f t="shared" ca="1" si="0"/>
        <v>1061.21</v>
      </c>
      <c r="F18" s="22">
        <f t="shared" ca="1" si="0"/>
        <v>687.69</v>
      </c>
      <c r="G18" s="22">
        <f t="shared" ca="1" si="0"/>
        <v>62091.76</v>
      </c>
      <c r="H18" s="22">
        <f t="shared" ca="1" si="0"/>
        <v>0</v>
      </c>
      <c r="I18" s="22">
        <f t="shared" ca="1" si="0"/>
        <v>1892.37</v>
      </c>
      <c r="J18" s="22">
        <f t="shared" ca="1" si="0"/>
        <v>0</v>
      </c>
      <c r="K18" s="22">
        <f t="shared" ca="1" si="0"/>
        <v>0</v>
      </c>
      <c r="L18" s="22">
        <f t="shared" ca="1" si="0"/>
        <v>0</v>
      </c>
      <c r="M18" s="22">
        <f t="shared" ca="1" si="0"/>
        <v>0</v>
      </c>
      <c r="N18" s="22">
        <f t="shared" ca="1" si="1"/>
        <v>0</v>
      </c>
      <c r="O18" s="22">
        <f t="shared" ca="1" si="1"/>
        <v>0</v>
      </c>
      <c r="P18" s="22">
        <f t="shared" ca="1" si="1"/>
        <v>0</v>
      </c>
      <c r="Q18" s="22">
        <f t="shared" ca="1" si="1"/>
        <v>0</v>
      </c>
      <c r="R18" s="22">
        <f t="shared" ca="1" si="1"/>
        <v>0</v>
      </c>
      <c r="S18" s="22">
        <f t="shared" ca="1" si="1"/>
        <v>0</v>
      </c>
      <c r="T18" s="22">
        <f t="shared" ca="1" si="1"/>
        <v>0</v>
      </c>
      <c r="U18" s="23">
        <f t="shared" ca="1" si="2"/>
        <v>66589.350000000006</v>
      </c>
    </row>
    <row r="19" spans="1:21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2">
        <f t="shared" ca="1" si="0"/>
        <v>0</v>
      </c>
      <c r="I19" s="22">
        <f t="shared" ca="1" si="0"/>
        <v>0</v>
      </c>
      <c r="J19" s="22">
        <f t="shared" ca="1" si="0"/>
        <v>0</v>
      </c>
      <c r="K19" s="22">
        <f t="shared" ca="1" si="0"/>
        <v>0</v>
      </c>
      <c r="L19" s="22">
        <f t="shared" ca="1" si="0"/>
        <v>0</v>
      </c>
      <c r="M19" s="22">
        <f t="shared" ca="1" si="0"/>
        <v>0</v>
      </c>
      <c r="N19" s="22">
        <f t="shared" ca="1" si="1"/>
        <v>0</v>
      </c>
      <c r="O19" s="22">
        <f t="shared" ca="1" si="1"/>
        <v>0</v>
      </c>
      <c r="P19" s="22">
        <f t="shared" ca="1" si="1"/>
        <v>0</v>
      </c>
      <c r="Q19" s="22">
        <f t="shared" ca="1" si="1"/>
        <v>0</v>
      </c>
      <c r="R19" s="22">
        <f t="shared" ca="1" si="1"/>
        <v>0</v>
      </c>
      <c r="S19" s="22">
        <f t="shared" ca="1" si="1"/>
        <v>0</v>
      </c>
      <c r="T19" s="22">
        <f t="shared" ca="1" si="1"/>
        <v>0</v>
      </c>
      <c r="U19" s="23">
        <f t="shared" ca="1" si="2"/>
        <v>0</v>
      </c>
    </row>
    <row r="20" spans="1:21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113938.05000000003</v>
      </c>
      <c r="E20" s="22">
        <f t="shared" ca="1" si="0"/>
        <v>2499185.91</v>
      </c>
      <c r="F20" s="22">
        <f t="shared" ca="1" si="0"/>
        <v>6989294.1600000001</v>
      </c>
      <c r="G20" s="22">
        <f t="shared" ca="1" si="0"/>
        <v>940657.39999999991</v>
      </c>
      <c r="H20" s="22">
        <f t="shared" ca="1" si="0"/>
        <v>2443398.0499999998</v>
      </c>
      <c r="I20" s="22">
        <f t="shared" ca="1" si="0"/>
        <v>1381517.8599999999</v>
      </c>
      <c r="J20" s="22">
        <f t="shared" ca="1" si="0"/>
        <v>0</v>
      </c>
      <c r="K20" s="22">
        <f t="shared" ca="1" si="0"/>
        <v>0</v>
      </c>
      <c r="L20" s="22">
        <f t="shared" ca="1" si="0"/>
        <v>158624226.79000002</v>
      </c>
      <c r="M20" s="22">
        <f t="shared" ca="1" si="0"/>
        <v>0</v>
      </c>
      <c r="N20" s="22">
        <f t="shared" ca="1" si="1"/>
        <v>0</v>
      </c>
      <c r="O20" s="22">
        <f t="shared" ca="1" si="1"/>
        <v>0</v>
      </c>
      <c r="P20" s="22">
        <f t="shared" ca="1" si="1"/>
        <v>0</v>
      </c>
      <c r="Q20" s="22">
        <f t="shared" ca="1" si="1"/>
        <v>0</v>
      </c>
      <c r="R20" s="22">
        <f t="shared" ca="1" si="1"/>
        <v>0</v>
      </c>
      <c r="S20" s="22">
        <f t="shared" ca="1" si="1"/>
        <v>0</v>
      </c>
      <c r="T20" s="22">
        <f t="shared" ca="1" si="1"/>
        <v>0</v>
      </c>
      <c r="U20" s="23">
        <f t="shared" ca="1" si="2"/>
        <v>172992218.22000003</v>
      </c>
    </row>
    <row r="21" spans="1:21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43211.22</v>
      </c>
      <c r="E21" s="22">
        <f t="shared" ca="1" si="0"/>
        <v>41404.120000000003</v>
      </c>
      <c r="F21" s="22">
        <f t="shared" ca="1" si="0"/>
        <v>41505.08</v>
      </c>
      <c r="G21" s="22">
        <f t="shared" ca="1" si="0"/>
        <v>0</v>
      </c>
      <c r="H21" s="22">
        <f t="shared" ca="1" si="0"/>
        <v>633523.47</v>
      </c>
      <c r="I21" s="22">
        <f t="shared" ca="1" si="0"/>
        <v>202294.96</v>
      </c>
      <c r="J21" s="22">
        <f t="shared" ca="1" si="0"/>
        <v>0</v>
      </c>
      <c r="K21" s="22">
        <f t="shared" ca="1" si="0"/>
        <v>0</v>
      </c>
      <c r="L21" s="22">
        <f t="shared" ca="1" si="0"/>
        <v>0</v>
      </c>
      <c r="M21" s="22">
        <f t="shared" ca="1" si="0"/>
        <v>0</v>
      </c>
      <c r="N21" s="22">
        <f t="shared" ca="1" si="1"/>
        <v>0</v>
      </c>
      <c r="O21" s="22">
        <f t="shared" ca="1" si="1"/>
        <v>0</v>
      </c>
      <c r="P21" s="22">
        <f t="shared" ca="1" si="1"/>
        <v>0</v>
      </c>
      <c r="Q21" s="22">
        <f t="shared" ca="1" si="1"/>
        <v>0</v>
      </c>
      <c r="R21" s="22">
        <f t="shared" ca="1" si="1"/>
        <v>0</v>
      </c>
      <c r="S21" s="22">
        <f t="shared" ca="1" si="1"/>
        <v>0</v>
      </c>
      <c r="T21" s="22">
        <f t="shared" ca="1" si="1"/>
        <v>0</v>
      </c>
      <c r="U21" s="23">
        <f t="shared" ca="1" si="2"/>
        <v>961938.85</v>
      </c>
    </row>
    <row r="22" spans="1:21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  <c r="E22" s="22">
        <f t="shared" ca="1" si="0"/>
        <v>15464958.5</v>
      </c>
      <c r="F22" s="22">
        <f t="shared" ca="1" si="0"/>
        <v>18007996.57</v>
      </c>
      <c r="G22" s="22">
        <f t="shared" ca="1" si="0"/>
        <v>3420713.07</v>
      </c>
      <c r="H22" s="22">
        <f t="shared" ca="1" si="0"/>
        <v>732479894.86000001</v>
      </c>
      <c r="I22" s="22">
        <f t="shared" ca="1" si="0"/>
        <v>10240520.710000001</v>
      </c>
      <c r="J22" s="22">
        <f t="shared" ca="1" si="0"/>
        <v>3867251.43</v>
      </c>
      <c r="K22" s="22">
        <f t="shared" ca="1" si="0"/>
        <v>0</v>
      </c>
      <c r="L22" s="22">
        <f t="shared" ca="1" si="0"/>
        <v>0</v>
      </c>
      <c r="M22" s="22">
        <f t="shared" ca="1" si="0"/>
        <v>61838448.200000003</v>
      </c>
      <c r="N22" s="22">
        <f t="shared" ca="1" si="0"/>
        <v>786737209.99000001</v>
      </c>
      <c r="O22" s="22">
        <f t="shared" ca="1" si="0"/>
        <v>6966274.0700000003</v>
      </c>
      <c r="P22" s="22">
        <f t="shared" ca="1" si="0"/>
        <v>458640984.12</v>
      </c>
      <c r="Q22" s="22">
        <f t="shared" ca="1" si="0"/>
        <v>7917.83</v>
      </c>
      <c r="R22" s="22">
        <f t="shared" ca="1" si="0"/>
        <v>0</v>
      </c>
      <c r="S22" s="22">
        <f t="shared" ca="1" si="0"/>
        <v>7922780.6799999997</v>
      </c>
      <c r="T22" s="22">
        <f t="shared" ca="1" si="1"/>
        <v>61757191.700000003</v>
      </c>
      <c r="U22" s="23">
        <f t="shared" ca="1" si="2"/>
        <v>2167352141.73</v>
      </c>
    </row>
    <row r="23" spans="1:21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S38" ca="1" si="3">IFERROR(INDIRECT("'"&amp;$B$2&amp;"'!"&amp;ADDRESS(MATCH($B23,INDIRECT("'"&amp;$B$2&amp;"'!$B$1:$B$1095"),0),MATCH(D$5,INDIRECT("'"&amp;$B$2&amp;"'!5:5"),0))),0)</f>
        <v>0</v>
      </c>
      <c r="E23" s="22">
        <f t="shared" ca="1" si="3"/>
        <v>6413.43</v>
      </c>
      <c r="F23" s="22">
        <f t="shared" ca="1" si="3"/>
        <v>10259743.18</v>
      </c>
      <c r="G23" s="22">
        <f t="shared" ca="1" si="3"/>
        <v>-1877839.750000468</v>
      </c>
      <c r="H23" s="22">
        <f t="shared" ca="1" si="3"/>
        <v>14147310.300000001</v>
      </c>
      <c r="I23" s="22">
        <f t="shared" ca="1" si="3"/>
        <v>4154468.4899999998</v>
      </c>
      <c r="J23" s="22">
        <f t="shared" ca="1" si="3"/>
        <v>0</v>
      </c>
      <c r="K23" s="22">
        <f t="shared" ca="1" si="3"/>
        <v>0</v>
      </c>
      <c r="L23" s="22">
        <f t="shared" ca="1" si="3"/>
        <v>0</v>
      </c>
      <c r="M23" s="22">
        <f t="shared" ca="1" si="3"/>
        <v>262253.69</v>
      </c>
      <c r="N23" s="22">
        <f t="shared" ca="1" si="3"/>
        <v>0</v>
      </c>
      <c r="O23" s="22">
        <f t="shared" ca="1" si="3"/>
        <v>0</v>
      </c>
      <c r="P23" s="22">
        <f t="shared" ca="1" si="3"/>
        <v>0</v>
      </c>
      <c r="Q23" s="22">
        <f t="shared" ca="1" si="3"/>
        <v>0</v>
      </c>
      <c r="R23" s="22">
        <f t="shared" ca="1" si="3"/>
        <v>0</v>
      </c>
      <c r="S23" s="22">
        <f t="shared" ca="1" si="3"/>
        <v>0</v>
      </c>
      <c r="T23" s="22">
        <f t="shared" ref="N23:T38" ca="1" si="4">IFERROR(INDIRECT("'"&amp;$B$2&amp;"'!"&amp;ADDRESS(MATCH($B23,INDIRECT("'"&amp;$B$2&amp;"'!$B$1:$B$1095"),0),MATCH(T$5,INDIRECT("'"&amp;$B$2&amp;"'!5:5"),0))),0)</f>
        <v>0</v>
      </c>
      <c r="U23" s="23">
        <f ca="1">+SUM(D23:T23)</f>
        <v>26952349.339999534</v>
      </c>
    </row>
    <row r="24" spans="1:21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3"/>
        <v>331016.78999999998</v>
      </c>
      <c r="E24" s="22">
        <f t="shared" ca="1" si="3"/>
        <v>338397.85</v>
      </c>
      <c r="F24" s="22">
        <f t="shared" ca="1" si="3"/>
        <v>12149577.58</v>
      </c>
      <c r="G24" s="22">
        <f t="shared" ca="1" si="3"/>
        <v>0</v>
      </c>
      <c r="H24" s="22">
        <f t="shared" ca="1" si="3"/>
        <v>565429.05000000005</v>
      </c>
      <c r="I24" s="22">
        <f t="shared" ca="1" si="3"/>
        <v>4299049.5100000799</v>
      </c>
      <c r="J24" s="22">
        <f t="shared" ca="1" si="3"/>
        <v>0</v>
      </c>
      <c r="K24" s="22">
        <f t="shared" ca="1" si="3"/>
        <v>0</v>
      </c>
      <c r="L24" s="22">
        <f t="shared" ca="1" si="3"/>
        <v>0</v>
      </c>
      <c r="M24" s="22">
        <f t="shared" ca="1" si="3"/>
        <v>286517.32</v>
      </c>
      <c r="N24" s="22">
        <f t="shared" ca="1" si="4"/>
        <v>1526.92</v>
      </c>
      <c r="O24" s="22">
        <f t="shared" ca="1" si="4"/>
        <v>0</v>
      </c>
      <c r="P24" s="22">
        <f t="shared" ca="1" si="4"/>
        <v>52110276.439999998</v>
      </c>
      <c r="Q24" s="22">
        <f t="shared" ca="1" si="4"/>
        <v>0</v>
      </c>
      <c r="R24" s="22">
        <f t="shared" ca="1" si="4"/>
        <v>0</v>
      </c>
      <c r="S24" s="22">
        <f t="shared" ca="1" si="4"/>
        <v>0</v>
      </c>
      <c r="T24" s="22">
        <f t="shared" ca="1" si="4"/>
        <v>0</v>
      </c>
      <c r="U24" s="23">
        <f ca="1">+SUM(D24:T24)</f>
        <v>70081791.460000083</v>
      </c>
    </row>
    <row r="25" spans="1:21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3"/>
        <v>907.43000000000018</v>
      </c>
      <c r="E25" s="22">
        <f t="shared" ca="1" si="3"/>
        <v>-31.340000000000018</v>
      </c>
      <c r="F25" s="22">
        <f t="shared" ca="1" si="3"/>
        <v>-735.18999999999994</v>
      </c>
      <c r="G25" s="22">
        <f t="shared" ca="1" si="3"/>
        <v>0</v>
      </c>
      <c r="H25" s="22">
        <f t="shared" ca="1" si="3"/>
        <v>0</v>
      </c>
      <c r="I25" s="22">
        <f t="shared" ca="1" si="3"/>
        <v>28684.21</v>
      </c>
      <c r="J25" s="22">
        <f t="shared" ca="1" si="3"/>
        <v>0</v>
      </c>
      <c r="K25" s="22">
        <f t="shared" ca="1" si="3"/>
        <v>0</v>
      </c>
      <c r="L25" s="22">
        <f t="shared" ca="1" si="3"/>
        <v>0</v>
      </c>
      <c r="M25" s="22">
        <f t="shared" ca="1" si="3"/>
        <v>0</v>
      </c>
      <c r="N25" s="22">
        <f t="shared" ca="1" si="4"/>
        <v>0</v>
      </c>
      <c r="O25" s="22">
        <f t="shared" ca="1" si="4"/>
        <v>0</v>
      </c>
      <c r="P25" s="22">
        <f t="shared" ca="1" si="4"/>
        <v>0</v>
      </c>
      <c r="Q25" s="22">
        <f t="shared" ca="1" si="4"/>
        <v>560</v>
      </c>
      <c r="R25" s="22">
        <f t="shared" ca="1" si="4"/>
        <v>0</v>
      </c>
      <c r="S25" s="22">
        <f t="shared" ca="1" si="4"/>
        <v>0</v>
      </c>
      <c r="T25" s="22">
        <f t="shared" ca="1" si="4"/>
        <v>0</v>
      </c>
      <c r="U25" s="23">
        <f t="shared" ref="U25:U46" ca="1" si="5">+SUM(D25:T25)</f>
        <v>29385.11</v>
      </c>
    </row>
    <row r="26" spans="1:21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3"/>
        <v>101651.76598000001</v>
      </c>
      <c r="E26" s="22">
        <f t="shared" ca="1" si="3"/>
        <v>1196078.5692064005</v>
      </c>
      <c r="F26" s="22">
        <f t="shared" ca="1" si="3"/>
        <v>27224701.786501378</v>
      </c>
      <c r="G26" s="22">
        <f t="shared" ca="1" si="3"/>
        <v>17584109.372641001</v>
      </c>
      <c r="H26" s="22">
        <f t="shared" ca="1" si="3"/>
        <v>4699501.5917159999</v>
      </c>
      <c r="I26" s="22">
        <f t="shared" ca="1" si="3"/>
        <v>2663033.0263300003</v>
      </c>
      <c r="J26" s="22">
        <f t="shared" ca="1" si="3"/>
        <v>498.76</v>
      </c>
      <c r="K26" s="22">
        <f t="shared" ca="1" si="3"/>
        <v>0</v>
      </c>
      <c r="L26" s="22">
        <f t="shared" ca="1" si="3"/>
        <v>0</v>
      </c>
      <c r="M26" s="22">
        <f t="shared" ca="1" si="3"/>
        <v>0</v>
      </c>
      <c r="N26" s="22">
        <f t="shared" ca="1" si="4"/>
        <v>-65266.11</v>
      </c>
      <c r="O26" s="22">
        <f t="shared" ca="1" si="4"/>
        <v>0</v>
      </c>
      <c r="P26" s="22">
        <f t="shared" ca="1" si="4"/>
        <v>0</v>
      </c>
      <c r="Q26" s="22">
        <f t="shared" ca="1" si="4"/>
        <v>0</v>
      </c>
      <c r="R26" s="22">
        <f t="shared" ca="1" si="4"/>
        <v>0</v>
      </c>
      <c r="S26" s="22">
        <f t="shared" ca="1" si="4"/>
        <v>0</v>
      </c>
      <c r="T26" s="22">
        <f t="shared" ca="1" si="4"/>
        <v>0</v>
      </c>
      <c r="U26" s="23">
        <f t="shared" ca="1" si="5"/>
        <v>53404308.762374781</v>
      </c>
    </row>
    <row r="27" spans="1:21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3"/>
        <v>3201.2659999999996</v>
      </c>
      <c r="E27" s="22">
        <f t="shared" ca="1" si="3"/>
        <v>1890</v>
      </c>
      <c r="F27" s="22">
        <f t="shared" ca="1" si="3"/>
        <v>20777.5412</v>
      </c>
      <c r="G27" s="22">
        <f t="shared" ca="1" si="3"/>
        <v>0</v>
      </c>
      <c r="H27" s="22">
        <f t="shared" ca="1" si="3"/>
        <v>1.4551915228366852E-11</v>
      </c>
      <c r="I27" s="22">
        <f t="shared" ca="1" si="3"/>
        <v>133731.86909999995</v>
      </c>
      <c r="J27" s="22">
        <f t="shared" ca="1" si="3"/>
        <v>0</v>
      </c>
      <c r="K27" s="22">
        <f t="shared" ca="1" si="3"/>
        <v>0</v>
      </c>
      <c r="L27" s="22">
        <f t="shared" ca="1" si="3"/>
        <v>0</v>
      </c>
      <c r="M27" s="22">
        <f t="shared" ca="1" si="3"/>
        <v>0</v>
      </c>
      <c r="N27" s="22">
        <f t="shared" ca="1" si="4"/>
        <v>1536.26</v>
      </c>
      <c r="O27" s="22">
        <f t="shared" ca="1" si="4"/>
        <v>0</v>
      </c>
      <c r="P27" s="22">
        <f t="shared" ca="1" si="4"/>
        <v>0</v>
      </c>
      <c r="Q27" s="22">
        <f t="shared" ca="1" si="4"/>
        <v>0</v>
      </c>
      <c r="R27" s="22">
        <f t="shared" ca="1" si="4"/>
        <v>0</v>
      </c>
      <c r="S27" s="22">
        <f t="shared" ca="1" si="4"/>
        <v>0</v>
      </c>
      <c r="T27" s="22">
        <f t="shared" ca="1" si="4"/>
        <v>0</v>
      </c>
      <c r="U27" s="23">
        <f t="shared" ca="1" si="5"/>
        <v>161136.93629999997</v>
      </c>
    </row>
    <row r="28" spans="1:21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3"/>
        <v>0</v>
      </c>
      <c r="E28" s="22">
        <f t="shared" ca="1" si="3"/>
        <v>116.97999999999999</v>
      </c>
      <c r="F28" s="22">
        <f t="shared" ca="1" si="3"/>
        <v>2396.11</v>
      </c>
      <c r="G28" s="22">
        <f t="shared" ca="1" si="3"/>
        <v>0</v>
      </c>
      <c r="H28" s="22">
        <f t="shared" ca="1" si="3"/>
        <v>0</v>
      </c>
      <c r="I28" s="22">
        <f t="shared" ca="1" si="3"/>
        <v>1570.06</v>
      </c>
      <c r="J28" s="22">
        <f t="shared" ca="1" si="3"/>
        <v>0</v>
      </c>
      <c r="K28" s="22">
        <f t="shared" ca="1" si="3"/>
        <v>0</v>
      </c>
      <c r="L28" s="22">
        <f t="shared" ca="1" si="3"/>
        <v>0</v>
      </c>
      <c r="M28" s="22">
        <f t="shared" ca="1" si="3"/>
        <v>0</v>
      </c>
      <c r="N28" s="22">
        <f t="shared" ca="1" si="4"/>
        <v>0</v>
      </c>
      <c r="O28" s="22">
        <f t="shared" ca="1" si="4"/>
        <v>0</v>
      </c>
      <c r="P28" s="22">
        <f t="shared" ca="1" si="4"/>
        <v>0</v>
      </c>
      <c r="Q28" s="22">
        <f t="shared" ca="1" si="4"/>
        <v>0</v>
      </c>
      <c r="R28" s="22">
        <f t="shared" ca="1" si="4"/>
        <v>0</v>
      </c>
      <c r="S28" s="22">
        <f t="shared" ca="1" si="4"/>
        <v>0</v>
      </c>
      <c r="T28" s="22">
        <f t="shared" ca="1" si="4"/>
        <v>0</v>
      </c>
      <c r="U28" s="23">
        <f t="shared" ca="1" si="5"/>
        <v>4083.15</v>
      </c>
    </row>
    <row r="29" spans="1:21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3"/>
        <v>67491.23000000001</v>
      </c>
      <c r="E29" s="22">
        <f t="shared" ca="1" si="3"/>
        <v>14317694.471799996</v>
      </c>
      <c r="F29" s="22">
        <f t="shared" ca="1" si="3"/>
        <v>19588648.180000003</v>
      </c>
      <c r="G29" s="22">
        <f t="shared" ca="1" si="3"/>
        <v>1408634.6900000002</v>
      </c>
      <c r="H29" s="22">
        <f t="shared" ca="1" si="3"/>
        <v>8418832.5500000007</v>
      </c>
      <c r="I29" s="22">
        <f t="shared" ca="1" si="3"/>
        <v>51012548.410000004</v>
      </c>
      <c r="J29" s="22">
        <f t="shared" ca="1" si="3"/>
        <v>0</v>
      </c>
      <c r="K29" s="22">
        <f t="shared" ca="1" si="3"/>
        <v>0</v>
      </c>
      <c r="L29" s="22">
        <f t="shared" ca="1" si="3"/>
        <v>0</v>
      </c>
      <c r="M29" s="22">
        <f t="shared" ca="1" si="3"/>
        <v>0</v>
      </c>
      <c r="N29" s="22">
        <f t="shared" ca="1" si="4"/>
        <v>0</v>
      </c>
      <c r="O29" s="22">
        <f t="shared" ca="1" si="4"/>
        <v>32184.639999999999</v>
      </c>
      <c r="P29" s="22">
        <f t="shared" ca="1" si="4"/>
        <v>0</v>
      </c>
      <c r="Q29" s="22">
        <f t="shared" ca="1" si="4"/>
        <v>0</v>
      </c>
      <c r="R29" s="22">
        <f t="shared" ca="1" si="4"/>
        <v>0</v>
      </c>
      <c r="S29" s="22">
        <f t="shared" ca="1" si="4"/>
        <v>0</v>
      </c>
      <c r="T29" s="22">
        <f t="shared" ca="1" si="4"/>
        <v>0</v>
      </c>
      <c r="U29" s="23">
        <f t="shared" ca="1" si="5"/>
        <v>94846034.171800002</v>
      </c>
    </row>
    <row r="30" spans="1:21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3"/>
        <v>266500.92</v>
      </c>
      <c r="E30" s="22">
        <f t="shared" ca="1" si="3"/>
        <v>2118321.5299999998</v>
      </c>
      <c r="F30" s="22">
        <f t="shared" ca="1" si="3"/>
        <v>12088515.289999999</v>
      </c>
      <c r="G30" s="22">
        <f t="shared" ca="1" si="3"/>
        <v>0</v>
      </c>
      <c r="H30" s="22">
        <f t="shared" ca="1" si="3"/>
        <v>7107162.7199999997</v>
      </c>
      <c r="I30" s="22">
        <f t="shared" ca="1" si="3"/>
        <v>2525281.5299999998</v>
      </c>
      <c r="J30" s="22">
        <f t="shared" ca="1" si="3"/>
        <v>0</v>
      </c>
      <c r="K30" s="22">
        <f t="shared" ca="1" si="3"/>
        <v>0</v>
      </c>
      <c r="L30" s="22">
        <f t="shared" ca="1" si="3"/>
        <v>0</v>
      </c>
      <c r="M30" s="22">
        <f t="shared" ca="1" si="3"/>
        <v>0</v>
      </c>
      <c r="N30" s="22">
        <f t="shared" ca="1" si="4"/>
        <v>0</v>
      </c>
      <c r="O30" s="22">
        <f t="shared" ca="1" si="4"/>
        <v>0</v>
      </c>
      <c r="P30" s="22">
        <f t="shared" ca="1" si="4"/>
        <v>0</v>
      </c>
      <c r="Q30" s="22">
        <f t="shared" ca="1" si="4"/>
        <v>0</v>
      </c>
      <c r="R30" s="22">
        <f t="shared" ca="1" si="4"/>
        <v>0</v>
      </c>
      <c r="S30" s="22">
        <f t="shared" ca="1" si="4"/>
        <v>0</v>
      </c>
      <c r="T30" s="22">
        <f t="shared" ca="1" si="4"/>
        <v>0</v>
      </c>
      <c r="U30" s="23">
        <f t="shared" ca="1" si="5"/>
        <v>24105781.989999998</v>
      </c>
    </row>
    <row r="31" spans="1:21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3"/>
        <v>657784.66185599996</v>
      </c>
      <c r="E31" s="22">
        <f t="shared" ca="1" si="3"/>
        <v>4884081.8160069995</v>
      </c>
      <c r="F31" s="22">
        <f t="shared" ca="1" si="3"/>
        <v>5767388.5358250001</v>
      </c>
      <c r="G31" s="22">
        <f t="shared" ca="1" si="3"/>
        <v>1993132.7246050001</v>
      </c>
      <c r="H31" s="22">
        <f t="shared" ca="1" si="3"/>
        <v>33183802.644442998</v>
      </c>
      <c r="I31" s="22">
        <f t="shared" ca="1" si="3"/>
        <v>3113484.6099169999</v>
      </c>
      <c r="J31" s="22">
        <f t="shared" ca="1" si="3"/>
        <v>457655.9</v>
      </c>
      <c r="K31" s="22">
        <f t="shared" ca="1" si="3"/>
        <v>0</v>
      </c>
      <c r="L31" s="22">
        <f t="shared" ca="1" si="3"/>
        <v>0</v>
      </c>
      <c r="M31" s="22">
        <f t="shared" ca="1" si="3"/>
        <v>7399487.5</v>
      </c>
      <c r="N31" s="22">
        <f t="shared" ca="1" si="4"/>
        <v>94407420.299999997</v>
      </c>
      <c r="O31" s="22">
        <f t="shared" ca="1" si="4"/>
        <v>663079.39</v>
      </c>
      <c r="P31" s="22">
        <f t="shared" ca="1" si="4"/>
        <v>47602893.960000001</v>
      </c>
      <c r="Q31" s="22">
        <f t="shared" ca="1" si="4"/>
        <v>0</v>
      </c>
      <c r="R31" s="22">
        <f t="shared" ca="1" si="4"/>
        <v>0</v>
      </c>
      <c r="S31" s="22">
        <f t="shared" ca="1" si="4"/>
        <v>832955.86</v>
      </c>
      <c r="T31" s="22">
        <f t="shared" ca="1" si="4"/>
        <v>7340820.4699999997</v>
      </c>
      <c r="U31" s="23">
        <f t="shared" ca="1" si="5"/>
        <v>208303988.37265301</v>
      </c>
    </row>
    <row r="32" spans="1:21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3"/>
        <v>50559.039999999986</v>
      </c>
      <c r="E32" s="22">
        <f t="shared" ca="1" si="3"/>
        <v>495326.33999999892</v>
      </c>
      <c r="F32" s="22">
        <f t="shared" ca="1" si="3"/>
        <v>1414583.0899999999</v>
      </c>
      <c r="G32" s="22">
        <f t="shared" ca="1" si="3"/>
        <v>0</v>
      </c>
      <c r="H32" s="22">
        <f t="shared" ca="1" si="3"/>
        <v>247255.10000000003</v>
      </c>
      <c r="I32" s="22">
        <f t="shared" ca="1" si="3"/>
        <v>565633.32999999996</v>
      </c>
      <c r="J32" s="22">
        <f t="shared" ca="1" si="3"/>
        <v>0</v>
      </c>
      <c r="K32" s="22">
        <f t="shared" ca="1" si="3"/>
        <v>0</v>
      </c>
      <c r="L32" s="22">
        <f t="shared" ca="1" si="3"/>
        <v>0</v>
      </c>
      <c r="M32" s="22">
        <f t="shared" ca="1" si="3"/>
        <v>0</v>
      </c>
      <c r="N32" s="22">
        <f t="shared" ca="1" si="4"/>
        <v>0</v>
      </c>
      <c r="O32" s="22">
        <f t="shared" ca="1" si="4"/>
        <v>0</v>
      </c>
      <c r="P32" s="22">
        <f t="shared" ca="1" si="4"/>
        <v>0</v>
      </c>
      <c r="Q32" s="22">
        <f t="shared" ca="1" si="4"/>
        <v>0</v>
      </c>
      <c r="R32" s="22">
        <f t="shared" ca="1" si="4"/>
        <v>0</v>
      </c>
      <c r="S32" s="22">
        <f t="shared" ca="1" si="4"/>
        <v>0</v>
      </c>
      <c r="T32" s="22">
        <f t="shared" ca="1" si="4"/>
        <v>0</v>
      </c>
      <c r="U32" s="23">
        <f t="shared" ca="1" si="5"/>
        <v>2773356.899999999</v>
      </c>
    </row>
    <row r="33" spans="1:21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3"/>
        <v>7396.7100000000028</v>
      </c>
      <c r="E33" s="22">
        <f t="shared" ca="1" si="3"/>
        <v>5651.6799999999976</v>
      </c>
      <c r="F33" s="22">
        <f t="shared" ca="1" si="3"/>
        <v>13076.5</v>
      </c>
      <c r="G33" s="22">
        <f t="shared" ca="1" si="3"/>
        <v>0</v>
      </c>
      <c r="H33" s="22">
        <f t="shared" ca="1" si="3"/>
        <v>0</v>
      </c>
      <c r="I33" s="22">
        <f t="shared" ca="1" si="3"/>
        <v>276955.53999999992</v>
      </c>
      <c r="J33" s="22">
        <f t="shared" ca="1" si="3"/>
        <v>0</v>
      </c>
      <c r="K33" s="22">
        <f t="shared" ca="1" si="3"/>
        <v>0</v>
      </c>
      <c r="L33" s="22">
        <f t="shared" ca="1" si="3"/>
        <v>0</v>
      </c>
      <c r="M33" s="22">
        <f t="shared" ca="1" si="3"/>
        <v>0</v>
      </c>
      <c r="N33" s="22">
        <f t="shared" ca="1" si="4"/>
        <v>0</v>
      </c>
      <c r="O33" s="22">
        <f t="shared" ca="1" si="4"/>
        <v>0</v>
      </c>
      <c r="P33" s="22">
        <f t="shared" ca="1" si="4"/>
        <v>0</v>
      </c>
      <c r="Q33" s="22">
        <f t="shared" ca="1" si="4"/>
        <v>0</v>
      </c>
      <c r="R33" s="22">
        <f t="shared" ca="1" si="4"/>
        <v>0</v>
      </c>
      <c r="S33" s="22">
        <f t="shared" ca="1" si="4"/>
        <v>0</v>
      </c>
      <c r="T33" s="22">
        <f t="shared" ca="1" si="4"/>
        <v>0</v>
      </c>
      <c r="U33" s="23">
        <f t="shared" ca="1" si="5"/>
        <v>303080.42999999993</v>
      </c>
    </row>
    <row r="34" spans="1:21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3"/>
        <v>56538.746800000001</v>
      </c>
      <c r="E34" s="22">
        <f t="shared" ca="1" si="3"/>
        <v>608162.3737</v>
      </c>
      <c r="F34" s="22">
        <f t="shared" ca="1" si="3"/>
        <v>1299148.8700000001</v>
      </c>
      <c r="G34" s="22">
        <f t="shared" ca="1" si="3"/>
        <v>0</v>
      </c>
      <c r="H34" s="22">
        <f t="shared" ca="1" si="3"/>
        <v>35</v>
      </c>
      <c r="I34" s="22">
        <f t="shared" ca="1" si="3"/>
        <v>1346454086.8590701</v>
      </c>
      <c r="J34" s="22">
        <f t="shared" ca="1" si="3"/>
        <v>0</v>
      </c>
      <c r="K34" s="22">
        <f t="shared" ca="1" si="3"/>
        <v>0</v>
      </c>
      <c r="L34" s="22">
        <f t="shared" ca="1" si="3"/>
        <v>0</v>
      </c>
      <c r="M34" s="22">
        <f t="shared" ca="1" si="3"/>
        <v>0</v>
      </c>
      <c r="N34" s="22">
        <f t="shared" ca="1" si="4"/>
        <v>0</v>
      </c>
      <c r="O34" s="22">
        <f t="shared" ca="1" si="4"/>
        <v>0</v>
      </c>
      <c r="P34" s="22">
        <f t="shared" ca="1" si="4"/>
        <v>0</v>
      </c>
      <c r="Q34" s="22">
        <f t="shared" ca="1" si="4"/>
        <v>0</v>
      </c>
      <c r="R34" s="22">
        <f t="shared" ca="1" si="4"/>
        <v>0</v>
      </c>
      <c r="S34" s="22">
        <f t="shared" ca="1" si="4"/>
        <v>0</v>
      </c>
      <c r="T34" s="22">
        <f t="shared" ca="1" si="4"/>
        <v>0</v>
      </c>
      <c r="U34" s="23">
        <f t="shared" ca="1" si="5"/>
        <v>1348417971.84957</v>
      </c>
    </row>
    <row r="35" spans="1:21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3"/>
        <v>9541</v>
      </c>
      <c r="E35" s="22">
        <f t="shared" ca="1" si="3"/>
        <v>2567031</v>
      </c>
      <c r="F35" s="22">
        <f t="shared" ca="1" si="3"/>
        <v>342650</v>
      </c>
      <c r="G35" s="22">
        <f t="shared" ca="1" si="3"/>
        <v>62356</v>
      </c>
      <c r="H35" s="22">
        <f t="shared" ca="1" si="3"/>
        <v>1104447</v>
      </c>
      <c r="I35" s="22">
        <f t="shared" ca="1" si="3"/>
        <v>923112</v>
      </c>
      <c r="J35" s="22">
        <f t="shared" ca="1" si="3"/>
        <v>0</v>
      </c>
      <c r="K35" s="22">
        <f t="shared" ca="1" si="3"/>
        <v>0</v>
      </c>
      <c r="L35" s="22">
        <f t="shared" ca="1" si="3"/>
        <v>0</v>
      </c>
      <c r="M35" s="22">
        <f t="shared" ca="1" si="3"/>
        <v>0</v>
      </c>
      <c r="N35" s="22">
        <f t="shared" ca="1" si="4"/>
        <v>0</v>
      </c>
      <c r="O35" s="22">
        <f t="shared" ca="1" si="4"/>
        <v>0</v>
      </c>
      <c r="P35" s="22">
        <f t="shared" ca="1" si="4"/>
        <v>0</v>
      </c>
      <c r="Q35" s="22">
        <f t="shared" ca="1" si="4"/>
        <v>0</v>
      </c>
      <c r="R35" s="22">
        <f t="shared" ca="1" si="4"/>
        <v>0</v>
      </c>
      <c r="S35" s="22">
        <f t="shared" ca="1" si="4"/>
        <v>0</v>
      </c>
      <c r="T35" s="22">
        <f t="shared" ca="1" si="4"/>
        <v>0</v>
      </c>
      <c r="U35" s="23">
        <f t="shared" ca="1" si="5"/>
        <v>5009137</v>
      </c>
    </row>
    <row r="36" spans="1:21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3"/>
        <v>0</v>
      </c>
      <c r="E36" s="22">
        <f t="shared" ca="1" si="3"/>
        <v>0</v>
      </c>
      <c r="F36" s="22">
        <f t="shared" ca="1" si="3"/>
        <v>0</v>
      </c>
      <c r="G36" s="22">
        <f t="shared" ca="1" si="3"/>
        <v>0</v>
      </c>
      <c r="H36" s="22">
        <f t="shared" ca="1" si="3"/>
        <v>0</v>
      </c>
      <c r="I36" s="22">
        <f t="shared" ca="1" si="3"/>
        <v>0</v>
      </c>
      <c r="J36" s="22">
        <f t="shared" ca="1" si="3"/>
        <v>0</v>
      </c>
      <c r="K36" s="22">
        <f t="shared" ca="1" si="3"/>
        <v>0</v>
      </c>
      <c r="L36" s="22">
        <f t="shared" ca="1" si="3"/>
        <v>0</v>
      </c>
      <c r="M36" s="22">
        <f t="shared" ca="1" si="3"/>
        <v>0</v>
      </c>
      <c r="N36" s="22">
        <f t="shared" ca="1" si="4"/>
        <v>0</v>
      </c>
      <c r="O36" s="22">
        <f t="shared" ca="1" si="4"/>
        <v>0</v>
      </c>
      <c r="P36" s="22">
        <f t="shared" ca="1" si="4"/>
        <v>0</v>
      </c>
      <c r="Q36" s="22">
        <f t="shared" ca="1" si="4"/>
        <v>0</v>
      </c>
      <c r="R36" s="22">
        <f t="shared" ca="1" si="4"/>
        <v>0</v>
      </c>
      <c r="S36" s="22">
        <f t="shared" ca="1" si="4"/>
        <v>0</v>
      </c>
      <c r="T36" s="22">
        <f t="shared" ca="1" si="4"/>
        <v>0</v>
      </c>
      <c r="U36" s="23">
        <f t="shared" ca="1" si="5"/>
        <v>0</v>
      </c>
    </row>
    <row r="37" spans="1:21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3"/>
        <v>168506.61</v>
      </c>
      <c r="E37" s="22">
        <f t="shared" ca="1" si="3"/>
        <v>2571830.58</v>
      </c>
      <c r="F37" s="22">
        <f t="shared" ca="1" si="3"/>
        <v>14977541.539999999</v>
      </c>
      <c r="G37" s="22">
        <f t="shared" ca="1" si="3"/>
        <v>1576080.85</v>
      </c>
      <c r="H37" s="22">
        <f t="shared" ca="1" si="3"/>
        <v>5393883.4299999997</v>
      </c>
      <c r="I37" s="22">
        <f t="shared" ca="1" si="3"/>
        <v>413151.16000000102</v>
      </c>
      <c r="J37" s="22">
        <f t="shared" ca="1" si="3"/>
        <v>0</v>
      </c>
      <c r="K37" s="22">
        <f t="shared" ca="1" si="3"/>
        <v>0</v>
      </c>
      <c r="L37" s="22">
        <f t="shared" ca="1" si="3"/>
        <v>0</v>
      </c>
      <c r="M37" s="22">
        <f t="shared" ca="1" si="3"/>
        <v>0</v>
      </c>
      <c r="N37" s="22">
        <f t="shared" ca="1" si="4"/>
        <v>0</v>
      </c>
      <c r="O37" s="22">
        <f t="shared" ca="1" si="4"/>
        <v>0</v>
      </c>
      <c r="P37" s="22">
        <f t="shared" ca="1" si="4"/>
        <v>0</v>
      </c>
      <c r="Q37" s="22">
        <f t="shared" ca="1" si="4"/>
        <v>1790558.76</v>
      </c>
      <c r="R37" s="22">
        <f t="shared" ca="1" si="4"/>
        <v>0</v>
      </c>
      <c r="S37" s="22">
        <f t="shared" ca="1" si="4"/>
        <v>0</v>
      </c>
      <c r="T37" s="22">
        <f t="shared" ca="1" si="4"/>
        <v>0</v>
      </c>
      <c r="U37" s="23">
        <f t="shared" ca="1" si="5"/>
        <v>26891552.930000003</v>
      </c>
    </row>
    <row r="38" spans="1:21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3"/>
        <v>0</v>
      </c>
      <c r="E38" s="22">
        <f t="shared" ca="1" si="3"/>
        <v>0</v>
      </c>
      <c r="F38" s="22">
        <f t="shared" ca="1" si="3"/>
        <v>0</v>
      </c>
      <c r="G38" s="22">
        <f t="shared" ca="1" si="3"/>
        <v>0</v>
      </c>
      <c r="H38" s="22">
        <f t="shared" ca="1" si="3"/>
        <v>0</v>
      </c>
      <c r="I38" s="22">
        <f t="shared" ca="1" si="3"/>
        <v>0</v>
      </c>
      <c r="J38" s="22">
        <f t="shared" ca="1" si="3"/>
        <v>0</v>
      </c>
      <c r="K38" s="22">
        <f t="shared" ca="1" si="3"/>
        <v>0</v>
      </c>
      <c r="L38" s="22">
        <f t="shared" ca="1" si="3"/>
        <v>0</v>
      </c>
      <c r="M38" s="22">
        <f t="shared" ca="1" si="3"/>
        <v>0</v>
      </c>
      <c r="N38" s="22">
        <f t="shared" ca="1" si="3"/>
        <v>0</v>
      </c>
      <c r="O38" s="22">
        <f t="shared" ca="1" si="3"/>
        <v>0</v>
      </c>
      <c r="P38" s="22">
        <f t="shared" ca="1" si="3"/>
        <v>0</v>
      </c>
      <c r="Q38" s="22">
        <f t="shared" ca="1" si="3"/>
        <v>0</v>
      </c>
      <c r="R38" s="22">
        <f t="shared" ca="1" si="3"/>
        <v>0</v>
      </c>
      <c r="S38" s="22">
        <f t="shared" ca="1" si="3"/>
        <v>0</v>
      </c>
      <c r="T38" s="22">
        <f t="shared" ca="1" si="4"/>
        <v>0</v>
      </c>
      <c r="U38" s="23">
        <f t="shared" ca="1" si="5"/>
        <v>0</v>
      </c>
    </row>
    <row r="39" spans="1:21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S54" ca="1" si="6">IFERROR(INDIRECT("'"&amp;$B$2&amp;"'!"&amp;ADDRESS(MATCH($B39,INDIRECT("'"&amp;$B$2&amp;"'!$B$1:$B$1095"),0),MATCH(D$5,INDIRECT("'"&amp;$B$2&amp;"'!5:5"),0))),0)</f>
        <v>11687.959942</v>
      </c>
      <c r="E39" s="22">
        <f t="shared" ca="1" si="6"/>
        <v>6193.7302200000004</v>
      </c>
      <c r="F39" s="22">
        <f t="shared" ca="1" si="6"/>
        <v>67422.380109999998</v>
      </c>
      <c r="G39" s="22">
        <f t="shared" ca="1" si="6"/>
        <v>86352.13</v>
      </c>
      <c r="H39" s="22">
        <f t="shared" ca="1" si="6"/>
        <v>16117.2</v>
      </c>
      <c r="I39" s="22">
        <f t="shared" ca="1" si="6"/>
        <v>504696.15199799999</v>
      </c>
      <c r="J39" s="22">
        <f t="shared" ca="1" si="6"/>
        <v>0</v>
      </c>
      <c r="K39" s="22">
        <f t="shared" ca="1" si="6"/>
        <v>0</v>
      </c>
      <c r="L39" s="22">
        <f t="shared" ca="1" si="6"/>
        <v>0</v>
      </c>
      <c r="M39" s="22">
        <f t="shared" ca="1" si="6"/>
        <v>0</v>
      </c>
      <c r="N39" s="22">
        <f t="shared" ca="1" si="6"/>
        <v>0</v>
      </c>
      <c r="O39" s="22">
        <f t="shared" ca="1" si="6"/>
        <v>0</v>
      </c>
      <c r="P39" s="22">
        <f t="shared" ca="1" si="6"/>
        <v>0</v>
      </c>
      <c r="Q39" s="22">
        <f t="shared" ca="1" si="6"/>
        <v>0</v>
      </c>
      <c r="R39" s="22">
        <f t="shared" ca="1" si="6"/>
        <v>0</v>
      </c>
      <c r="S39" s="22">
        <f t="shared" ca="1" si="6"/>
        <v>0</v>
      </c>
      <c r="T39" s="22">
        <f t="shared" ref="N39:T54" ca="1" si="7">IFERROR(INDIRECT("'"&amp;$B$2&amp;"'!"&amp;ADDRESS(MATCH($B39,INDIRECT("'"&amp;$B$2&amp;"'!$B$1:$B$1095"),0),MATCH(T$5,INDIRECT("'"&amp;$B$2&amp;"'!5:5"),0))),0)</f>
        <v>0</v>
      </c>
      <c r="U39" s="23">
        <f t="shared" ca="1" si="5"/>
        <v>692469.55226999999</v>
      </c>
    </row>
    <row r="40" spans="1:21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6"/>
        <v>3886.64</v>
      </c>
      <c r="E40" s="22">
        <f t="shared" ca="1" si="6"/>
        <v>4837.1899999999996</v>
      </c>
      <c r="F40" s="22">
        <f t="shared" ca="1" si="6"/>
        <v>16608.37</v>
      </c>
      <c r="G40" s="22">
        <f t="shared" ca="1" si="6"/>
        <v>0</v>
      </c>
      <c r="H40" s="22">
        <f t="shared" ca="1" si="6"/>
        <v>50033.42</v>
      </c>
      <c r="I40" s="22">
        <f t="shared" ca="1" si="6"/>
        <v>8982.57</v>
      </c>
      <c r="J40" s="22">
        <f t="shared" ca="1" si="6"/>
        <v>0</v>
      </c>
      <c r="K40" s="22">
        <f t="shared" ca="1" si="6"/>
        <v>0</v>
      </c>
      <c r="L40" s="22">
        <f t="shared" ca="1" si="6"/>
        <v>0</v>
      </c>
      <c r="M40" s="22">
        <f t="shared" ca="1" si="6"/>
        <v>0</v>
      </c>
      <c r="N40" s="22">
        <f t="shared" ca="1" si="7"/>
        <v>0</v>
      </c>
      <c r="O40" s="22">
        <f t="shared" ca="1" si="7"/>
        <v>0</v>
      </c>
      <c r="P40" s="22">
        <f t="shared" ca="1" si="7"/>
        <v>0</v>
      </c>
      <c r="Q40" s="22">
        <f t="shared" ca="1" si="7"/>
        <v>0</v>
      </c>
      <c r="R40" s="22">
        <f t="shared" ca="1" si="7"/>
        <v>0</v>
      </c>
      <c r="S40" s="22">
        <f t="shared" ca="1" si="7"/>
        <v>0</v>
      </c>
      <c r="T40" s="22">
        <f t="shared" ca="1" si="7"/>
        <v>0</v>
      </c>
      <c r="U40" s="23">
        <f t="shared" ca="1" si="5"/>
        <v>84348.19</v>
      </c>
    </row>
    <row r="41" spans="1:21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6"/>
        <v>0</v>
      </c>
      <c r="E41" s="22">
        <f t="shared" ca="1" si="6"/>
        <v>0</v>
      </c>
      <c r="F41" s="22">
        <f t="shared" ca="1" si="6"/>
        <v>0</v>
      </c>
      <c r="G41" s="22">
        <f t="shared" ca="1" si="6"/>
        <v>0</v>
      </c>
      <c r="H41" s="22">
        <f t="shared" ca="1" si="6"/>
        <v>0</v>
      </c>
      <c r="I41" s="22">
        <f t="shared" ca="1" si="6"/>
        <v>0</v>
      </c>
      <c r="J41" s="22">
        <f t="shared" ca="1" si="6"/>
        <v>0</v>
      </c>
      <c r="K41" s="22">
        <f t="shared" ca="1" si="6"/>
        <v>0</v>
      </c>
      <c r="L41" s="22">
        <f t="shared" ca="1" si="6"/>
        <v>0</v>
      </c>
      <c r="M41" s="22">
        <f t="shared" ca="1" si="6"/>
        <v>0</v>
      </c>
      <c r="N41" s="22">
        <f t="shared" ca="1" si="7"/>
        <v>0</v>
      </c>
      <c r="O41" s="22">
        <f t="shared" ca="1" si="7"/>
        <v>0</v>
      </c>
      <c r="P41" s="22">
        <f t="shared" ca="1" si="7"/>
        <v>0</v>
      </c>
      <c r="Q41" s="22">
        <f t="shared" ca="1" si="7"/>
        <v>0</v>
      </c>
      <c r="R41" s="22">
        <f t="shared" ca="1" si="7"/>
        <v>0</v>
      </c>
      <c r="S41" s="22">
        <f t="shared" ca="1" si="7"/>
        <v>0</v>
      </c>
      <c r="T41" s="22">
        <f t="shared" ca="1" si="7"/>
        <v>0</v>
      </c>
      <c r="U41" s="23">
        <f t="shared" ca="1" si="5"/>
        <v>0</v>
      </c>
    </row>
    <row r="42" spans="1:21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6"/>
        <v>1832.7500000000016</v>
      </c>
      <c r="E42" s="22">
        <f t="shared" ca="1" si="6"/>
        <v>5283.2100000000009</v>
      </c>
      <c r="F42" s="22">
        <f t="shared" ca="1" si="6"/>
        <v>185061.18</v>
      </c>
      <c r="G42" s="22">
        <f t="shared" ca="1" si="6"/>
        <v>0</v>
      </c>
      <c r="H42" s="22">
        <f t="shared" ca="1" si="6"/>
        <v>0</v>
      </c>
      <c r="I42" s="22">
        <f t="shared" ca="1" si="6"/>
        <v>3079.7900000000004</v>
      </c>
      <c r="J42" s="22">
        <f t="shared" ca="1" si="6"/>
        <v>0</v>
      </c>
      <c r="K42" s="22">
        <f t="shared" ca="1" si="6"/>
        <v>0</v>
      </c>
      <c r="L42" s="22">
        <f t="shared" ca="1" si="6"/>
        <v>0</v>
      </c>
      <c r="M42" s="22">
        <f t="shared" ca="1" si="6"/>
        <v>0</v>
      </c>
      <c r="N42" s="22">
        <f t="shared" ca="1" si="7"/>
        <v>0</v>
      </c>
      <c r="O42" s="22">
        <f t="shared" ca="1" si="7"/>
        <v>0</v>
      </c>
      <c r="P42" s="22">
        <f t="shared" ca="1" si="7"/>
        <v>0</v>
      </c>
      <c r="Q42" s="22">
        <f t="shared" ca="1" si="7"/>
        <v>0</v>
      </c>
      <c r="R42" s="22">
        <f t="shared" ca="1" si="7"/>
        <v>0</v>
      </c>
      <c r="S42" s="22">
        <f t="shared" ca="1" si="7"/>
        <v>0</v>
      </c>
      <c r="T42" s="22">
        <f t="shared" ca="1" si="7"/>
        <v>0</v>
      </c>
      <c r="U42" s="23">
        <f t="shared" ref="U42" ca="1" si="8">+SUM(D42:T42)</f>
        <v>195256.93</v>
      </c>
    </row>
    <row r="43" spans="1:21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6"/>
        <v>363.7600000000001</v>
      </c>
      <c r="E43" s="22">
        <f t="shared" ca="1" si="6"/>
        <v>1368.1899999999996</v>
      </c>
      <c r="F43" s="22">
        <f t="shared" ca="1" si="6"/>
        <v>406.63</v>
      </c>
      <c r="G43" s="22">
        <f t="shared" ca="1" si="6"/>
        <v>0</v>
      </c>
      <c r="H43" s="22">
        <f t="shared" ca="1" si="6"/>
        <v>0</v>
      </c>
      <c r="I43" s="22">
        <f t="shared" ca="1" si="6"/>
        <v>2383.62</v>
      </c>
      <c r="J43" s="22">
        <f t="shared" ca="1" si="6"/>
        <v>0</v>
      </c>
      <c r="K43" s="22">
        <f t="shared" ca="1" si="6"/>
        <v>0</v>
      </c>
      <c r="L43" s="22">
        <f t="shared" ca="1" si="6"/>
        <v>0</v>
      </c>
      <c r="M43" s="22">
        <f t="shared" ca="1" si="6"/>
        <v>0</v>
      </c>
      <c r="N43" s="22">
        <f t="shared" ca="1" si="7"/>
        <v>0</v>
      </c>
      <c r="O43" s="22">
        <f t="shared" ca="1" si="7"/>
        <v>0</v>
      </c>
      <c r="P43" s="22">
        <f t="shared" ca="1" si="7"/>
        <v>0</v>
      </c>
      <c r="Q43" s="22">
        <f t="shared" ca="1" si="7"/>
        <v>0</v>
      </c>
      <c r="R43" s="22">
        <f t="shared" ca="1" si="7"/>
        <v>0</v>
      </c>
      <c r="S43" s="22">
        <f t="shared" ca="1" si="7"/>
        <v>0</v>
      </c>
      <c r="T43" s="22">
        <f t="shared" ca="1" si="7"/>
        <v>0</v>
      </c>
      <c r="U43" s="23">
        <f t="shared" ca="1" si="5"/>
        <v>4522.2</v>
      </c>
    </row>
    <row r="44" spans="1:21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6"/>
        <v>0</v>
      </c>
      <c r="E44" s="22">
        <f t="shared" ca="1" si="6"/>
        <v>2.2737367544323206E-13</v>
      </c>
      <c r="F44" s="22">
        <f t="shared" ca="1" si="6"/>
        <v>0</v>
      </c>
      <c r="G44" s="22">
        <f t="shared" ca="1" si="6"/>
        <v>0</v>
      </c>
      <c r="H44" s="22">
        <f t="shared" ca="1" si="6"/>
        <v>11560.949999999999</v>
      </c>
      <c r="I44" s="22">
        <f t="shared" ca="1" si="6"/>
        <v>0</v>
      </c>
      <c r="J44" s="22">
        <f t="shared" ca="1" si="6"/>
        <v>0</v>
      </c>
      <c r="K44" s="22">
        <f t="shared" ca="1" si="6"/>
        <v>0</v>
      </c>
      <c r="L44" s="22">
        <f t="shared" ca="1" si="6"/>
        <v>0</v>
      </c>
      <c r="M44" s="22">
        <f t="shared" ca="1" si="6"/>
        <v>0</v>
      </c>
      <c r="N44" s="22">
        <f t="shared" ca="1" si="7"/>
        <v>3851.11</v>
      </c>
      <c r="O44" s="22">
        <f t="shared" ca="1" si="7"/>
        <v>0</v>
      </c>
      <c r="P44" s="22">
        <f t="shared" ca="1" si="7"/>
        <v>0</v>
      </c>
      <c r="Q44" s="22">
        <f t="shared" ca="1" si="7"/>
        <v>0</v>
      </c>
      <c r="R44" s="22">
        <f t="shared" ca="1" si="7"/>
        <v>0</v>
      </c>
      <c r="S44" s="22">
        <f t="shared" ca="1" si="7"/>
        <v>0</v>
      </c>
      <c r="T44" s="22">
        <f t="shared" ca="1" si="7"/>
        <v>0</v>
      </c>
      <c r="U44" s="23">
        <f t="shared" ca="1" si="5"/>
        <v>15412.06</v>
      </c>
    </row>
    <row r="45" spans="1:21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6"/>
        <v>149.88999999999999</v>
      </c>
      <c r="E45" s="22">
        <f t="shared" ca="1" si="6"/>
        <v>829.3</v>
      </c>
      <c r="F45" s="22">
        <f t="shared" ca="1" si="6"/>
        <v>2</v>
      </c>
      <c r="G45" s="22">
        <f t="shared" ca="1" si="6"/>
        <v>10738.1</v>
      </c>
      <c r="H45" s="22">
        <f t="shared" ca="1" si="6"/>
        <v>107666.67</v>
      </c>
      <c r="I45" s="22">
        <f t="shared" ca="1" si="6"/>
        <v>740.28</v>
      </c>
      <c r="J45" s="22">
        <f t="shared" ca="1" si="6"/>
        <v>0</v>
      </c>
      <c r="K45" s="22">
        <f t="shared" ca="1" si="6"/>
        <v>0</v>
      </c>
      <c r="L45" s="22">
        <f t="shared" ca="1" si="6"/>
        <v>0</v>
      </c>
      <c r="M45" s="22">
        <f t="shared" ca="1" si="6"/>
        <v>0</v>
      </c>
      <c r="N45" s="22">
        <f t="shared" ca="1" si="7"/>
        <v>0</v>
      </c>
      <c r="O45" s="22">
        <f t="shared" ca="1" si="7"/>
        <v>0</v>
      </c>
      <c r="P45" s="22">
        <f t="shared" ca="1" si="7"/>
        <v>0</v>
      </c>
      <c r="Q45" s="22">
        <f t="shared" ca="1" si="7"/>
        <v>0</v>
      </c>
      <c r="R45" s="22">
        <f t="shared" ca="1" si="7"/>
        <v>0</v>
      </c>
      <c r="S45" s="22">
        <f t="shared" ca="1" si="7"/>
        <v>0</v>
      </c>
      <c r="T45" s="22">
        <f t="shared" ca="1" si="7"/>
        <v>0</v>
      </c>
      <c r="U45" s="23">
        <f t="shared" ca="1" si="5"/>
        <v>120126.23999999999</v>
      </c>
    </row>
    <row r="46" spans="1:21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6"/>
        <v>1.25</v>
      </c>
      <c r="E46" s="22">
        <f t="shared" ca="1" si="6"/>
        <v>1034.55</v>
      </c>
      <c r="F46" s="22">
        <f t="shared" ca="1" si="6"/>
        <v>36866.730000000003</v>
      </c>
      <c r="G46" s="22">
        <f t="shared" ca="1" si="6"/>
        <v>0</v>
      </c>
      <c r="H46" s="22">
        <f t="shared" ca="1" si="6"/>
        <v>39359.460000000006</v>
      </c>
      <c r="I46" s="22">
        <f t="shared" ca="1" si="6"/>
        <v>91972.5</v>
      </c>
      <c r="J46" s="22">
        <f t="shared" ca="1" si="6"/>
        <v>0</v>
      </c>
      <c r="K46" s="22">
        <f t="shared" ca="1" si="6"/>
        <v>0</v>
      </c>
      <c r="L46" s="22">
        <f t="shared" ca="1" si="6"/>
        <v>0</v>
      </c>
      <c r="M46" s="22">
        <f t="shared" ca="1" si="6"/>
        <v>0</v>
      </c>
      <c r="N46" s="22">
        <f t="shared" ca="1" si="7"/>
        <v>0</v>
      </c>
      <c r="O46" s="22">
        <f t="shared" ca="1" si="7"/>
        <v>0</v>
      </c>
      <c r="P46" s="22">
        <f t="shared" ca="1" si="7"/>
        <v>0</v>
      </c>
      <c r="Q46" s="22">
        <f t="shared" ca="1" si="7"/>
        <v>0</v>
      </c>
      <c r="R46" s="22">
        <f t="shared" ca="1" si="7"/>
        <v>0</v>
      </c>
      <c r="S46" s="22">
        <f t="shared" ca="1" si="7"/>
        <v>0</v>
      </c>
      <c r="T46" s="22">
        <f t="shared" ca="1" si="7"/>
        <v>0</v>
      </c>
      <c r="U46" s="23">
        <f t="shared" ca="1" si="5"/>
        <v>169234.49000000002</v>
      </c>
    </row>
    <row r="47" spans="1:21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6"/>
        <v>0</v>
      </c>
      <c r="E47" s="22">
        <f t="shared" ca="1" si="6"/>
        <v>0</v>
      </c>
      <c r="F47" s="22">
        <f t="shared" ca="1" si="6"/>
        <v>0</v>
      </c>
      <c r="G47" s="22">
        <f t="shared" ca="1" si="6"/>
        <v>0</v>
      </c>
      <c r="H47" s="22">
        <f t="shared" ca="1" si="6"/>
        <v>0</v>
      </c>
      <c r="I47" s="22">
        <f t="shared" ca="1" si="6"/>
        <v>0</v>
      </c>
      <c r="J47" s="22">
        <f t="shared" ca="1" si="6"/>
        <v>0</v>
      </c>
      <c r="K47" s="22">
        <f t="shared" ca="1" si="6"/>
        <v>0</v>
      </c>
      <c r="L47" s="22">
        <f t="shared" ca="1" si="6"/>
        <v>0</v>
      </c>
      <c r="M47" s="22">
        <f t="shared" ca="1" si="6"/>
        <v>0</v>
      </c>
      <c r="N47" s="22">
        <f t="shared" ca="1" si="7"/>
        <v>0</v>
      </c>
      <c r="O47" s="22">
        <f t="shared" ca="1" si="7"/>
        <v>0</v>
      </c>
      <c r="P47" s="22">
        <f t="shared" ca="1" si="7"/>
        <v>0</v>
      </c>
      <c r="Q47" s="22">
        <f t="shared" ca="1" si="7"/>
        <v>0</v>
      </c>
      <c r="R47" s="22">
        <f t="shared" ca="1" si="7"/>
        <v>0</v>
      </c>
      <c r="S47" s="22">
        <f t="shared" ca="1" si="7"/>
        <v>0</v>
      </c>
      <c r="T47" s="22">
        <f t="shared" ca="1" si="7"/>
        <v>0</v>
      </c>
      <c r="U47" s="23">
        <f t="shared" ref="U47:U59" ca="1" si="9">+SUM(D47:T47)</f>
        <v>0</v>
      </c>
    </row>
    <row r="48" spans="1:21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6"/>
        <v>16723.21</v>
      </c>
      <c r="E48" s="22">
        <f t="shared" ca="1" si="6"/>
        <v>9656.25</v>
      </c>
      <c r="F48" s="22">
        <f t="shared" ca="1" si="6"/>
        <v>1760.2600000000004</v>
      </c>
      <c r="G48" s="22">
        <f t="shared" ca="1" si="6"/>
        <v>0</v>
      </c>
      <c r="H48" s="22">
        <f t="shared" ca="1" si="6"/>
        <v>0</v>
      </c>
      <c r="I48" s="22">
        <f t="shared" ca="1" si="6"/>
        <v>50373.89</v>
      </c>
      <c r="J48" s="22">
        <f t="shared" ca="1" si="6"/>
        <v>0</v>
      </c>
      <c r="K48" s="22">
        <f t="shared" ca="1" si="6"/>
        <v>0</v>
      </c>
      <c r="L48" s="22">
        <f t="shared" ca="1" si="6"/>
        <v>0</v>
      </c>
      <c r="M48" s="22">
        <f t="shared" ca="1" si="6"/>
        <v>0</v>
      </c>
      <c r="N48" s="22">
        <f t="shared" ca="1" si="7"/>
        <v>0</v>
      </c>
      <c r="O48" s="22">
        <f t="shared" ca="1" si="7"/>
        <v>0</v>
      </c>
      <c r="P48" s="22">
        <f t="shared" ca="1" si="7"/>
        <v>0</v>
      </c>
      <c r="Q48" s="22">
        <f t="shared" ca="1" si="7"/>
        <v>0</v>
      </c>
      <c r="R48" s="22">
        <f t="shared" ca="1" si="7"/>
        <v>0</v>
      </c>
      <c r="S48" s="22">
        <f t="shared" ca="1" si="7"/>
        <v>0</v>
      </c>
      <c r="T48" s="22">
        <f t="shared" ca="1" si="7"/>
        <v>0</v>
      </c>
      <c r="U48" s="23">
        <f t="shared" ca="1" si="9"/>
        <v>78513.61</v>
      </c>
    </row>
    <row r="49" spans="1:21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6"/>
        <v>210.77</v>
      </c>
      <c r="E49" s="22">
        <f t="shared" ca="1" si="6"/>
        <v>9700.0400000000009</v>
      </c>
      <c r="F49" s="22">
        <f t="shared" ca="1" si="6"/>
        <v>50.63</v>
      </c>
      <c r="G49" s="22">
        <f t="shared" ca="1" si="6"/>
        <v>0</v>
      </c>
      <c r="H49" s="22">
        <f t="shared" ca="1" si="6"/>
        <v>102011.04</v>
      </c>
      <c r="I49" s="22">
        <f t="shared" ca="1" si="6"/>
        <v>2636.27</v>
      </c>
      <c r="J49" s="22">
        <f t="shared" ca="1" si="6"/>
        <v>0</v>
      </c>
      <c r="K49" s="22">
        <f t="shared" ca="1" si="6"/>
        <v>0</v>
      </c>
      <c r="L49" s="22">
        <f t="shared" ca="1" si="6"/>
        <v>0</v>
      </c>
      <c r="M49" s="22">
        <f t="shared" ca="1" si="6"/>
        <v>0</v>
      </c>
      <c r="N49" s="22">
        <f t="shared" ca="1" si="7"/>
        <v>0</v>
      </c>
      <c r="O49" s="22">
        <f t="shared" ca="1" si="7"/>
        <v>0</v>
      </c>
      <c r="P49" s="22">
        <f t="shared" ca="1" si="7"/>
        <v>0</v>
      </c>
      <c r="Q49" s="22">
        <f t="shared" ca="1" si="7"/>
        <v>0</v>
      </c>
      <c r="R49" s="22">
        <f t="shared" ca="1" si="7"/>
        <v>0</v>
      </c>
      <c r="S49" s="22">
        <f t="shared" ca="1" si="7"/>
        <v>0</v>
      </c>
      <c r="T49" s="22">
        <f t="shared" ca="1" si="7"/>
        <v>0</v>
      </c>
      <c r="U49" s="23">
        <f t="shared" ca="1" si="9"/>
        <v>114608.75</v>
      </c>
    </row>
    <row r="50" spans="1:21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6"/>
        <v>0</v>
      </c>
      <c r="E50" s="22">
        <f t="shared" ca="1" si="6"/>
        <v>0</v>
      </c>
      <c r="F50" s="22">
        <f t="shared" ca="1" si="6"/>
        <v>0</v>
      </c>
      <c r="G50" s="22">
        <f t="shared" ca="1" si="6"/>
        <v>0</v>
      </c>
      <c r="H50" s="22">
        <f t="shared" ca="1" si="6"/>
        <v>0</v>
      </c>
      <c r="I50" s="22">
        <f t="shared" ca="1" si="6"/>
        <v>0</v>
      </c>
      <c r="J50" s="22">
        <f t="shared" ca="1" si="6"/>
        <v>0</v>
      </c>
      <c r="K50" s="22">
        <f t="shared" ca="1" si="6"/>
        <v>0</v>
      </c>
      <c r="L50" s="22">
        <f t="shared" ca="1" si="6"/>
        <v>0</v>
      </c>
      <c r="M50" s="22">
        <f t="shared" ca="1" si="6"/>
        <v>0</v>
      </c>
      <c r="N50" s="22">
        <f t="shared" ca="1" si="7"/>
        <v>0</v>
      </c>
      <c r="O50" s="22">
        <f t="shared" ca="1" si="7"/>
        <v>0</v>
      </c>
      <c r="P50" s="22">
        <f t="shared" ca="1" si="7"/>
        <v>0</v>
      </c>
      <c r="Q50" s="22">
        <f t="shared" ca="1" si="7"/>
        <v>0</v>
      </c>
      <c r="R50" s="22">
        <f t="shared" ca="1" si="7"/>
        <v>0</v>
      </c>
      <c r="S50" s="22">
        <f t="shared" ca="1" si="7"/>
        <v>0</v>
      </c>
      <c r="T50" s="22">
        <f t="shared" ca="1" si="7"/>
        <v>0</v>
      </c>
      <c r="U50" s="23">
        <f t="shared" ca="1" si="9"/>
        <v>0</v>
      </c>
    </row>
    <row r="51" spans="1:21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6"/>
        <v>0</v>
      </c>
      <c r="E51" s="22">
        <f t="shared" ca="1" si="6"/>
        <v>0</v>
      </c>
      <c r="F51" s="22">
        <f t="shared" ca="1" si="6"/>
        <v>0</v>
      </c>
      <c r="G51" s="22">
        <f t="shared" ca="1" si="6"/>
        <v>0</v>
      </c>
      <c r="H51" s="22">
        <f t="shared" ca="1" si="6"/>
        <v>0</v>
      </c>
      <c r="I51" s="22">
        <f t="shared" ca="1" si="6"/>
        <v>277</v>
      </c>
      <c r="J51" s="22">
        <f t="shared" ca="1" si="6"/>
        <v>0</v>
      </c>
      <c r="K51" s="22">
        <f t="shared" ca="1" si="6"/>
        <v>0</v>
      </c>
      <c r="L51" s="22">
        <f t="shared" ca="1" si="6"/>
        <v>0</v>
      </c>
      <c r="M51" s="22">
        <f t="shared" ca="1" si="6"/>
        <v>0</v>
      </c>
      <c r="N51" s="22">
        <f t="shared" ca="1" si="7"/>
        <v>0</v>
      </c>
      <c r="O51" s="22">
        <f t="shared" ca="1" si="7"/>
        <v>0</v>
      </c>
      <c r="P51" s="22">
        <f t="shared" ca="1" si="7"/>
        <v>0</v>
      </c>
      <c r="Q51" s="22">
        <f t="shared" ca="1" si="7"/>
        <v>0</v>
      </c>
      <c r="R51" s="22">
        <f t="shared" ca="1" si="7"/>
        <v>0</v>
      </c>
      <c r="S51" s="22">
        <f t="shared" ca="1" si="7"/>
        <v>0</v>
      </c>
      <c r="T51" s="22">
        <f t="shared" ca="1" si="7"/>
        <v>0</v>
      </c>
      <c r="U51" s="23">
        <f t="shared" ca="1" si="9"/>
        <v>277</v>
      </c>
    </row>
    <row r="52" spans="1:21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6"/>
        <v>5137.9399999999996</v>
      </c>
      <c r="E52" s="22">
        <f t="shared" ca="1" si="6"/>
        <v>14414.42</v>
      </c>
      <c r="F52" s="22">
        <f t="shared" ca="1" si="6"/>
        <v>682.5</v>
      </c>
      <c r="G52" s="22">
        <f t="shared" ca="1" si="6"/>
        <v>0</v>
      </c>
      <c r="H52" s="22">
        <f t="shared" ca="1" si="6"/>
        <v>0</v>
      </c>
      <c r="I52" s="22">
        <f t="shared" ca="1" si="6"/>
        <v>6889677.7400000002</v>
      </c>
      <c r="J52" s="22">
        <f t="shared" ca="1" si="6"/>
        <v>0</v>
      </c>
      <c r="K52" s="22">
        <f t="shared" ca="1" si="6"/>
        <v>0</v>
      </c>
      <c r="L52" s="22">
        <f t="shared" ca="1" si="6"/>
        <v>0</v>
      </c>
      <c r="M52" s="22">
        <f t="shared" ca="1" si="6"/>
        <v>0</v>
      </c>
      <c r="N52" s="22">
        <f t="shared" ca="1" si="7"/>
        <v>0</v>
      </c>
      <c r="O52" s="22">
        <f t="shared" ca="1" si="7"/>
        <v>0</v>
      </c>
      <c r="P52" s="22">
        <f t="shared" ca="1" si="7"/>
        <v>0</v>
      </c>
      <c r="Q52" s="22">
        <f t="shared" ca="1" si="7"/>
        <v>0</v>
      </c>
      <c r="R52" s="22">
        <f t="shared" ca="1" si="7"/>
        <v>0</v>
      </c>
      <c r="S52" s="22">
        <f t="shared" ca="1" si="7"/>
        <v>0</v>
      </c>
      <c r="T52" s="22">
        <f t="shared" ca="1" si="7"/>
        <v>0</v>
      </c>
      <c r="U52" s="23">
        <f t="shared" ref="U52" ca="1" si="10">+SUM(D52:T52)</f>
        <v>6909912.6000000006</v>
      </c>
    </row>
    <row r="53" spans="1:21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6"/>
        <v>0</v>
      </c>
      <c r="E53" s="22">
        <f t="shared" ca="1" si="6"/>
        <v>0</v>
      </c>
      <c r="F53" s="22">
        <f t="shared" ca="1" si="6"/>
        <v>0</v>
      </c>
      <c r="G53" s="22">
        <f t="shared" ca="1" si="6"/>
        <v>0</v>
      </c>
      <c r="H53" s="22">
        <f t="shared" ca="1" si="6"/>
        <v>0</v>
      </c>
      <c r="I53" s="22">
        <f t="shared" ca="1" si="6"/>
        <v>0</v>
      </c>
      <c r="J53" s="22">
        <f t="shared" ca="1" si="6"/>
        <v>0</v>
      </c>
      <c r="K53" s="22">
        <f t="shared" ca="1" si="6"/>
        <v>0</v>
      </c>
      <c r="L53" s="22">
        <f t="shared" ca="1" si="6"/>
        <v>0</v>
      </c>
      <c r="M53" s="22">
        <f t="shared" ca="1" si="6"/>
        <v>0</v>
      </c>
      <c r="N53" s="22">
        <f t="shared" ca="1" si="7"/>
        <v>0</v>
      </c>
      <c r="O53" s="22">
        <f t="shared" ca="1" si="7"/>
        <v>0</v>
      </c>
      <c r="P53" s="22">
        <f t="shared" ca="1" si="7"/>
        <v>0</v>
      </c>
      <c r="Q53" s="22">
        <f t="shared" ca="1" si="7"/>
        <v>0</v>
      </c>
      <c r="R53" s="22">
        <f t="shared" ca="1" si="7"/>
        <v>0</v>
      </c>
      <c r="S53" s="22">
        <f t="shared" ca="1" si="7"/>
        <v>0</v>
      </c>
      <c r="T53" s="22">
        <f t="shared" ca="1" si="7"/>
        <v>0</v>
      </c>
      <c r="U53" s="23">
        <f t="shared" ref="U53:U54" ca="1" si="11">+SUM(D53:T53)</f>
        <v>0</v>
      </c>
    </row>
    <row r="54" spans="1:21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6"/>
        <v>0</v>
      </c>
      <c r="E54" s="22">
        <f t="shared" ca="1" si="6"/>
        <v>0</v>
      </c>
      <c r="F54" s="22">
        <f t="shared" ca="1" si="6"/>
        <v>0</v>
      </c>
      <c r="G54" s="22">
        <f t="shared" ca="1" si="6"/>
        <v>0</v>
      </c>
      <c r="H54" s="22">
        <f t="shared" ca="1" si="6"/>
        <v>0</v>
      </c>
      <c r="I54" s="22">
        <f t="shared" ca="1" si="6"/>
        <v>0</v>
      </c>
      <c r="J54" s="22">
        <f t="shared" ca="1" si="6"/>
        <v>0</v>
      </c>
      <c r="K54" s="22">
        <f t="shared" ca="1" si="6"/>
        <v>0</v>
      </c>
      <c r="L54" s="22">
        <f t="shared" ca="1" si="6"/>
        <v>0</v>
      </c>
      <c r="M54" s="22">
        <f t="shared" ca="1" si="6"/>
        <v>0</v>
      </c>
      <c r="N54" s="22">
        <f t="shared" ca="1" si="7"/>
        <v>0</v>
      </c>
      <c r="O54" s="22">
        <f t="shared" ca="1" si="7"/>
        <v>0</v>
      </c>
      <c r="P54" s="22">
        <f t="shared" ca="1" si="7"/>
        <v>0</v>
      </c>
      <c r="Q54" s="22">
        <f t="shared" ca="1" si="7"/>
        <v>0</v>
      </c>
      <c r="R54" s="22">
        <f t="shared" ca="1" si="7"/>
        <v>0</v>
      </c>
      <c r="S54" s="22">
        <f t="shared" ca="1" si="7"/>
        <v>0</v>
      </c>
      <c r="T54" s="22">
        <f t="shared" ca="1" si="7"/>
        <v>0</v>
      </c>
      <c r="U54" s="23">
        <f t="shared" ca="1" si="11"/>
        <v>0</v>
      </c>
    </row>
    <row r="55" spans="1:21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S70" ca="1" si="12">IFERROR(INDIRECT("'"&amp;$B$2&amp;"'!"&amp;ADDRESS(MATCH($B55,INDIRECT("'"&amp;$B$2&amp;"'!$B$1:$B$1095"),0),MATCH(D$5,INDIRECT("'"&amp;$B$2&amp;"'!5:5"),0))),0)</f>
        <v>0</v>
      </c>
      <c r="E55" s="22">
        <f t="shared" ca="1" si="12"/>
        <v>0</v>
      </c>
      <c r="F55" s="22">
        <f t="shared" ca="1" si="12"/>
        <v>0</v>
      </c>
      <c r="G55" s="22">
        <f t="shared" ca="1" si="12"/>
        <v>0</v>
      </c>
      <c r="H55" s="22">
        <f t="shared" ca="1" si="12"/>
        <v>0</v>
      </c>
      <c r="I55" s="22">
        <f t="shared" ca="1" si="12"/>
        <v>0</v>
      </c>
      <c r="J55" s="22">
        <f t="shared" ca="1" si="12"/>
        <v>0</v>
      </c>
      <c r="K55" s="22">
        <f t="shared" ca="1" si="12"/>
        <v>0</v>
      </c>
      <c r="L55" s="22">
        <f t="shared" ca="1" si="12"/>
        <v>0</v>
      </c>
      <c r="M55" s="22">
        <f t="shared" ca="1" si="12"/>
        <v>0</v>
      </c>
      <c r="N55" s="22">
        <f t="shared" ca="1" si="12"/>
        <v>0</v>
      </c>
      <c r="O55" s="22">
        <f t="shared" ca="1" si="12"/>
        <v>0</v>
      </c>
      <c r="P55" s="22">
        <f t="shared" ca="1" si="12"/>
        <v>0</v>
      </c>
      <c r="Q55" s="22">
        <f t="shared" ca="1" si="12"/>
        <v>0</v>
      </c>
      <c r="R55" s="22">
        <f t="shared" ca="1" si="12"/>
        <v>0</v>
      </c>
      <c r="S55" s="22">
        <f t="shared" ca="1" si="12"/>
        <v>0</v>
      </c>
      <c r="T55" s="22">
        <f t="shared" ref="N55:T70" ca="1" si="13">IFERROR(INDIRECT("'"&amp;$B$2&amp;"'!"&amp;ADDRESS(MATCH($B55,INDIRECT("'"&amp;$B$2&amp;"'!$B$1:$B$1095"),0),MATCH(T$5,INDIRECT("'"&amp;$B$2&amp;"'!5:5"),0))),0)</f>
        <v>0</v>
      </c>
      <c r="U55" s="23">
        <f t="shared" ca="1" si="9"/>
        <v>0</v>
      </c>
    </row>
    <row r="56" spans="1:21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12"/>
        <v>0</v>
      </c>
      <c r="E56" s="22">
        <f t="shared" ca="1" si="12"/>
        <v>0</v>
      </c>
      <c r="F56" s="22">
        <f t="shared" ca="1" si="12"/>
        <v>0</v>
      </c>
      <c r="G56" s="22">
        <f t="shared" ca="1" si="12"/>
        <v>0</v>
      </c>
      <c r="H56" s="22">
        <f t="shared" ca="1" si="12"/>
        <v>0</v>
      </c>
      <c r="I56" s="22">
        <f t="shared" ca="1" si="12"/>
        <v>0</v>
      </c>
      <c r="J56" s="22">
        <f t="shared" ca="1" si="12"/>
        <v>0</v>
      </c>
      <c r="K56" s="22">
        <f t="shared" ca="1" si="12"/>
        <v>0</v>
      </c>
      <c r="L56" s="22">
        <f t="shared" ca="1" si="12"/>
        <v>0</v>
      </c>
      <c r="M56" s="22">
        <f t="shared" ca="1" si="12"/>
        <v>0</v>
      </c>
      <c r="N56" s="22">
        <f t="shared" ca="1" si="13"/>
        <v>0</v>
      </c>
      <c r="O56" s="22">
        <f t="shared" ca="1" si="13"/>
        <v>0</v>
      </c>
      <c r="P56" s="22">
        <f t="shared" ca="1" si="13"/>
        <v>0</v>
      </c>
      <c r="Q56" s="22">
        <f t="shared" ca="1" si="13"/>
        <v>0</v>
      </c>
      <c r="R56" s="22">
        <f t="shared" ca="1" si="13"/>
        <v>0</v>
      </c>
      <c r="S56" s="22">
        <f t="shared" ca="1" si="13"/>
        <v>0</v>
      </c>
      <c r="T56" s="22">
        <f t="shared" ca="1" si="13"/>
        <v>0</v>
      </c>
      <c r="U56" s="23">
        <f t="shared" ca="1" si="9"/>
        <v>0</v>
      </c>
    </row>
    <row r="57" spans="1:21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12"/>
        <v>0</v>
      </c>
      <c r="E57" s="22">
        <f t="shared" ca="1" si="12"/>
        <v>0</v>
      </c>
      <c r="F57" s="22">
        <f t="shared" ca="1" si="12"/>
        <v>0</v>
      </c>
      <c r="G57" s="22">
        <f t="shared" ca="1" si="12"/>
        <v>0</v>
      </c>
      <c r="H57" s="22">
        <f t="shared" ca="1" si="12"/>
        <v>0</v>
      </c>
      <c r="I57" s="22">
        <f t="shared" ca="1" si="12"/>
        <v>0</v>
      </c>
      <c r="J57" s="22">
        <f t="shared" ca="1" si="12"/>
        <v>0</v>
      </c>
      <c r="K57" s="22">
        <f t="shared" ca="1" si="12"/>
        <v>0</v>
      </c>
      <c r="L57" s="22">
        <f t="shared" ca="1" si="12"/>
        <v>0</v>
      </c>
      <c r="M57" s="22">
        <f t="shared" ca="1" si="12"/>
        <v>0</v>
      </c>
      <c r="N57" s="22">
        <f t="shared" ca="1" si="13"/>
        <v>0</v>
      </c>
      <c r="O57" s="22">
        <f t="shared" ca="1" si="13"/>
        <v>0</v>
      </c>
      <c r="P57" s="22">
        <f t="shared" ca="1" si="13"/>
        <v>0</v>
      </c>
      <c r="Q57" s="22">
        <f t="shared" ca="1" si="13"/>
        <v>0</v>
      </c>
      <c r="R57" s="22">
        <f t="shared" ca="1" si="13"/>
        <v>0</v>
      </c>
      <c r="S57" s="22">
        <f t="shared" ca="1" si="13"/>
        <v>0</v>
      </c>
      <c r="T57" s="22">
        <f t="shared" ca="1" si="13"/>
        <v>0</v>
      </c>
      <c r="U57" s="23">
        <f t="shared" ca="1" si="9"/>
        <v>0</v>
      </c>
    </row>
    <row r="58" spans="1:21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12"/>
        <v>0</v>
      </c>
      <c r="E58" s="22">
        <f t="shared" ca="1" si="12"/>
        <v>0</v>
      </c>
      <c r="F58" s="22">
        <f t="shared" ca="1" si="12"/>
        <v>0</v>
      </c>
      <c r="G58" s="22">
        <f t="shared" ca="1" si="12"/>
        <v>0</v>
      </c>
      <c r="H58" s="22">
        <f t="shared" ca="1" si="12"/>
        <v>0</v>
      </c>
      <c r="I58" s="22">
        <f t="shared" ca="1" si="12"/>
        <v>0</v>
      </c>
      <c r="J58" s="22">
        <f t="shared" ca="1" si="12"/>
        <v>0</v>
      </c>
      <c r="K58" s="22">
        <f t="shared" ca="1" si="12"/>
        <v>0</v>
      </c>
      <c r="L58" s="22">
        <f t="shared" ca="1" si="12"/>
        <v>0</v>
      </c>
      <c r="M58" s="22">
        <f t="shared" ca="1" si="12"/>
        <v>0</v>
      </c>
      <c r="N58" s="22">
        <f t="shared" ca="1" si="13"/>
        <v>0</v>
      </c>
      <c r="O58" s="22">
        <f t="shared" ca="1" si="13"/>
        <v>0</v>
      </c>
      <c r="P58" s="22">
        <f t="shared" ca="1" si="13"/>
        <v>0</v>
      </c>
      <c r="Q58" s="22">
        <f t="shared" ca="1" si="13"/>
        <v>0</v>
      </c>
      <c r="R58" s="22">
        <f t="shared" ca="1" si="13"/>
        <v>0</v>
      </c>
      <c r="S58" s="22">
        <f t="shared" ca="1" si="13"/>
        <v>0</v>
      </c>
      <c r="T58" s="22">
        <f t="shared" ca="1" si="13"/>
        <v>0</v>
      </c>
      <c r="U58" s="23">
        <f t="shared" ca="1" si="9"/>
        <v>0</v>
      </c>
    </row>
    <row r="59" spans="1:21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12"/>
        <v>0</v>
      </c>
      <c r="E59" s="22">
        <f t="shared" ca="1" si="12"/>
        <v>0</v>
      </c>
      <c r="F59" s="22">
        <f t="shared" ca="1" si="12"/>
        <v>0</v>
      </c>
      <c r="G59" s="22">
        <f t="shared" ca="1" si="12"/>
        <v>0</v>
      </c>
      <c r="H59" s="22">
        <f t="shared" ca="1" si="12"/>
        <v>0</v>
      </c>
      <c r="I59" s="22">
        <f t="shared" ca="1" si="12"/>
        <v>0</v>
      </c>
      <c r="J59" s="22">
        <f t="shared" ca="1" si="12"/>
        <v>0</v>
      </c>
      <c r="K59" s="22">
        <f t="shared" ca="1" si="12"/>
        <v>0</v>
      </c>
      <c r="L59" s="22">
        <f t="shared" ca="1" si="12"/>
        <v>0</v>
      </c>
      <c r="M59" s="22">
        <f t="shared" ca="1" si="12"/>
        <v>0</v>
      </c>
      <c r="N59" s="22">
        <f t="shared" ca="1" si="13"/>
        <v>0</v>
      </c>
      <c r="O59" s="22">
        <f t="shared" ca="1" si="13"/>
        <v>0</v>
      </c>
      <c r="P59" s="22">
        <f t="shared" ca="1" si="13"/>
        <v>0</v>
      </c>
      <c r="Q59" s="22">
        <f t="shared" ca="1" si="13"/>
        <v>0</v>
      </c>
      <c r="R59" s="22">
        <f t="shared" ca="1" si="13"/>
        <v>0</v>
      </c>
      <c r="S59" s="22">
        <f t="shared" ca="1" si="13"/>
        <v>0</v>
      </c>
      <c r="T59" s="22">
        <f t="shared" ca="1" si="13"/>
        <v>0</v>
      </c>
      <c r="U59" s="23">
        <f t="shared" ca="1" si="9"/>
        <v>0</v>
      </c>
    </row>
    <row r="60" spans="1:21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12"/>
        <v>0</v>
      </c>
      <c r="E60" s="22">
        <f t="shared" ca="1" si="12"/>
        <v>0</v>
      </c>
      <c r="F60" s="22">
        <f t="shared" ca="1" si="12"/>
        <v>0</v>
      </c>
      <c r="G60" s="22">
        <f t="shared" ca="1" si="12"/>
        <v>0</v>
      </c>
      <c r="H60" s="22">
        <f t="shared" ca="1" si="12"/>
        <v>0</v>
      </c>
      <c r="I60" s="22">
        <f t="shared" ca="1" si="12"/>
        <v>0</v>
      </c>
      <c r="J60" s="22">
        <f t="shared" ca="1" si="12"/>
        <v>0</v>
      </c>
      <c r="K60" s="22">
        <f t="shared" ca="1" si="12"/>
        <v>0</v>
      </c>
      <c r="L60" s="22">
        <f t="shared" ca="1" si="12"/>
        <v>0</v>
      </c>
      <c r="M60" s="22">
        <f t="shared" ca="1" si="12"/>
        <v>0</v>
      </c>
      <c r="N60" s="22">
        <f t="shared" ca="1" si="13"/>
        <v>0</v>
      </c>
      <c r="O60" s="22">
        <f t="shared" ca="1" si="13"/>
        <v>0</v>
      </c>
      <c r="P60" s="22">
        <f t="shared" ca="1" si="13"/>
        <v>0</v>
      </c>
      <c r="Q60" s="22">
        <f t="shared" ca="1" si="13"/>
        <v>0</v>
      </c>
      <c r="R60" s="22">
        <f t="shared" ca="1" si="13"/>
        <v>0</v>
      </c>
      <c r="S60" s="22">
        <f t="shared" ca="1" si="13"/>
        <v>0</v>
      </c>
      <c r="T60" s="22">
        <f t="shared" ca="1" si="13"/>
        <v>0</v>
      </c>
      <c r="U60" s="23">
        <f t="shared" ref="U60:U74" ca="1" si="14">+SUM(D60:T60)</f>
        <v>0</v>
      </c>
    </row>
    <row r="61" spans="1:21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12"/>
        <v>0</v>
      </c>
      <c r="E61" s="22">
        <f t="shared" ca="1" si="12"/>
        <v>0</v>
      </c>
      <c r="F61" s="22">
        <f t="shared" ca="1" si="12"/>
        <v>0</v>
      </c>
      <c r="G61" s="22">
        <f t="shared" ca="1" si="12"/>
        <v>0</v>
      </c>
      <c r="H61" s="22">
        <f t="shared" ca="1" si="12"/>
        <v>0</v>
      </c>
      <c r="I61" s="22">
        <f t="shared" ca="1" si="12"/>
        <v>0</v>
      </c>
      <c r="J61" s="22">
        <f t="shared" ca="1" si="12"/>
        <v>0</v>
      </c>
      <c r="K61" s="22">
        <f t="shared" ca="1" si="12"/>
        <v>0</v>
      </c>
      <c r="L61" s="22">
        <f t="shared" ca="1" si="12"/>
        <v>0</v>
      </c>
      <c r="M61" s="22">
        <f t="shared" ca="1" si="12"/>
        <v>0</v>
      </c>
      <c r="N61" s="22">
        <f t="shared" ca="1" si="13"/>
        <v>0</v>
      </c>
      <c r="O61" s="22">
        <f t="shared" ca="1" si="13"/>
        <v>0</v>
      </c>
      <c r="P61" s="22">
        <f t="shared" ca="1" si="13"/>
        <v>0</v>
      </c>
      <c r="Q61" s="22">
        <f t="shared" ca="1" si="13"/>
        <v>0</v>
      </c>
      <c r="R61" s="22">
        <f t="shared" ca="1" si="13"/>
        <v>0</v>
      </c>
      <c r="S61" s="22">
        <f t="shared" ca="1" si="13"/>
        <v>0</v>
      </c>
      <c r="T61" s="22">
        <f t="shared" ca="1" si="13"/>
        <v>0</v>
      </c>
      <c r="U61" s="23">
        <f t="shared" ca="1" si="14"/>
        <v>0</v>
      </c>
    </row>
    <row r="62" spans="1:21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12"/>
        <v>0</v>
      </c>
      <c r="E62" s="22">
        <f t="shared" ca="1" si="12"/>
        <v>0</v>
      </c>
      <c r="F62" s="22">
        <f t="shared" ca="1" si="12"/>
        <v>0</v>
      </c>
      <c r="G62" s="22">
        <f t="shared" ca="1" si="12"/>
        <v>0</v>
      </c>
      <c r="H62" s="22">
        <f t="shared" ca="1" si="12"/>
        <v>0</v>
      </c>
      <c r="I62" s="22">
        <f t="shared" ca="1" si="12"/>
        <v>0</v>
      </c>
      <c r="J62" s="22">
        <f t="shared" ca="1" si="12"/>
        <v>0</v>
      </c>
      <c r="K62" s="22">
        <f t="shared" ca="1" si="12"/>
        <v>0</v>
      </c>
      <c r="L62" s="22">
        <f t="shared" ca="1" si="12"/>
        <v>0</v>
      </c>
      <c r="M62" s="22">
        <f t="shared" ca="1" si="12"/>
        <v>0</v>
      </c>
      <c r="N62" s="22">
        <f t="shared" ca="1" si="13"/>
        <v>0</v>
      </c>
      <c r="O62" s="22">
        <f t="shared" ca="1" si="13"/>
        <v>0</v>
      </c>
      <c r="P62" s="22">
        <f t="shared" ca="1" si="13"/>
        <v>0</v>
      </c>
      <c r="Q62" s="22">
        <f t="shared" ca="1" si="13"/>
        <v>0</v>
      </c>
      <c r="R62" s="22">
        <f t="shared" ca="1" si="13"/>
        <v>0</v>
      </c>
      <c r="S62" s="22">
        <f t="shared" ca="1" si="13"/>
        <v>0</v>
      </c>
      <c r="T62" s="22">
        <f t="shared" ca="1" si="13"/>
        <v>0</v>
      </c>
      <c r="U62" s="23">
        <f t="shared" ca="1" si="14"/>
        <v>0</v>
      </c>
    </row>
    <row r="63" spans="1:21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12"/>
        <v>0</v>
      </c>
      <c r="E63" s="22">
        <f t="shared" ca="1" si="12"/>
        <v>0</v>
      </c>
      <c r="F63" s="22">
        <f t="shared" ca="1" si="12"/>
        <v>0</v>
      </c>
      <c r="G63" s="22">
        <f t="shared" ca="1" si="12"/>
        <v>0</v>
      </c>
      <c r="H63" s="22">
        <f t="shared" ca="1" si="12"/>
        <v>0</v>
      </c>
      <c r="I63" s="22">
        <f t="shared" ca="1" si="12"/>
        <v>0</v>
      </c>
      <c r="J63" s="22">
        <f t="shared" ca="1" si="12"/>
        <v>0</v>
      </c>
      <c r="K63" s="22">
        <f t="shared" ca="1" si="12"/>
        <v>0</v>
      </c>
      <c r="L63" s="22">
        <f t="shared" ca="1" si="12"/>
        <v>0</v>
      </c>
      <c r="M63" s="22">
        <f t="shared" ca="1" si="12"/>
        <v>0</v>
      </c>
      <c r="N63" s="22">
        <f t="shared" ca="1" si="13"/>
        <v>0</v>
      </c>
      <c r="O63" s="22">
        <f t="shared" ca="1" si="13"/>
        <v>0</v>
      </c>
      <c r="P63" s="22">
        <f t="shared" ca="1" si="13"/>
        <v>0</v>
      </c>
      <c r="Q63" s="22">
        <f t="shared" ca="1" si="13"/>
        <v>0</v>
      </c>
      <c r="R63" s="22">
        <f t="shared" ca="1" si="13"/>
        <v>0</v>
      </c>
      <c r="S63" s="22">
        <f t="shared" ca="1" si="13"/>
        <v>0</v>
      </c>
      <c r="T63" s="22">
        <f t="shared" ca="1" si="13"/>
        <v>0</v>
      </c>
      <c r="U63" s="23">
        <f t="shared" ca="1" si="14"/>
        <v>0</v>
      </c>
    </row>
    <row r="64" spans="1:21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12"/>
        <v>0</v>
      </c>
      <c r="E64" s="22">
        <f t="shared" ca="1" si="12"/>
        <v>0</v>
      </c>
      <c r="F64" s="22">
        <f t="shared" ca="1" si="12"/>
        <v>0</v>
      </c>
      <c r="G64" s="22">
        <f t="shared" ca="1" si="12"/>
        <v>0</v>
      </c>
      <c r="H64" s="22">
        <f t="shared" ca="1" si="12"/>
        <v>0</v>
      </c>
      <c r="I64" s="22">
        <f t="shared" ca="1" si="12"/>
        <v>0</v>
      </c>
      <c r="J64" s="22">
        <f t="shared" ca="1" si="12"/>
        <v>0</v>
      </c>
      <c r="K64" s="22">
        <f t="shared" ca="1" si="12"/>
        <v>0</v>
      </c>
      <c r="L64" s="22">
        <f t="shared" ca="1" si="12"/>
        <v>0</v>
      </c>
      <c r="M64" s="22">
        <f t="shared" ca="1" si="12"/>
        <v>0</v>
      </c>
      <c r="N64" s="22">
        <f t="shared" ca="1" si="13"/>
        <v>0</v>
      </c>
      <c r="O64" s="22">
        <f t="shared" ca="1" si="13"/>
        <v>0</v>
      </c>
      <c r="P64" s="22">
        <f t="shared" ca="1" si="13"/>
        <v>0</v>
      </c>
      <c r="Q64" s="22">
        <f t="shared" ca="1" si="13"/>
        <v>0</v>
      </c>
      <c r="R64" s="22">
        <f t="shared" ca="1" si="13"/>
        <v>0</v>
      </c>
      <c r="S64" s="22">
        <f t="shared" ca="1" si="13"/>
        <v>0</v>
      </c>
      <c r="T64" s="22">
        <f t="shared" ca="1" si="13"/>
        <v>0</v>
      </c>
      <c r="U64" s="23">
        <f t="shared" ca="1" si="14"/>
        <v>0</v>
      </c>
    </row>
    <row r="65" spans="1:21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12"/>
        <v>0</v>
      </c>
      <c r="E65" s="22">
        <f t="shared" ca="1" si="12"/>
        <v>0</v>
      </c>
      <c r="F65" s="22">
        <f t="shared" ca="1" si="12"/>
        <v>0</v>
      </c>
      <c r="G65" s="22">
        <f t="shared" ca="1" si="12"/>
        <v>0</v>
      </c>
      <c r="H65" s="22">
        <f t="shared" ca="1" si="12"/>
        <v>0</v>
      </c>
      <c r="I65" s="22">
        <f t="shared" ca="1" si="12"/>
        <v>0</v>
      </c>
      <c r="J65" s="22">
        <f t="shared" ca="1" si="12"/>
        <v>0</v>
      </c>
      <c r="K65" s="22">
        <f t="shared" ca="1" si="12"/>
        <v>0</v>
      </c>
      <c r="L65" s="22">
        <f t="shared" ca="1" si="12"/>
        <v>0</v>
      </c>
      <c r="M65" s="22">
        <f t="shared" ca="1" si="12"/>
        <v>0</v>
      </c>
      <c r="N65" s="22">
        <f t="shared" ca="1" si="13"/>
        <v>0</v>
      </c>
      <c r="O65" s="22">
        <f t="shared" ca="1" si="13"/>
        <v>0</v>
      </c>
      <c r="P65" s="22">
        <f t="shared" ca="1" si="13"/>
        <v>0</v>
      </c>
      <c r="Q65" s="22">
        <f t="shared" ca="1" si="13"/>
        <v>0</v>
      </c>
      <c r="R65" s="22">
        <f t="shared" ca="1" si="13"/>
        <v>0</v>
      </c>
      <c r="S65" s="22">
        <f t="shared" ca="1" si="13"/>
        <v>0</v>
      </c>
      <c r="T65" s="22">
        <f t="shared" ca="1" si="13"/>
        <v>0</v>
      </c>
      <c r="U65" s="23">
        <f t="shared" ca="1" si="14"/>
        <v>0</v>
      </c>
    </row>
    <row r="66" spans="1:21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12"/>
        <v>0</v>
      </c>
      <c r="E66" s="22">
        <f t="shared" ca="1" si="12"/>
        <v>0</v>
      </c>
      <c r="F66" s="22">
        <f t="shared" ca="1" si="12"/>
        <v>0</v>
      </c>
      <c r="G66" s="22">
        <f t="shared" ca="1" si="12"/>
        <v>0</v>
      </c>
      <c r="H66" s="22">
        <f t="shared" ca="1" si="12"/>
        <v>0</v>
      </c>
      <c r="I66" s="22">
        <f t="shared" ca="1" si="12"/>
        <v>0</v>
      </c>
      <c r="J66" s="22">
        <f t="shared" ca="1" si="12"/>
        <v>0</v>
      </c>
      <c r="K66" s="22">
        <f t="shared" ca="1" si="12"/>
        <v>0</v>
      </c>
      <c r="L66" s="22">
        <f t="shared" ca="1" si="12"/>
        <v>0</v>
      </c>
      <c r="M66" s="22">
        <f t="shared" ca="1" si="12"/>
        <v>0</v>
      </c>
      <c r="N66" s="22">
        <f t="shared" ca="1" si="13"/>
        <v>0</v>
      </c>
      <c r="O66" s="22">
        <f t="shared" ca="1" si="13"/>
        <v>0</v>
      </c>
      <c r="P66" s="22">
        <f t="shared" ca="1" si="13"/>
        <v>0</v>
      </c>
      <c r="Q66" s="22">
        <f t="shared" ca="1" si="13"/>
        <v>0</v>
      </c>
      <c r="R66" s="22">
        <f t="shared" ca="1" si="13"/>
        <v>0</v>
      </c>
      <c r="S66" s="22">
        <f t="shared" ca="1" si="13"/>
        <v>0</v>
      </c>
      <c r="T66" s="22">
        <f t="shared" ca="1" si="13"/>
        <v>0</v>
      </c>
      <c r="U66" s="23">
        <f t="shared" ca="1" si="14"/>
        <v>0</v>
      </c>
    </row>
    <row r="67" spans="1:21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12"/>
        <v>0</v>
      </c>
      <c r="E67" s="22">
        <f t="shared" ca="1" si="12"/>
        <v>0</v>
      </c>
      <c r="F67" s="22">
        <f t="shared" ca="1" si="12"/>
        <v>0</v>
      </c>
      <c r="G67" s="22">
        <f t="shared" ca="1" si="12"/>
        <v>0</v>
      </c>
      <c r="H67" s="22">
        <f t="shared" ca="1" si="12"/>
        <v>0</v>
      </c>
      <c r="I67" s="22">
        <f t="shared" ca="1" si="12"/>
        <v>0</v>
      </c>
      <c r="J67" s="22">
        <f t="shared" ca="1" si="12"/>
        <v>0</v>
      </c>
      <c r="K67" s="22">
        <f t="shared" ca="1" si="12"/>
        <v>0</v>
      </c>
      <c r="L67" s="22">
        <f t="shared" ca="1" si="12"/>
        <v>0</v>
      </c>
      <c r="M67" s="22">
        <f t="shared" ca="1" si="12"/>
        <v>0</v>
      </c>
      <c r="N67" s="22">
        <f t="shared" ca="1" si="13"/>
        <v>0</v>
      </c>
      <c r="O67" s="22">
        <f t="shared" ca="1" si="13"/>
        <v>0</v>
      </c>
      <c r="P67" s="22">
        <f t="shared" ca="1" si="13"/>
        <v>0</v>
      </c>
      <c r="Q67" s="22">
        <f t="shared" ca="1" si="13"/>
        <v>0</v>
      </c>
      <c r="R67" s="22">
        <f t="shared" ca="1" si="13"/>
        <v>0</v>
      </c>
      <c r="S67" s="22">
        <f t="shared" ca="1" si="13"/>
        <v>0</v>
      </c>
      <c r="T67" s="22">
        <f t="shared" ca="1" si="13"/>
        <v>0</v>
      </c>
      <c r="U67" s="23">
        <f t="shared" ca="1" si="14"/>
        <v>0</v>
      </c>
    </row>
    <row r="68" spans="1:21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12"/>
        <v>0</v>
      </c>
      <c r="E68" s="22">
        <f t="shared" ca="1" si="12"/>
        <v>0</v>
      </c>
      <c r="F68" s="22">
        <f t="shared" ca="1" si="12"/>
        <v>0</v>
      </c>
      <c r="G68" s="22">
        <f t="shared" ca="1" si="12"/>
        <v>0</v>
      </c>
      <c r="H68" s="22">
        <f t="shared" ca="1" si="12"/>
        <v>0</v>
      </c>
      <c r="I68" s="22">
        <f t="shared" ca="1" si="12"/>
        <v>0</v>
      </c>
      <c r="J68" s="22">
        <f t="shared" ca="1" si="12"/>
        <v>0</v>
      </c>
      <c r="K68" s="22">
        <f t="shared" ca="1" si="12"/>
        <v>0</v>
      </c>
      <c r="L68" s="22">
        <f t="shared" ca="1" si="12"/>
        <v>0</v>
      </c>
      <c r="M68" s="22">
        <f t="shared" ca="1" si="12"/>
        <v>0</v>
      </c>
      <c r="N68" s="22">
        <f t="shared" ca="1" si="13"/>
        <v>0</v>
      </c>
      <c r="O68" s="22">
        <f t="shared" ca="1" si="13"/>
        <v>0</v>
      </c>
      <c r="P68" s="22">
        <f t="shared" ca="1" si="13"/>
        <v>0</v>
      </c>
      <c r="Q68" s="22">
        <f t="shared" ca="1" si="13"/>
        <v>0</v>
      </c>
      <c r="R68" s="22">
        <f t="shared" ca="1" si="13"/>
        <v>0</v>
      </c>
      <c r="S68" s="22">
        <f t="shared" ca="1" si="13"/>
        <v>0</v>
      </c>
      <c r="T68" s="22">
        <f t="shared" ca="1" si="13"/>
        <v>0</v>
      </c>
      <c r="U68" s="23">
        <f t="shared" ca="1" si="14"/>
        <v>0</v>
      </c>
    </row>
    <row r="69" spans="1:21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12"/>
        <v>0</v>
      </c>
      <c r="E69" s="22">
        <f t="shared" ca="1" si="12"/>
        <v>0</v>
      </c>
      <c r="F69" s="22">
        <f t="shared" ca="1" si="12"/>
        <v>0</v>
      </c>
      <c r="G69" s="22">
        <f t="shared" ca="1" si="12"/>
        <v>0</v>
      </c>
      <c r="H69" s="22">
        <f t="shared" ca="1" si="12"/>
        <v>0</v>
      </c>
      <c r="I69" s="22">
        <f t="shared" ca="1" si="12"/>
        <v>0</v>
      </c>
      <c r="J69" s="22">
        <f t="shared" ca="1" si="12"/>
        <v>0</v>
      </c>
      <c r="K69" s="22">
        <f t="shared" ca="1" si="12"/>
        <v>0</v>
      </c>
      <c r="L69" s="22">
        <f t="shared" ca="1" si="12"/>
        <v>0</v>
      </c>
      <c r="M69" s="22">
        <f t="shared" ca="1" si="12"/>
        <v>0</v>
      </c>
      <c r="N69" s="22">
        <f t="shared" ca="1" si="13"/>
        <v>0</v>
      </c>
      <c r="O69" s="22">
        <f t="shared" ca="1" si="13"/>
        <v>0</v>
      </c>
      <c r="P69" s="22">
        <f t="shared" ca="1" si="13"/>
        <v>0</v>
      </c>
      <c r="Q69" s="22">
        <f t="shared" ca="1" si="13"/>
        <v>0</v>
      </c>
      <c r="R69" s="22">
        <f t="shared" ca="1" si="13"/>
        <v>0</v>
      </c>
      <c r="S69" s="22">
        <f t="shared" ca="1" si="13"/>
        <v>0</v>
      </c>
      <c r="T69" s="22">
        <f t="shared" ca="1" si="13"/>
        <v>0</v>
      </c>
      <c r="U69" s="23">
        <f t="shared" ca="1" si="14"/>
        <v>0</v>
      </c>
    </row>
    <row r="70" spans="1:21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12"/>
        <v>0</v>
      </c>
      <c r="E70" s="22">
        <f t="shared" ca="1" si="12"/>
        <v>0</v>
      </c>
      <c r="F70" s="22">
        <f t="shared" ca="1" si="12"/>
        <v>0</v>
      </c>
      <c r="G70" s="22">
        <f t="shared" ca="1" si="12"/>
        <v>0</v>
      </c>
      <c r="H70" s="22">
        <f t="shared" ca="1" si="12"/>
        <v>0</v>
      </c>
      <c r="I70" s="22">
        <f t="shared" ca="1" si="12"/>
        <v>0</v>
      </c>
      <c r="J70" s="22">
        <f t="shared" ca="1" si="12"/>
        <v>0</v>
      </c>
      <c r="K70" s="22">
        <f t="shared" ca="1" si="12"/>
        <v>0</v>
      </c>
      <c r="L70" s="22">
        <f t="shared" ca="1" si="12"/>
        <v>0</v>
      </c>
      <c r="M70" s="22">
        <f t="shared" ca="1" si="12"/>
        <v>0</v>
      </c>
      <c r="N70" s="22">
        <f t="shared" ca="1" si="13"/>
        <v>0</v>
      </c>
      <c r="O70" s="22">
        <f t="shared" ca="1" si="13"/>
        <v>0</v>
      </c>
      <c r="P70" s="22">
        <f t="shared" ca="1" si="13"/>
        <v>0</v>
      </c>
      <c r="Q70" s="22">
        <f t="shared" ca="1" si="13"/>
        <v>0</v>
      </c>
      <c r="R70" s="22">
        <f t="shared" ca="1" si="13"/>
        <v>0</v>
      </c>
      <c r="S70" s="22">
        <f t="shared" ca="1" si="13"/>
        <v>0</v>
      </c>
      <c r="T70" s="22">
        <f t="shared" ca="1" si="13"/>
        <v>0</v>
      </c>
      <c r="U70" s="23">
        <f t="shared" ca="1" si="14"/>
        <v>0</v>
      </c>
    </row>
    <row r="71" spans="1:21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S74" ca="1" si="15">IFERROR(INDIRECT("'"&amp;$B$2&amp;"'!"&amp;ADDRESS(MATCH($B71,INDIRECT("'"&amp;$B$2&amp;"'!$B$1:$B$1095"),0),MATCH(D$5,INDIRECT("'"&amp;$B$2&amp;"'!5:5"),0))),0)</f>
        <v>0</v>
      </c>
      <c r="E71" s="22">
        <f t="shared" ca="1" si="15"/>
        <v>0</v>
      </c>
      <c r="F71" s="22">
        <f t="shared" ca="1" si="15"/>
        <v>0</v>
      </c>
      <c r="G71" s="22">
        <f t="shared" ca="1" si="15"/>
        <v>0</v>
      </c>
      <c r="H71" s="22">
        <f t="shared" ca="1" si="15"/>
        <v>0</v>
      </c>
      <c r="I71" s="22">
        <f t="shared" ca="1" si="15"/>
        <v>0</v>
      </c>
      <c r="J71" s="22">
        <f t="shared" ca="1" si="15"/>
        <v>0</v>
      </c>
      <c r="K71" s="22">
        <f t="shared" ca="1" si="15"/>
        <v>0</v>
      </c>
      <c r="L71" s="22">
        <f t="shared" ca="1" si="15"/>
        <v>0</v>
      </c>
      <c r="M71" s="22">
        <f t="shared" ca="1" si="15"/>
        <v>0</v>
      </c>
      <c r="N71" s="22">
        <f t="shared" ca="1" si="15"/>
        <v>0</v>
      </c>
      <c r="O71" s="22">
        <f t="shared" ca="1" si="15"/>
        <v>0</v>
      </c>
      <c r="P71" s="22">
        <f t="shared" ca="1" si="15"/>
        <v>0</v>
      </c>
      <c r="Q71" s="22">
        <f t="shared" ca="1" si="15"/>
        <v>0</v>
      </c>
      <c r="R71" s="22">
        <f t="shared" ca="1" si="15"/>
        <v>0</v>
      </c>
      <c r="S71" s="22">
        <f t="shared" ca="1" si="15"/>
        <v>0</v>
      </c>
      <c r="T71" s="22">
        <f t="shared" ref="N71:T74" ca="1" si="16">IFERROR(INDIRECT("'"&amp;$B$2&amp;"'!"&amp;ADDRESS(MATCH($B71,INDIRECT("'"&amp;$B$2&amp;"'!$B$1:$B$1095"),0),MATCH(T$5,INDIRECT("'"&amp;$B$2&amp;"'!5:5"),0))),0)</f>
        <v>0</v>
      </c>
      <c r="U71" s="23">
        <f t="shared" ca="1" si="14"/>
        <v>0</v>
      </c>
    </row>
    <row r="72" spans="1:21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5"/>
        <v>0</v>
      </c>
      <c r="E72" s="22">
        <f t="shared" ca="1" si="15"/>
        <v>0</v>
      </c>
      <c r="F72" s="22">
        <f t="shared" ca="1" si="15"/>
        <v>0</v>
      </c>
      <c r="G72" s="22">
        <f t="shared" ca="1" si="15"/>
        <v>0</v>
      </c>
      <c r="H72" s="22">
        <f t="shared" ca="1" si="15"/>
        <v>0</v>
      </c>
      <c r="I72" s="22">
        <f t="shared" ca="1" si="15"/>
        <v>0</v>
      </c>
      <c r="J72" s="22">
        <f t="shared" ca="1" si="15"/>
        <v>0</v>
      </c>
      <c r="K72" s="22">
        <f t="shared" ca="1" si="15"/>
        <v>0</v>
      </c>
      <c r="L72" s="22">
        <f t="shared" ca="1" si="15"/>
        <v>0</v>
      </c>
      <c r="M72" s="22">
        <f t="shared" ca="1" si="15"/>
        <v>0</v>
      </c>
      <c r="N72" s="22">
        <f t="shared" ca="1" si="16"/>
        <v>0</v>
      </c>
      <c r="O72" s="22">
        <f t="shared" ca="1" si="16"/>
        <v>0</v>
      </c>
      <c r="P72" s="22">
        <f t="shared" ca="1" si="16"/>
        <v>0</v>
      </c>
      <c r="Q72" s="22">
        <f t="shared" ca="1" si="16"/>
        <v>0</v>
      </c>
      <c r="R72" s="22">
        <f t="shared" ca="1" si="16"/>
        <v>0</v>
      </c>
      <c r="S72" s="22">
        <f t="shared" ca="1" si="16"/>
        <v>0</v>
      </c>
      <c r="T72" s="22">
        <f t="shared" ca="1" si="16"/>
        <v>0</v>
      </c>
      <c r="U72" s="23">
        <f t="shared" ca="1" si="14"/>
        <v>0</v>
      </c>
    </row>
    <row r="73" spans="1:21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5"/>
        <v>0</v>
      </c>
      <c r="E73" s="22">
        <f t="shared" ca="1" si="15"/>
        <v>0</v>
      </c>
      <c r="F73" s="22">
        <f t="shared" ca="1" si="15"/>
        <v>0</v>
      </c>
      <c r="G73" s="22">
        <f t="shared" ca="1" si="15"/>
        <v>0</v>
      </c>
      <c r="H73" s="22">
        <f t="shared" ca="1" si="15"/>
        <v>0</v>
      </c>
      <c r="I73" s="22">
        <f t="shared" ca="1" si="15"/>
        <v>0</v>
      </c>
      <c r="J73" s="22">
        <f t="shared" ca="1" si="15"/>
        <v>0</v>
      </c>
      <c r="K73" s="22">
        <f t="shared" ca="1" si="15"/>
        <v>0</v>
      </c>
      <c r="L73" s="22">
        <f t="shared" ca="1" si="15"/>
        <v>0</v>
      </c>
      <c r="M73" s="22">
        <f t="shared" ca="1" si="15"/>
        <v>0</v>
      </c>
      <c r="N73" s="22">
        <f t="shared" ca="1" si="16"/>
        <v>0</v>
      </c>
      <c r="O73" s="22">
        <f t="shared" ca="1" si="16"/>
        <v>0</v>
      </c>
      <c r="P73" s="22">
        <f t="shared" ca="1" si="16"/>
        <v>0</v>
      </c>
      <c r="Q73" s="22">
        <f t="shared" ca="1" si="16"/>
        <v>0</v>
      </c>
      <c r="R73" s="22">
        <f t="shared" ca="1" si="16"/>
        <v>0</v>
      </c>
      <c r="S73" s="22">
        <f t="shared" ca="1" si="16"/>
        <v>0</v>
      </c>
      <c r="T73" s="22">
        <f t="shared" ca="1" si="16"/>
        <v>0</v>
      </c>
      <c r="U73" s="23">
        <f t="shared" ca="1" si="14"/>
        <v>0</v>
      </c>
    </row>
    <row r="74" spans="1:21" ht="13.5" x14ac:dyDescent="0.25">
      <c r="A74" s="65" t="s">
        <v>281</v>
      </c>
      <c r="B74" s="21">
        <v>3018</v>
      </c>
      <c r="C74" s="66" t="s">
        <v>253</v>
      </c>
      <c r="D74" s="22">
        <f t="shared" ca="1" si="15"/>
        <v>0</v>
      </c>
      <c r="E74" s="22">
        <f t="shared" ca="1" si="15"/>
        <v>0</v>
      </c>
      <c r="F74" s="22">
        <f t="shared" ca="1" si="15"/>
        <v>0</v>
      </c>
      <c r="G74" s="22">
        <f t="shared" ca="1" si="15"/>
        <v>0</v>
      </c>
      <c r="H74" s="22">
        <f t="shared" ca="1" si="15"/>
        <v>0</v>
      </c>
      <c r="I74" s="22">
        <f t="shared" ca="1" si="15"/>
        <v>0</v>
      </c>
      <c r="J74" s="22">
        <f t="shared" ca="1" si="15"/>
        <v>0</v>
      </c>
      <c r="K74" s="22">
        <f t="shared" ca="1" si="15"/>
        <v>0</v>
      </c>
      <c r="L74" s="22">
        <f t="shared" ca="1" si="15"/>
        <v>0</v>
      </c>
      <c r="M74" s="22">
        <f t="shared" ca="1" si="15"/>
        <v>0</v>
      </c>
      <c r="N74" s="22">
        <f t="shared" ca="1" si="16"/>
        <v>0</v>
      </c>
      <c r="O74" s="22">
        <f t="shared" ca="1" si="16"/>
        <v>0</v>
      </c>
      <c r="P74" s="22">
        <f t="shared" ca="1" si="16"/>
        <v>0</v>
      </c>
      <c r="Q74" s="22">
        <f t="shared" ca="1" si="16"/>
        <v>0</v>
      </c>
      <c r="R74" s="22">
        <f t="shared" ca="1" si="16"/>
        <v>0</v>
      </c>
      <c r="S74" s="22">
        <f t="shared" ca="1" si="16"/>
        <v>0</v>
      </c>
      <c r="T74" s="22">
        <f t="shared" ca="1" si="16"/>
        <v>0</v>
      </c>
      <c r="U74" s="23">
        <f t="shared" ca="1" si="14"/>
        <v>0</v>
      </c>
    </row>
    <row r="75" spans="1:21" ht="13.5" x14ac:dyDescent="0.25">
      <c r="A75" s="67" t="s">
        <v>283</v>
      </c>
      <c r="B75" s="56">
        <v>9000</v>
      </c>
      <c r="C75" s="66" t="s">
        <v>284</v>
      </c>
      <c r="D75" s="57">
        <f t="shared" ref="D75:N75" ca="1" si="17">SUMIF($C$7:$C$74,"HD",D$7:D$74)</f>
        <v>3334813.2305779257</v>
      </c>
      <c r="E75" s="57">
        <f t="shared" ca="1" si="17"/>
        <v>106252912.0709334</v>
      </c>
      <c r="F75" s="57">
        <f t="shared" ca="1" si="17"/>
        <v>1033467981.3888749</v>
      </c>
      <c r="G75" s="57">
        <f t="shared" ca="1" si="17"/>
        <v>61812890.817245528</v>
      </c>
      <c r="H75" s="57">
        <f t="shared" ca="1" si="17"/>
        <v>982658385.31615889</v>
      </c>
      <c r="I75" s="57">
        <f t="shared" ca="1" si="17"/>
        <v>1492919447.8064153</v>
      </c>
      <c r="J75" s="57">
        <f t="shared" ca="1" si="17"/>
        <v>6677639.7200000007</v>
      </c>
      <c r="K75" s="57">
        <f t="shared" ca="1" si="17"/>
        <v>0</v>
      </c>
      <c r="L75" s="57">
        <f t="shared" ca="1" si="17"/>
        <v>353548870.67000002</v>
      </c>
      <c r="M75" s="57">
        <f t="shared" ca="1" si="17"/>
        <v>107699318.42999999</v>
      </c>
      <c r="N75" s="57">
        <f t="shared" ca="1" si="17"/>
        <v>1381695122.5599999</v>
      </c>
      <c r="O75" s="57">
        <f ca="1">IFERROR(INDIRECT("'"&amp;$B$2&amp;"'!"&amp;ADDRESS(MATCH($B75,INDIRECT("'"&amp;$B$2&amp;"'!$B$1:$B$1095"),0),MATCH(O$5,INDIRECT("'"&amp;$B$2&amp;"'!5:5"),0))),0)</f>
        <v>11481858.07</v>
      </c>
      <c r="P75" s="57">
        <f t="shared" ref="P75:U75" ca="1" si="18">SUMIF($C$7:$C$74,"HD",P$7:P$74)</f>
        <v>817024737.45000005</v>
      </c>
      <c r="Q75" s="57">
        <f t="shared" ca="1" si="18"/>
        <v>24752864.300000001</v>
      </c>
      <c r="R75" s="57">
        <f t="shared" ca="1" si="18"/>
        <v>0</v>
      </c>
      <c r="S75" s="57">
        <f t="shared" ca="1" si="18"/>
        <v>13379217.529999999</v>
      </c>
      <c r="T75" s="57">
        <f t="shared" ca="1" si="18"/>
        <v>106678093.44999999</v>
      </c>
      <c r="U75" s="57">
        <f t="shared" ca="1" si="18"/>
        <v>6503384152.8102036</v>
      </c>
    </row>
    <row r="76" spans="1:21" ht="13.5" x14ac:dyDescent="0.25">
      <c r="A76" s="67" t="s">
        <v>286</v>
      </c>
      <c r="B76" s="56">
        <v>9001</v>
      </c>
      <c r="C76" s="66" t="s">
        <v>287</v>
      </c>
      <c r="D76" s="57">
        <f t="shared" ref="D76:N76" ca="1" si="19">SUMIF($C$7:$C$74,"H",D$7:D$74)+SUMIF($C$7:$C$74,"E",D$7:D$74)</f>
        <v>0</v>
      </c>
      <c r="E76" s="57">
        <f t="shared" ca="1" si="19"/>
        <v>0</v>
      </c>
      <c r="F76" s="57">
        <f t="shared" ca="1" si="19"/>
        <v>0</v>
      </c>
      <c r="G76" s="57">
        <f ca="1">SUMIF($C$7:$C$74,"H",G$7:G$74)+SUMIF($C$7:$C$74,"E",G$7:G$74)</f>
        <v>0</v>
      </c>
      <c r="H76" s="57">
        <f t="shared" ca="1" si="19"/>
        <v>0</v>
      </c>
      <c r="I76" s="57">
        <f t="shared" ca="1" si="19"/>
        <v>0</v>
      </c>
      <c r="J76" s="57">
        <f t="shared" ca="1" si="19"/>
        <v>0</v>
      </c>
      <c r="K76" s="57">
        <f t="shared" ca="1" si="19"/>
        <v>0</v>
      </c>
      <c r="L76" s="57">
        <f t="shared" ca="1" si="19"/>
        <v>0</v>
      </c>
      <c r="M76" s="57">
        <f t="shared" ca="1" si="19"/>
        <v>0</v>
      </c>
      <c r="N76" s="57">
        <f t="shared" ca="1" si="19"/>
        <v>0</v>
      </c>
      <c r="O76" s="57">
        <f ca="1">IFERROR(INDIRECT("'"&amp;$B$2&amp;"'!"&amp;ADDRESS(MATCH($B76,INDIRECT("'"&amp;$B$2&amp;"'!$B$1:$B$1095"),0),MATCH(O$5,INDIRECT("'"&amp;$B$2&amp;"'!5:5"),0))),0)</f>
        <v>0</v>
      </c>
      <c r="P76" s="57">
        <f t="shared" ref="P76:U76" ca="1" si="20">SUMIF($C$7:$C$74,"H",P$7:P$74)+SUMIF($C$7:$C$74,"E",P$7:P$74)</f>
        <v>0</v>
      </c>
      <c r="Q76" s="57">
        <f t="shared" ca="1" si="20"/>
        <v>0</v>
      </c>
      <c r="R76" s="57">
        <f t="shared" ca="1" si="20"/>
        <v>0</v>
      </c>
      <c r="S76" s="57">
        <f t="shared" ca="1" si="20"/>
        <v>0</v>
      </c>
      <c r="T76" s="57">
        <f t="shared" ca="1" si="20"/>
        <v>0</v>
      </c>
      <c r="U76" s="57">
        <f t="shared" ca="1" si="20"/>
        <v>0</v>
      </c>
    </row>
    <row r="77" spans="1:21" ht="13.5" x14ac:dyDescent="0.25">
      <c r="A77" s="67" t="s">
        <v>289</v>
      </c>
      <c r="B77" s="56">
        <v>9003</v>
      </c>
      <c r="C77" s="66" t="s">
        <v>290</v>
      </c>
      <c r="D77" s="57">
        <f t="shared" ref="D77:T77" ca="1" si="21">D75+D76</f>
        <v>3334813.2305779257</v>
      </c>
      <c r="E77" s="57">
        <f t="shared" ca="1" si="21"/>
        <v>106252912.0709334</v>
      </c>
      <c r="F77" s="57">
        <f t="shared" ca="1" si="21"/>
        <v>1033467981.3888749</v>
      </c>
      <c r="G77" s="57">
        <f t="shared" ca="1" si="21"/>
        <v>61812890.817245528</v>
      </c>
      <c r="H77" s="57">
        <f t="shared" ca="1" si="21"/>
        <v>982658385.31615889</v>
      </c>
      <c r="I77" s="57">
        <f t="shared" ca="1" si="21"/>
        <v>1492919447.8064153</v>
      </c>
      <c r="J77" s="57">
        <f t="shared" ca="1" si="21"/>
        <v>6677639.7200000007</v>
      </c>
      <c r="K77" s="57">
        <f t="shared" ca="1" si="21"/>
        <v>0</v>
      </c>
      <c r="L77" s="57">
        <f t="shared" ca="1" si="21"/>
        <v>353548870.67000002</v>
      </c>
      <c r="M77" s="57">
        <f t="shared" ca="1" si="21"/>
        <v>107699318.42999999</v>
      </c>
      <c r="N77" s="57">
        <f t="shared" ca="1" si="21"/>
        <v>1381695122.5599999</v>
      </c>
      <c r="O77" s="57">
        <f ca="1">IFERROR(INDIRECT("'"&amp;$B$2&amp;"'!"&amp;ADDRESS(MATCH($B77,INDIRECT("'"&amp;$B$2&amp;"'!$B$1:$B$1095"),0),MATCH(O$5,INDIRECT("'"&amp;$B$2&amp;"'!5:5"),0))),0)</f>
        <v>11481858.07</v>
      </c>
      <c r="P77" s="57">
        <f t="shared" ca="1" si="21"/>
        <v>817024737.45000005</v>
      </c>
      <c r="Q77" s="57">
        <f t="shared" ca="1" si="21"/>
        <v>24752864.300000001</v>
      </c>
      <c r="R77" s="57">
        <f t="shared" ca="1" si="21"/>
        <v>0</v>
      </c>
      <c r="S77" s="57">
        <f t="shared" ca="1" si="21"/>
        <v>13379217.529999999</v>
      </c>
      <c r="T77" s="57">
        <f t="shared" ca="1" si="21"/>
        <v>106678093.44999999</v>
      </c>
      <c r="U77" s="57">
        <f ca="1">U75+U76</f>
        <v>6503384152.8102036</v>
      </c>
    </row>
  </sheetData>
  <mergeCells count="1">
    <mergeCell ref="E2:G2"/>
  </mergeCells>
  <dataValidations count="1">
    <dataValidation type="list" allowBlank="1" showInputMessage="1" showErrorMessage="1" sqref="B2" xr:uid="{35644790-44AC-43D5-AFB1-7775A9257EBD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7E7EE-A5D7-47BD-900C-BC4E13C4618F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8" width="15.7109375" style="3" customWidth="1"/>
    <col min="9" max="9" width="4" style="3" customWidth="1"/>
    <col min="10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331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714</v>
      </c>
      <c r="E5" s="11">
        <v>715</v>
      </c>
      <c r="F5" s="11">
        <v>903</v>
      </c>
      <c r="G5" s="11">
        <v>716</v>
      </c>
      <c r="H5" s="69"/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74</v>
      </c>
      <c r="E6" s="8" t="s">
        <v>75</v>
      </c>
      <c r="F6" s="8" t="s">
        <v>76</v>
      </c>
      <c r="G6" s="8" t="s">
        <v>77</v>
      </c>
      <c r="H6" s="69" t="s">
        <v>332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G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3">
        <f t="shared" ref="H7:H22" ca="1" si="1">+SUM(D7:G7)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0</v>
      </c>
      <c r="E8" s="22">
        <f t="shared" ca="1" si="0"/>
        <v>1005252647.23</v>
      </c>
      <c r="F8" s="22">
        <f t="shared" ca="1" si="0"/>
        <v>0</v>
      </c>
      <c r="G8" s="22">
        <f t="shared" ca="1" si="0"/>
        <v>1663104</v>
      </c>
      <c r="H8" s="23">
        <f t="shared" ca="1" si="1"/>
        <v>1006915751.23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  <c r="E9" s="22">
        <f t="shared" ca="1" si="0"/>
        <v>736264834.61000013</v>
      </c>
      <c r="F9" s="22">
        <f t="shared" ca="1" si="0"/>
        <v>75340503.75</v>
      </c>
      <c r="G9" s="22">
        <f t="shared" ca="1" si="0"/>
        <v>293836.89999948977</v>
      </c>
      <c r="H9" s="23">
        <f t="shared" ca="1" si="1"/>
        <v>811899175.25999963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0</v>
      </c>
      <c r="E10" s="22">
        <f t="shared" ca="1" si="0"/>
        <v>883252142.61002016</v>
      </c>
      <c r="F10" s="22">
        <f t="shared" ca="1" si="0"/>
        <v>307983932.33999997</v>
      </c>
      <c r="G10" s="22">
        <f t="shared" ca="1" si="0"/>
        <v>251829946.11999997</v>
      </c>
      <c r="H10" s="23">
        <f t="shared" ca="1" si="1"/>
        <v>1443066021.07002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2">
        <f t="shared" ca="1" si="0"/>
        <v>475776269</v>
      </c>
      <c r="F11" s="22">
        <f t="shared" ca="1" si="0"/>
        <v>26520891.311499998</v>
      </c>
      <c r="G11" s="22">
        <f t="shared" ca="1" si="0"/>
        <v>1974463.62</v>
      </c>
      <c r="H11" s="23">
        <f t="shared" ca="1" si="1"/>
        <v>504271623.93150002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3">
        <f t="shared" ca="1" si="1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  <c r="E13" s="22">
        <f t="shared" ca="1" si="0"/>
        <v>342723679.59000003</v>
      </c>
      <c r="F13" s="22">
        <f t="shared" ca="1" si="0"/>
        <v>5817680.3638169989</v>
      </c>
      <c r="G13" s="22">
        <f t="shared" ca="1" si="0"/>
        <v>-19453.96</v>
      </c>
      <c r="H13" s="23">
        <f t="shared" ca="1" si="1"/>
        <v>348521905.99381703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  <c r="E14" s="22">
        <f t="shared" ca="1" si="0"/>
        <v>824249176.01999998</v>
      </c>
      <c r="F14" s="22">
        <f t="shared" ca="1" si="0"/>
        <v>54800628.93</v>
      </c>
      <c r="G14" s="22">
        <f t="shared" ca="1" si="0"/>
        <v>659800.89</v>
      </c>
      <c r="H14" s="23">
        <f t="shared" ca="1" si="1"/>
        <v>879709605.83999991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3">
        <f t="shared" ca="1" si="1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3">
        <f t="shared" ca="1" si="1"/>
        <v>0</v>
      </c>
    </row>
    <row r="17" spans="1:8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  <c r="E17" s="22">
        <f t="shared" ca="1" si="0"/>
        <v>627504.54</v>
      </c>
      <c r="F17" s="22">
        <f t="shared" ca="1" si="0"/>
        <v>0</v>
      </c>
      <c r="G17" s="22">
        <f t="shared" ca="1" si="0"/>
        <v>66390.75</v>
      </c>
      <c r="H17" s="23">
        <f t="shared" ca="1" si="1"/>
        <v>693895.29</v>
      </c>
    </row>
    <row r="18" spans="1:8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2">
        <f t="shared" ca="1" si="0"/>
        <v>0</v>
      </c>
      <c r="G18" s="22">
        <f t="shared" ca="1" si="0"/>
        <v>0</v>
      </c>
      <c r="H18" s="23">
        <f t="shared" ca="1" si="1"/>
        <v>0</v>
      </c>
    </row>
    <row r="19" spans="1:8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3">
        <f t="shared" ca="1" si="1"/>
        <v>0</v>
      </c>
    </row>
    <row r="20" spans="1:8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  <c r="E20" s="22">
        <f t="shared" ca="1" si="0"/>
        <v>273139362.90999997</v>
      </c>
      <c r="F20" s="22">
        <f t="shared" ca="1" si="0"/>
        <v>6097730.4300000006</v>
      </c>
      <c r="G20" s="22">
        <f t="shared" ca="1" si="0"/>
        <v>1088994.1300000001</v>
      </c>
      <c r="H20" s="23">
        <f t="shared" ca="1" si="1"/>
        <v>280326087.46999997</v>
      </c>
    </row>
    <row r="21" spans="1:8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2">
        <f t="shared" ca="1" si="0"/>
        <v>-325898.39</v>
      </c>
      <c r="F21" s="22">
        <f t="shared" ca="1" si="0"/>
        <v>0</v>
      </c>
      <c r="G21" s="22">
        <f t="shared" ca="1" si="0"/>
        <v>-97984.42</v>
      </c>
      <c r="H21" s="23">
        <f t="shared" ca="1" si="1"/>
        <v>-423882.81</v>
      </c>
    </row>
    <row r="22" spans="1:8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  <c r="E22" s="22">
        <f t="shared" ca="1" si="0"/>
        <v>1226619085.2200003</v>
      </c>
      <c r="F22" s="22">
        <f t="shared" ca="1" si="0"/>
        <v>156324478.20999998</v>
      </c>
      <c r="G22" s="22">
        <f t="shared" ca="1" si="0"/>
        <v>10199548.91</v>
      </c>
      <c r="H22" s="23">
        <f t="shared" ca="1" si="1"/>
        <v>1393143112.3400004</v>
      </c>
    </row>
    <row r="23" spans="1:8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G38" ca="1" si="2">IFERROR(INDIRECT("'"&amp;$B$2&amp;"'!"&amp;ADDRESS(MATCH($B23,INDIRECT("'"&amp;$B$2&amp;"'!$B$1:$B$1095"),0),MATCH(D$5,INDIRECT("'"&amp;$B$2&amp;"'!5:5"),0))),0)</f>
        <v>0</v>
      </c>
      <c r="E23" s="22">
        <f t="shared" ca="1" si="2"/>
        <v>4574827.7200000007</v>
      </c>
      <c r="F23" s="22">
        <f t="shared" ca="1" si="2"/>
        <v>64209.350000000006</v>
      </c>
      <c r="G23" s="22">
        <f t="shared" ca="1" si="2"/>
        <v>1792985.75</v>
      </c>
      <c r="H23" s="23">
        <f ca="1">+SUM(D23:G23)</f>
        <v>6432022.8200000003</v>
      </c>
    </row>
    <row r="24" spans="1:8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0</v>
      </c>
      <c r="E24" s="22">
        <f t="shared" ca="1" si="2"/>
        <v>9853033.7699999604</v>
      </c>
      <c r="F24" s="22">
        <f t="shared" ca="1" si="2"/>
        <v>8959.7999999999993</v>
      </c>
      <c r="G24" s="22">
        <f t="shared" ca="1" si="2"/>
        <v>777300.81999999797</v>
      </c>
      <c r="H24" s="23">
        <f ca="1">+SUM(D24:G24)</f>
        <v>10639294.38999996</v>
      </c>
    </row>
    <row r="25" spans="1:8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0</v>
      </c>
      <c r="E25" s="22">
        <f t="shared" ca="1" si="2"/>
        <v>71167057.700000003</v>
      </c>
      <c r="F25" s="22">
        <f t="shared" ca="1" si="2"/>
        <v>3160.31</v>
      </c>
      <c r="G25" s="22">
        <f t="shared" ca="1" si="2"/>
        <v>360690.62999999989</v>
      </c>
      <c r="H25" s="23">
        <f t="shared" ref="H25:H46" ca="1" si="3">+SUM(D25:G25)</f>
        <v>71530908.640000001</v>
      </c>
    </row>
    <row r="26" spans="1:8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0</v>
      </c>
      <c r="E26" s="22">
        <f t="shared" ca="1" si="2"/>
        <v>363890434.54051602</v>
      </c>
      <c r="F26" s="22">
        <f t="shared" ca="1" si="2"/>
        <v>16194161.958608998</v>
      </c>
      <c r="G26" s="22">
        <f t="shared" ca="1" si="2"/>
        <v>740971.70999999985</v>
      </c>
      <c r="H26" s="23">
        <f t="shared" ca="1" si="3"/>
        <v>380825568.20912498</v>
      </c>
    </row>
    <row r="27" spans="1:8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0</v>
      </c>
      <c r="E27" s="22">
        <f t="shared" ca="1" si="2"/>
        <v>1377419.1299999997</v>
      </c>
      <c r="F27" s="22">
        <f t="shared" ca="1" si="2"/>
        <v>0</v>
      </c>
      <c r="G27" s="22">
        <f t="shared" ca="1" si="2"/>
        <v>527667.84999999986</v>
      </c>
      <c r="H27" s="23">
        <f t="shared" ca="1" si="3"/>
        <v>1905086.9799999995</v>
      </c>
    </row>
    <row r="28" spans="1:8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0</v>
      </c>
      <c r="E28" s="22">
        <f t="shared" ca="1" si="2"/>
        <v>0</v>
      </c>
      <c r="F28" s="22">
        <f t="shared" ca="1" si="2"/>
        <v>0</v>
      </c>
      <c r="G28" s="22">
        <f t="shared" ca="1" si="2"/>
        <v>0</v>
      </c>
      <c r="H28" s="23">
        <f t="shared" ca="1" si="3"/>
        <v>0</v>
      </c>
    </row>
    <row r="29" spans="1:8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0</v>
      </c>
      <c r="E29" s="22">
        <f t="shared" ca="1" si="2"/>
        <v>11580887.2707</v>
      </c>
      <c r="F29" s="22">
        <f t="shared" ca="1" si="2"/>
        <v>7659.61</v>
      </c>
      <c r="G29" s="22">
        <f t="shared" ca="1" si="2"/>
        <v>895005.16000000015</v>
      </c>
      <c r="H29" s="23">
        <f t="shared" ca="1" si="3"/>
        <v>12483552.0407</v>
      </c>
    </row>
    <row r="30" spans="1:8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0</v>
      </c>
      <c r="E30" s="22">
        <f t="shared" ca="1" si="2"/>
        <v>308675624.67000008</v>
      </c>
      <c r="F30" s="22">
        <f t="shared" ca="1" si="2"/>
        <v>5406770.870000001</v>
      </c>
      <c r="G30" s="22">
        <f t="shared" ca="1" si="2"/>
        <v>1844518.15</v>
      </c>
      <c r="H30" s="23">
        <f t="shared" ca="1" si="3"/>
        <v>315926913.69000006</v>
      </c>
    </row>
    <row r="31" spans="1:8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0</v>
      </c>
      <c r="E31" s="22">
        <f t="shared" ca="1" si="2"/>
        <v>167034120.66</v>
      </c>
      <c r="F31" s="22">
        <f t="shared" ca="1" si="2"/>
        <v>0</v>
      </c>
      <c r="G31" s="22">
        <f t="shared" ca="1" si="2"/>
        <v>7754539.8099999996</v>
      </c>
      <c r="H31" s="23">
        <f t="shared" ca="1" si="3"/>
        <v>174788660.47</v>
      </c>
    </row>
    <row r="32" spans="1:8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0</v>
      </c>
      <c r="E32" s="22">
        <f t="shared" ca="1" si="2"/>
        <v>19472536.139999956</v>
      </c>
      <c r="F32" s="22">
        <f t="shared" ca="1" si="2"/>
        <v>11413.23</v>
      </c>
      <c r="G32" s="22">
        <f t="shared" ca="1" si="2"/>
        <v>169954.7099999999</v>
      </c>
      <c r="H32" s="23">
        <f t="shared" ca="1" si="3"/>
        <v>19653904.079999957</v>
      </c>
    </row>
    <row r="33" spans="1:8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0</v>
      </c>
      <c r="E33" s="22">
        <f t="shared" ca="1" si="2"/>
        <v>1217728.0300000005</v>
      </c>
      <c r="F33" s="22">
        <f t="shared" ca="1" si="2"/>
        <v>0</v>
      </c>
      <c r="G33" s="22">
        <f t="shared" ca="1" si="2"/>
        <v>28622.440000000013</v>
      </c>
      <c r="H33" s="23">
        <f t="shared" ca="1" si="3"/>
        <v>1246350.4700000004</v>
      </c>
    </row>
    <row r="34" spans="1:8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0</v>
      </c>
      <c r="E34" s="22">
        <f t="shared" ca="1" si="2"/>
        <v>0</v>
      </c>
      <c r="F34" s="22">
        <f t="shared" ca="1" si="2"/>
        <v>0</v>
      </c>
      <c r="G34" s="22">
        <f t="shared" ca="1" si="2"/>
        <v>0</v>
      </c>
      <c r="H34" s="23">
        <f t="shared" ca="1" si="3"/>
        <v>0</v>
      </c>
    </row>
    <row r="35" spans="1:8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0</v>
      </c>
      <c r="E35" s="22">
        <f t="shared" ca="1" si="2"/>
        <v>362913</v>
      </c>
      <c r="F35" s="22">
        <f t="shared" ca="1" si="2"/>
        <v>12562</v>
      </c>
      <c r="G35" s="22">
        <f t="shared" ca="1" si="2"/>
        <v>48995</v>
      </c>
      <c r="H35" s="23">
        <f t="shared" ca="1" si="3"/>
        <v>424470</v>
      </c>
    </row>
    <row r="36" spans="1:8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2">
        <f t="shared" ca="1" si="2"/>
        <v>0</v>
      </c>
      <c r="G36" s="22">
        <f t="shared" ca="1" si="2"/>
        <v>0</v>
      </c>
      <c r="H36" s="23">
        <f t="shared" ca="1" si="3"/>
        <v>0</v>
      </c>
    </row>
    <row r="37" spans="1:8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0</v>
      </c>
      <c r="E37" s="22">
        <f t="shared" ca="1" si="2"/>
        <v>281664452.13</v>
      </c>
      <c r="F37" s="22">
        <f t="shared" ca="1" si="2"/>
        <v>0</v>
      </c>
      <c r="G37" s="22">
        <f t="shared" ca="1" si="2"/>
        <v>157797.22</v>
      </c>
      <c r="H37" s="23">
        <f t="shared" ca="1" si="3"/>
        <v>281822249.35000002</v>
      </c>
    </row>
    <row r="38" spans="1:8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0</v>
      </c>
      <c r="E38" s="22">
        <f t="shared" ca="1" si="2"/>
        <v>71907677.069999993</v>
      </c>
      <c r="F38" s="22">
        <f t="shared" ca="1" si="2"/>
        <v>0</v>
      </c>
      <c r="G38" s="22">
        <f t="shared" ca="1" si="2"/>
        <v>1317575.83</v>
      </c>
      <c r="H38" s="23">
        <f t="shared" ca="1" si="3"/>
        <v>73225252.899999991</v>
      </c>
    </row>
    <row r="39" spans="1:8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G54" ca="1" si="4">IFERROR(INDIRECT("'"&amp;$B$2&amp;"'!"&amp;ADDRESS(MATCH($B39,INDIRECT("'"&amp;$B$2&amp;"'!$B$1:$B$1095"),0),MATCH(D$5,INDIRECT("'"&amp;$B$2&amp;"'!5:5"),0))),0)</f>
        <v>0</v>
      </c>
      <c r="E39" s="22">
        <f t="shared" ca="1" si="4"/>
        <v>857502295.40999901</v>
      </c>
      <c r="F39" s="22">
        <f t="shared" ca="1" si="4"/>
        <v>0</v>
      </c>
      <c r="G39" s="22">
        <f t="shared" ca="1" si="4"/>
        <v>697682.39</v>
      </c>
      <c r="H39" s="23">
        <f t="shared" ca="1" si="3"/>
        <v>858199977.799999</v>
      </c>
    </row>
    <row r="40" spans="1:8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0</v>
      </c>
      <c r="E40" s="22">
        <f t="shared" ca="1" si="4"/>
        <v>0</v>
      </c>
      <c r="F40" s="22">
        <f t="shared" ca="1" si="4"/>
        <v>0</v>
      </c>
      <c r="G40" s="22">
        <f t="shared" ca="1" si="4"/>
        <v>0</v>
      </c>
      <c r="H40" s="23">
        <f t="shared" ca="1" si="3"/>
        <v>0</v>
      </c>
    </row>
    <row r="41" spans="1:8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2">
        <f t="shared" ca="1" si="4"/>
        <v>0</v>
      </c>
      <c r="G41" s="22">
        <f t="shared" ca="1" si="4"/>
        <v>0</v>
      </c>
      <c r="H41" s="23">
        <f t="shared" ca="1" si="3"/>
        <v>0</v>
      </c>
    </row>
    <row r="42" spans="1:8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0</v>
      </c>
      <c r="E42" s="22">
        <f t="shared" ca="1" si="4"/>
        <v>390783.68999999989</v>
      </c>
      <c r="F42" s="22">
        <f t="shared" ca="1" si="4"/>
        <v>0</v>
      </c>
      <c r="G42" s="22">
        <f t="shared" ca="1" si="4"/>
        <v>99566.909999999974</v>
      </c>
      <c r="H42" s="23">
        <f t="shared" ref="H42" ca="1" si="5">+SUM(D42:G42)</f>
        <v>490350.59999999986</v>
      </c>
    </row>
    <row r="43" spans="1:8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0</v>
      </c>
      <c r="E43" s="22">
        <f t="shared" ca="1" si="4"/>
        <v>538440.97999999986</v>
      </c>
      <c r="F43" s="22">
        <f t="shared" ca="1" si="4"/>
        <v>0</v>
      </c>
      <c r="G43" s="22">
        <f t="shared" ca="1" si="4"/>
        <v>136954.13</v>
      </c>
      <c r="H43" s="23">
        <f t="shared" ca="1" si="3"/>
        <v>675395.10999999987</v>
      </c>
    </row>
    <row r="44" spans="1:8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0</v>
      </c>
      <c r="F44" s="22">
        <f t="shared" ca="1" si="4"/>
        <v>0</v>
      </c>
      <c r="G44" s="22">
        <f t="shared" ca="1" si="4"/>
        <v>0</v>
      </c>
      <c r="H44" s="23">
        <f t="shared" ca="1" si="3"/>
        <v>0</v>
      </c>
    </row>
    <row r="45" spans="1:8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0</v>
      </c>
      <c r="E45" s="22">
        <f t="shared" ca="1" si="4"/>
        <v>0</v>
      </c>
      <c r="F45" s="22">
        <f t="shared" ca="1" si="4"/>
        <v>0</v>
      </c>
      <c r="G45" s="22">
        <f t="shared" ca="1" si="4"/>
        <v>0</v>
      </c>
      <c r="H45" s="23">
        <f t="shared" ca="1" si="3"/>
        <v>0</v>
      </c>
    </row>
    <row r="46" spans="1:8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0</v>
      </c>
      <c r="E46" s="22">
        <f t="shared" ca="1" si="4"/>
        <v>0</v>
      </c>
      <c r="F46" s="22">
        <f t="shared" ca="1" si="4"/>
        <v>0</v>
      </c>
      <c r="G46" s="22">
        <f t="shared" ca="1" si="4"/>
        <v>0</v>
      </c>
      <c r="H46" s="23">
        <f t="shared" ca="1" si="3"/>
        <v>0</v>
      </c>
    </row>
    <row r="47" spans="1:8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2">
        <f t="shared" ca="1" si="4"/>
        <v>0</v>
      </c>
      <c r="G47" s="22">
        <f t="shared" ca="1" si="4"/>
        <v>0</v>
      </c>
      <c r="H47" s="23">
        <f t="shared" ref="H47:H59" ca="1" si="6">+SUM(D47:G47)</f>
        <v>0</v>
      </c>
    </row>
    <row r="48" spans="1:8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0</v>
      </c>
      <c r="E48" s="22">
        <f t="shared" ca="1" si="4"/>
        <v>0</v>
      </c>
      <c r="F48" s="22">
        <f t="shared" ca="1" si="4"/>
        <v>0</v>
      </c>
      <c r="G48" s="22">
        <f t="shared" ca="1" si="4"/>
        <v>0</v>
      </c>
      <c r="H48" s="23">
        <f t="shared" ca="1" si="6"/>
        <v>0</v>
      </c>
    </row>
    <row r="49" spans="1:8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0</v>
      </c>
      <c r="E49" s="22">
        <f t="shared" ca="1" si="4"/>
        <v>0</v>
      </c>
      <c r="F49" s="22">
        <f t="shared" ca="1" si="4"/>
        <v>0</v>
      </c>
      <c r="G49" s="22">
        <f t="shared" ca="1" si="4"/>
        <v>0</v>
      </c>
      <c r="H49" s="23">
        <f t="shared" ca="1" si="6"/>
        <v>0</v>
      </c>
    </row>
    <row r="50" spans="1:8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193348818.80000001</v>
      </c>
      <c r="F50" s="22">
        <f t="shared" ca="1" si="4"/>
        <v>5846578.8899999997</v>
      </c>
      <c r="G50" s="22">
        <f t="shared" ca="1" si="4"/>
        <v>0</v>
      </c>
      <c r="H50" s="23">
        <f t="shared" ca="1" si="6"/>
        <v>199195397.69</v>
      </c>
    </row>
    <row r="51" spans="1:8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0</v>
      </c>
      <c r="F51" s="22">
        <f t="shared" ca="1" si="4"/>
        <v>0</v>
      </c>
      <c r="G51" s="22">
        <f t="shared" ca="1" si="4"/>
        <v>0</v>
      </c>
      <c r="H51" s="23">
        <f t="shared" ca="1" si="6"/>
        <v>0</v>
      </c>
    </row>
    <row r="52" spans="1:8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0</v>
      </c>
      <c r="E52" s="22">
        <f t="shared" ca="1" si="4"/>
        <v>0</v>
      </c>
      <c r="F52" s="22">
        <f t="shared" ca="1" si="4"/>
        <v>0</v>
      </c>
      <c r="G52" s="22">
        <f t="shared" ca="1" si="4"/>
        <v>0</v>
      </c>
      <c r="H52" s="23">
        <f t="shared" ref="H52" ca="1" si="7">+SUM(D52:G52)</f>
        <v>0</v>
      </c>
    </row>
    <row r="53" spans="1:8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2">
        <f t="shared" ca="1" si="4"/>
        <v>0</v>
      </c>
      <c r="G53" s="22">
        <f t="shared" ca="1" si="4"/>
        <v>0</v>
      </c>
      <c r="H53" s="23">
        <f t="shared" ref="H53:H54" ca="1" si="8">+SUM(D53:G53)</f>
        <v>0</v>
      </c>
    </row>
    <row r="54" spans="1:8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0</v>
      </c>
      <c r="E54" s="22">
        <f t="shared" ca="1" si="4"/>
        <v>0</v>
      </c>
      <c r="F54" s="22">
        <f t="shared" ca="1" si="4"/>
        <v>0</v>
      </c>
      <c r="G54" s="22">
        <f t="shared" ca="1" si="4"/>
        <v>0</v>
      </c>
      <c r="H54" s="23">
        <f t="shared" ca="1" si="8"/>
        <v>0</v>
      </c>
    </row>
    <row r="55" spans="1:8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G74" ca="1" si="9">IFERROR(INDIRECT("'"&amp;$B$2&amp;"'!"&amp;ADDRESS(MATCH($B55,INDIRECT("'"&amp;$B$2&amp;"'!$B$1:$B$1095"),0),MATCH(D$5,INDIRECT("'"&amp;$B$2&amp;"'!5:5"),0))),0)</f>
        <v>0</v>
      </c>
      <c r="E55" s="22">
        <f t="shared" ca="1" si="9"/>
        <v>0</v>
      </c>
      <c r="F55" s="22">
        <f t="shared" ca="1" si="9"/>
        <v>0</v>
      </c>
      <c r="G55" s="22">
        <f t="shared" ca="1" si="9"/>
        <v>0</v>
      </c>
      <c r="H55" s="23">
        <f t="shared" ca="1" si="6"/>
        <v>0</v>
      </c>
    </row>
    <row r="56" spans="1:8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9"/>
        <v>0</v>
      </c>
      <c r="E56" s="22">
        <f t="shared" ca="1" si="9"/>
        <v>0</v>
      </c>
      <c r="F56" s="22">
        <f t="shared" ca="1" si="9"/>
        <v>0</v>
      </c>
      <c r="G56" s="22">
        <f t="shared" ca="1" si="9"/>
        <v>0</v>
      </c>
      <c r="H56" s="23">
        <f t="shared" ca="1" si="6"/>
        <v>0</v>
      </c>
    </row>
    <row r="57" spans="1:8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9"/>
        <v>0</v>
      </c>
      <c r="E57" s="22">
        <f t="shared" ca="1" si="9"/>
        <v>0</v>
      </c>
      <c r="F57" s="22">
        <f t="shared" ca="1" si="9"/>
        <v>0</v>
      </c>
      <c r="G57" s="22">
        <f t="shared" ca="1" si="9"/>
        <v>0</v>
      </c>
      <c r="H57" s="23">
        <f t="shared" ca="1" si="6"/>
        <v>0</v>
      </c>
    </row>
    <row r="58" spans="1:8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9"/>
        <v>0</v>
      </c>
      <c r="E58" s="22">
        <f t="shared" ca="1" si="9"/>
        <v>0</v>
      </c>
      <c r="F58" s="22">
        <f t="shared" ca="1" si="9"/>
        <v>0</v>
      </c>
      <c r="G58" s="22">
        <f t="shared" ca="1" si="9"/>
        <v>0</v>
      </c>
      <c r="H58" s="23">
        <f t="shared" ca="1" si="6"/>
        <v>0</v>
      </c>
    </row>
    <row r="59" spans="1:8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9"/>
        <v>0</v>
      </c>
      <c r="E59" s="22">
        <f t="shared" ca="1" si="9"/>
        <v>0</v>
      </c>
      <c r="F59" s="22">
        <f t="shared" ca="1" si="9"/>
        <v>0</v>
      </c>
      <c r="G59" s="22">
        <f t="shared" ca="1" si="9"/>
        <v>0</v>
      </c>
      <c r="H59" s="23">
        <f t="shared" ca="1" si="6"/>
        <v>0</v>
      </c>
    </row>
    <row r="60" spans="1:8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9"/>
        <v>0</v>
      </c>
      <c r="E60" s="22">
        <f t="shared" ca="1" si="9"/>
        <v>0</v>
      </c>
      <c r="F60" s="22">
        <f t="shared" ca="1" si="9"/>
        <v>0</v>
      </c>
      <c r="G60" s="22">
        <f t="shared" ca="1" si="9"/>
        <v>0</v>
      </c>
      <c r="H60" s="23">
        <f t="shared" ref="H60:H74" ca="1" si="10">+SUM(D60:G60)</f>
        <v>0</v>
      </c>
    </row>
    <row r="61" spans="1:8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9"/>
        <v>0</v>
      </c>
      <c r="E61" s="22">
        <f t="shared" ca="1" si="9"/>
        <v>0</v>
      </c>
      <c r="F61" s="22">
        <f t="shared" ca="1" si="9"/>
        <v>0</v>
      </c>
      <c r="G61" s="22">
        <f t="shared" ca="1" si="9"/>
        <v>0</v>
      </c>
      <c r="H61" s="23">
        <f t="shared" ca="1" si="10"/>
        <v>0</v>
      </c>
    </row>
    <row r="62" spans="1:8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9"/>
        <v>0</v>
      </c>
      <c r="E62" s="22">
        <f t="shared" ca="1" si="9"/>
        <v>0</v>
      </c>
      <c r="F62" s="22">
        <f t="shared" ca="1" si="9"/>
        <v>0</v>
      </c>
      <c r="G62" s="22">
        <f t="shared" ca="1" si="9"/>
        <v>0</v>
      </c>
      <c r="H62" s="23">
        <f t="shared" ca="1" si="10"/>
        <v>0</v>
      </c>
    </row>
    <row r="63" spans="1:8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9"/>
        <v>0</v>
      </c>
      <c r="E63" s="22">
        <f t="shared" ca="1" si="9"/>
        <v>0</v>
      </c>
      <c r="F63" s="22">
        <f t="shared" ca="1" si="9"/>
        <v>0</v>
      </c>
      <c r="G63" s="22">
        <f t="shared" ca="1" si="9"/>
        <v>0</v>
      </c>
      <c r="H63" s="23">
        <f t="shared" ca="1" si="10"/>
        <v>0</v>
      </c>
    </row>
    <row r="64" spans="1:8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9"/>
        <v>0</v>
      </c>
      <c r="E64" s="22">
        <f t="shared" ca="1" si="9"/>
        <v>0</v>
      </c>
      <c r="F64" s="22">
        <f t="shared" ca="1" si="9"/>
        <v>0</v>
      </c>
      <c r="G64" s="22">
        <f t="shared" ca="1" si="9"/>
        <v>0</v>
      </c>
      <c r="H64" s="23">
        <f t="shared" ca="1" si="10"/>
        <v>0</v>
      </c>
    </row>
    <row r="65" spans="1:8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9"/>
        <v>0</v>
      </c>
      <c r="E65" s="22">
        <f t="shared" ca="1" si="9"/>
        <v>0</v>
      </c>
      <c r="F65" s="22">
        <f t="shared" ca="1" si="9"/>
        <v>0</v>
      </c>
      <c r="G65" s="22">
        <f t="shared" ca="1" si="9"/>
        <v>0</v>
      </c>
      <c r="H65" s="23">
        <f t="shared" ca="1" si="10"/>
        <v>0</v>
      </c>
    </row>
    <row r="66" spans="1:8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9"/>
        <v>0</v>
      </c>
      <c r="E66" s="22">
        <f t="shared" ca="1" si="9"/>
        <v>0</v>
      </c>
      <c r="F66" s="22">
        <f t="shared" ca="1" si="9"/>
        <v>0</v>
      </c>
      <c r="G66" s="22">
        <f t="shared" ca="1" si="9"/>
        <v>0</v>
      </c>
      <c r="H66" s="23">
        <f t="shared" ca="1" si="10"/>
        <v>0</v>
      </c>
    </row>
    <row r="67" spans="1:8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9"/>
        <v>0</v>
      </c>
      <c r="E67" s="22">
        <f t="shared" ca="1" si="9"/>
        <v>0</v>
      </c>
      <c r="F67" s="22">
        <f t="shared" ca="1" si="9"/>
        <v>0</v>
      </c>
      <c r="G67" s="22">
        <f t="shared" ca="1" si="9"/>
        <v>0</v>
      </c>
      <c r="H67" s="23">
        <f t="shared" ca="1" si="10"/>
        <v>0</v>
      </c>
    </row>
    <row r="68" spans="1:8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9"/>
        <v>0</v>
      </c>
      <c r="E68" s="22">
        <f t="shared" ca="1" si="9"/>
        <v>0</v>
      </c>
      <c r="F68" s="22">
        <f t="shared" ca="1" si="9"/>
        <v>0</v>
      </c>
      <c r="G68" s="22">
        <f t="shared" ca="1" si="9"/>
        <v>0</v>
      </c>
      <c r="H68" s="23">
        <f t="shared" ca="1" si="10"/>
        <v>0</v>
      </c>
    </row>
    <row r="69" spans="1:8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9"/>
        <v>0</v>
      </c>
      <c r="E69" s="22">
        <f t="shared" ca="1" si="9"/>
        <v>0</v>
      </c>
      <c r="F69" s="22">
        <f t="shared" ca="1" si="9"/>
        <v>0</v>
      </c>
      <c r="G69" s="22">
        <f t="shared" ca="1" si="9"/>
        <v>0</v>
      </c>
      <c r="H69" s="23">
        <f t="shared" ca="1" si="10"/>
        <v>0</v>
      </c>
    </row>
    <row r="70" spans="1:8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9"/>
        <v>0</v>
      </c>
      <c r="E70" s="22">
        <f t="shared" ca="1" si="9"/>
        <v>0</v>
      </c>
      <c r="F70" s="22">
        <f t="shared" ca="1" si="9"/>
        <v>0</v>
      </c>
      <c r="G70" s="22">
        <f t="shared" ca="1" si="9"/>
        <v>0</v>
      </c>
      <c r="H70" s="23">
        <f t="shared" ca="1" si="10"/>
        <v>0</v>
      </c>
    </row>
    <row r="71" spans="1:8" ht="12.75" customHeight="1" x14ac:dyDescent="0.25">
      <c r="A71" s="65" t="s">
        <v>275</v>
      </c>
      <c r="B71" s="21">
        <v>3015</v>
      </c>
      <c r="C71" s="66" t="s">
        <v>253</v>
      </c>
      <c r="D71" s="22">
        <f t="shared" ca="1" si="9"/>
        <v>0</v>
      </c>
      <c r="E71" s="22">
        <f t="shared" ca="1" si="9"/>
        <v>0</v>
      </c>
      <c r="F71" s="22">
        <f t="shared" ca="1" si="9"/>
        <v>0</v>
      </c>
      <c r="G71" s="22">
        <f t="shared" ca="1" si="9"/>
        <v>0</v>
      </c>
      <c r="H71" s="23">
        <f t="shared" ca="1" si="10"/>
        <v>0</v>
      </c>
    </row>
    <row r="72" spans="1:8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9"/>
        <v>0</v>
      </c>
      <c r="E72" s="22">
        <f t="shared" ca="1" si="9"/>
        <v>0</v>
      </c>
      <c r="F72" s="22">
        <f t="shared" ca="1" si="9"/>
        <v>0</v>
      </c>
      <c r="G72" s="22">
        <f t="shared" ca="1" si="9"/>
        <v>0</v>
      </c>
      <c r="H72" s="23">
        <f t="shared" ca="1" si="10"/>
        <v>0</v>
      </c>
    </row>
    <row r="73" spans="1:8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9"/>
        <v>0</v>
      </c>
      <c r="E73" s="22">
        <f t="shared" ca="1" si="9"/>
        <v>0</v>
      </c>
      <c r="F73" s="22">
        <f t="shared" ca="1" si="9"/>
        <v>0</v>
      </c>
      <c r="G73" s="22">
        <f t="shared" ca="1" si="9"/>
        <v>0</v>
      </c>
      <c r="H73" s="23">
        <f t="shared" ca="1" si="10"/>
        <v>0</v>
      </c>
    </row>
    <row r="74" spans="1:8" ht="13.5" x14ac:dyDescent="0.25">
      <c r="A74" s="65" t="s">
        <v>281</v>
      </c>
      <c r="B74" s="21">
        <v>3018</v>
      </c>
      <c r="C74" s="66" t="s">
        <v>253</v>
      </c>
      <c r="D74" s="22">
        <f t="shared" ca="1" si="9"/>
        <v>0</v>
      </c>
      <c r="E74" s="22">
        <f t="shared" ca="1" si="9"/>
        <v>0</v>
      </c>
      <c r="F74" s="22">
        <f t="shared" ca="1" si="9"/>
        <v>0</v>
      </c>
      <c r="G74" s="22">
        <f t="shared" ca="1" si="9"/>
        <v>0</v>
      </c>
      <c r="H74" s="23">
        <f t="shared" ca="1" si="10"/>
        <v>0</v>
      </c>
    </row>
    <row r="75" spans="1:8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0</v>
      </c>
      <c r="E75" s="57">
        <f ca="1">SUMIF($C$7:$C$74,"HD",E$7:E$74)</f>
        <v>8132137854.0512342</v>
      </c>
      <c r="F75" s="57">
        <f ca="1">SUMIF($C$7:$C$74,"HD",F$7:F$74)</f>
        <v>660441321.35392582</v>
      </c>
      <c r="G75" s="57">
        <f ca="1">SUMIF($C$7:$C$74,"HD",G$7:G$74)</f>
        <v>285009475.44999945</v>
      </c>
      <c r="H75" s="57">
        <f ca="1">SUMIF($C$7:$C$74,"HD",H$7:H$74)</f>
        <v>9077588650.8551617</v>
      </c>
    </row>
    <row r="76" spans="1:8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ca="1">SUMIF($C$7:$C$74,"H",E$7:E$74)+SUMIF($C$7:$C$74,"E",E$7:E$74)</f>
        <v>0</v>
      </c>
      <c r="F76" s="57">
        <f ca="1">SUMIF($C$7:$C$74,"H",F$7:F$74)+SUMIF($C$7:$C$74,"E",F$7:F$74)</f>
        <v>0</v>
      </c>
      <c r="G76" s="57">
        <f ca="1">SUMIF($C$7:$C$74,"H",G$7:G$74)+SUMIF($C$7:$C$74,"E",G$7:G$74)</f>
        <v>0</v>
      </c>
      <c r="H76" s="57">
        <f ca="1">SUMIF($C$7:$C$74,"H",H$7:H$74)+SUMIF($C$7:$C$74,"E",H$7:H$74)</f>
        <v>0</v>
      </c>
    </row>
    <row r="77" spans="1:8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0</v>
      </c>
      <c r="E77" s="57">
        <f ca="1">E75+E76</f>
        <v>8132137854.0512342</v>
      </c>
      <c r="F77" s="57">
        <f ca="1">F75+F76</f>
        <v>660441321.35392582</v>
      </c>
      <c r="G77" s="57">
        <f ca="1">G75+G76</f>
        <v>285009475.44999945</v>
      </c>
      <c r="H77" s="57">
        <f ca="1">H75+H76</f>
        <v>9077588650.8551617</v>
      </c>
    </row>
  </sheetData>
  <mergeCells count="1">
    <mergeCell ref="E2:G2"/>
  </mergeCells>
  <dataValidations count="1">
    <dataValidation type="list" allowBlank="1" showInputMessage="1" showErrorMessage="1" sqref="B2" xr:uid="{F5C9FA8E-52D9-403F-9A33-58D044E501E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DC969-3FFA-40DC-B25A-6356F09D4A06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6" width="15.7109375" style="3" customWidth="1"/>
    <col min="7" max="7" width="15.855468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333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715</v>
      </c>
      <c r="E5" s="11">
        <v>903</v>
      </c>
      <c r="F5" s="69"/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75</v>
      </c>
      <c r="E6" s="8" t="s">
        <v>76</v>
      </c>
      <c r="F6" s="69" t="s">
        <v>334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E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3">
        <f t="shared" ref="F7:F22" ca="1" si="1">+SUM(D7:E7)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1005252647.23</v>
      </c>
      <c r="E8" s="22">
        <f t="shared" ca="1" si="0"/>
        <v>0</v>
      </c>
      <c r="F8" s="23">
        <f t="shared" ca="1" si="1"/>
        <v>1005252647.23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736264834.61000013</v>
      </c>
      <c r="E9" s="22">
        <f t="shared" ca="1" si="0"/>
        <v>75340503.75</v>
      </c>
      <c r="F9" s="23">
        <f t="shared" ca="1" si="1"/>
        <v>811605338.36000013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883252142.61002016</v>
      </c>
      <c r="E10" s="22">
        <f t="shared" ca="1" si="0"/>
        <v>307983932.33999997</v>
      </c>
      <c r="F10" s="23">
        <f t="shared" ca="1" si="1"/>
        <v>1191236074.9500201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475776269</v>
      </c>
      <c r="E11" s="22">
        <f t="shared" ca="1" si="0"/>
        <v>26520891.311499998</v>
      </c>
      <c r="F11" s="23">
        <f t="shared" ca="1" si="1"/>
        <v>502297160.31150001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3">
        <f t="shared" ca="1" si="1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342723679.59000003</v>
      </c>
      <c r="E13" s="22">
        <f t="shared" ca="1" si="0"/>
        <v>5817680.3638169989</v>
      </c>
      <c r="F13" s="23">
        <f t="shared" ca="1" si="1"/>
        <v>348541359.95381701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824249176.01999998</v>
      </c>
      <c r="E14" s="22">
        <f t="shared" ca="1" si="0"/>
        <v>54800628.93</v>
      </c>
      <c r="F14" s="23">
        <f t="shared" ca="1" si="1"/>
        <v>879049804.94999993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3">
        <f t="shared" ca="1" si="1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3">
        <f t="shared" ca="1" si="1"/>
        <v>0</v>
      </c>
    </row>
    <row r="17" spans="1:6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627504.54</v>
      </c>
      <c r="E17" s="22">
        <f t="shared" ca="1" si="0"/>
        <v>0</v>
      </c>
      <c r="F17" s="23">
        <f t="shared" ca="1" si="1"/>
        <v>627504.54</v>
      </c>
    </row>
    <row r="18" spans="1:6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3">
        <f t="shared" ca="1" si="1"/>
        <v>0</v>
      </c>
    </row>
    <row r="19" spans="1:6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3">
        <f t="shared" ca="1" si="1"/>
        <v>0</v>
      </c>
    </row>
    <row r="20" spans="1:6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273139362.90999997</v>
      </c>
      <c r="E20" s="22">
        <f t="shared" ca="1" si="0"/>
        <v>6097730.4300000006</v>
      </c>
      <c r="F20" s="23">
        <f t="shared" ca="1" si="1"/>
        <v>279237093.33999997</v>
      </c>
    </row>
    <row r="21" spans="1:6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-325898.39</v>
      </c>
      <c r="E21" s="22">
        <f t="shared" ca="1" si="0"/>
        <v>0</v>
      </c>
      <c r="F21" s="23">
        <f t="shared" ca="1" si="1"/>
        <v>-325898.39</v>
      </c>
    </row>
    <row r="22" spans="1:6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1226619085.2200003</v>
      </c>
      <c r="E22" s="22">
        <f t="shared" ca="1" si="0"/>
        <v>156324478.20999998</v>
      </c>
      <c r="F22" s="23">
        <f t="shared" ca="1" si="1"/>
        <v>1382943563.4300003</v>
      </c>
    </row>
    <row r="23" spans="1:6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E38" ca="1" si="2">IFERROR(INDIRECT("'"&amp;$B$2&amp;"'!"&amp;ADDRESS(MATCH($B23,INDIRECT("'"&amp;$B$2&amp;"'!$B$1:$B$1095"),0),MATCH(D$5,INDIRECT("'"&amp;$B$2&amp;"'!5:5"),0))),0)</f>
        <v>4574827.7200000007</v>
      </c>
      <c r="E23" s="22">
        <f t="shared" ca="1" si="2"/>
        <v>64209.350000000006</v>
      </c>
      <c r="F23" s="23">
        <f ca="1">+SUM(D23:E23)</f>
        <v>4639037.07</v>
      </c>
    </row>
    <row r="24" spans="1:6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9853033.7699999604</v>
      </c>
      <c r="E24" s="22">
        <f t="shared" ca="1" si="2"/>
        <v>8959.7999999999993</v>
      </c>
      <c r="F24" s="23">
        <f ca="1">+SUM(D24:E24)</f>
        <v>9861993.5699999612</v>
      </c>
    </row>
    <row r="25" spans="1:6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71167057.700000003</v>
      </c>
      <c r="E25" s="22">
        <f t="shared" ca="1" si="2"/>
        <v>3160.31</v>
      </c>
      <c r="F25" s="23">
        <f t="shared" ref="F25:F46" ca="1" si="3">+SUM(D25:E25)</f>
        <v>71170218.010000005</v>
      </c>
    </row>
    <row r="26" spans="1:6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363890434.54051602</v>
      </c>
      <c r="E26" s="22">
        <f t="shared" ca="1" si="2"/>
        <v>16194161.958608998</v>
      </c>
      <c r="F26" s="23">
        <f t="shared" ca="1" si="3"/>
        <v>380084596.499125</v>
      </c>
    </row>
    <row r="27" spans="1:6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1377419.1299999997</v>
      </c>
      <c r="E27" s="22">
        <f t="shared" ca="1" si="2"/>
        <v>0</v>
      </c>
      <c r="F27" s="23">
        <f t="shared" ca="1" si="3"/>
        <v>1377419.1299999997</v>
      </c>
    </row>
    <row r="28" spans="1:6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0</v>
      </c>
      <c r="E28" s="22">
        <f t="shared" ca="1" si="2"/>
        <v>0</v>
      </c>
      <c r="F28" s="23">
        <f t="shared" ca="1" si="3"/>
        <v>0</v>
      </c>
    </row>
    <row r="29" spans="1:6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11580887.2707</v>
      </c>
      <c r="E29" s="22">
        <f t="shared" ca="1" si="2"/>
        <v>7659.61</v>
      </c>
      <c r="F29" s="23">
        <f t="shared" ca="1" si="3"/>
        <v>11588546.8807</v>
      </c>
    </row>
    <row r="30" spans="1:6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308675624.67000008</v>
      </c>
      <c r="E30" s="22">
        <f t="shared" ca="1" si="2"/>
        <v>5406770.870000001</v>
      </c>
      <c r="F30" s="23">
        <f t="shared" ca="1" si="3"/>
        <v>314082395.54000008</v>
      </c>
    </row>
    <row r="31" spans="1:6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167034120.66</v>
      </c>
      <c r="E31" s="22">
        <f t="shared" ca="1" si="2"/>
        <v>0</v>
      </c>
      <c r="F31" s="23">
        <f t="shared" ca="1" si="3"/>
        <v>167034120.66</v>
      </c>
    </row>
    <row r="32" spans="1:6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19472536.139999956</v>
      </c>
      <c r="E32" s="22">
        <f t="shared" ca="1" si="2"/>
        <v>11413.23</v>
      </c>
      <c r="F32" s="23">
        <f t="shared" ca="1" si="3"/>
        <v>19483949.369999956</v>
      </c>
    </row>
    <row r="33" spans="1:6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1217728.0300000005</v>
      </c>
      <c r="E33" s="22">
        <f t="shared" ca="1" si="2"/>
        <v>0</v>
      </c>
      <c r="F33" s="23">
        <f t="shared" ca="1" si="3"/>
        <v>1217728.0300000005</v>
      </c>
    </row>
    <row r="34" spans="1:6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0</v>
      </c>
      <c r="E34" s="22">
        <f t="shared" ca="1" si="2"/>
        <v>0</v>
      </c>
      <c r="F34" s="23">
        <f t="shared" ca="1" si="3"/>
        <v>0</v>
      </c>
    </row>
    <row r="35" spans="1:6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362913</v>
      </c>
      <c r="E35" s="22">
        <f t="shared" ca="1" si="2"/>
        <v>12562</v>
      </c>
      <c r="F35" s="23">
        <f t="shared" ca="1" si="3"/>
        <v>375475</v>
      </c>
    </row>
    <row r="36" spans="1:6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3">
        <f t="shared" ca="1" si="3"/>
        <v>0</v>
      </c>
    </row>
    <row r="37" spans="1:6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281664452.13</v>
      </c>
      <c r="E37" s="22">
        <f t="shared" ca="1" si="2"/>
        <v>0</v>
      </c>
      <c r="F37" s="23">
        <f t="shared" ca="1" si="3"/>
        <v>281664452.13</v>
      </c>
    </row>
    <row r="38" spans="1:6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71907677.069999993</v>
      </c>
      <c r="E38" s="22">
        <f t="shared" ca="1" si="2"/>
        <v>0</v>
      </c>
      <c r="F38" s="23">
        <f t="shared" ca="1" si="3"/>
        <v>71907677.069999993</v>
      </c>
    </row>
    <row r="39" spans="1:6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E54" ca="1" si="4">IFERROR(INDIRECT("'"&amp;$B$2&amp;"'!"&amp;ADDRESS(MATCH($B39,INDIRECT("'"&amp;$B$2&amp;"'!$B$1:$B$1095"),0),MATCH(D$5,INDIRECT("'"&amp;$B$2&amp;"'!5:5"),0))),0)</f>
        <v>857502295.40999901</v>
      </c>
      <c r="E39" s="22">
        <f t="shared" ca="1" si="4"/>
        <v>0</v>
      </c>
      <c r="F39" s="23">
        <f t="shared" ca="1" si="3"/>
        <v>857502295.40999901</v>
      </c>
    </row>
    <row r="40" spans="1:6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0</v>
      </c>
      <c r="E40" s="22">
        <f t="shared" ca="1" si="4"/>
        <v>0</v>
      </c>
      <c r="F40" s="23">
        <f t="shared" ca="1" si="3"/>
        <v>0</v>
      </c>
    </row>
    <row r="41" spans="1:6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3">
        <f t="shared" ca="1" si="3"/>
        <v>0</v>
      </c>
    </row>
    <row r="42" spans="1:6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390783.68999999989</v>
      </c>
      <c r="E42" s="22">
        <f t="shared" ca="1" si="4"/>
        <v>0</v>
      </c>
      <c r="F42" s="23">
        <f t="shared" ref="F42" ca="1" si="5">+SUM(D42:E42)</f>
        <v>390783.68999999989</v>
      </c>
    </row>
    <row r="43" spans="1:6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538440.97999999986</v>
      </c>
      <c r="E43" s="22">
        <f t="shared" ca="1" si="4"/>
        <v>0</v>
      </c>
      <c r="F43" s="23">
        <f t="shared" ca="1" si="3"/>
        <v>538440.97999999986</v>
      </c>
    </row>
    <row r="44" spans="1:6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0</v>
      </c>
      <c r="F44" s="23">
        <f t="shared" ca="1" si="3"/>
        <v>0</v>
      </c>
    </row>
    <row r="45" spans="1:6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0</v>
      </c>
      <c r="E45" s="22">
        <f t="shared" ca="1" si="4"/>
        <v>0</v>
      </c>
      <c r="F45" s="23">
        <f t="shared" ca="1" si="3"/>
        <v>0</v>
      </c>
    </row>
    <row r="46" spans="1:6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0</v>
      </c>
      <c r="E46" s="22">
        <f t="shared" ca="1" si="4"/>
        <v>0</v>
      </c>
      <c r="F46" s="23">
        <f t="shared" ca="1" si="3"/>
        <v>0</v>
      </c>
    </row>
    <row r="47" spans="1:6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3">
        <f t="shared" ref="F47:F59" ca="1" si="6">+SUM(D47:E47)</f>
        <v>0</v>
      </c>
    </row>
    <row r="48" spans="1:6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0</v>
      </c>
      <c r="E48" s="22">
        <f t="shared" ca="1" si="4"/>
        <v>0</v>
      </c>
      <c r="F48" s="23">
        <f t="shared" ca="1" si="6"/>
        <v>0</v>
      </c>
    </row>
    <row r="49" spans="1:6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0</v>
      </c>
      <c r="E49" s="22">
        <f t="shared" ca="1" si="4"/>
        <v>0</v>
      </c>
      <c r="F49" s="23">
        <f t="shared" ca="1" si="6"/>
        <v>0</v>
      </c>
    </row>
    <row r="50" spans="1:6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193348818.80000001</v>
      </c>
      <c r="E50" s="22">
        <f t="shared" ca="1" si="4"/>
        <v>5846578.8899999997</v>
      </c>
      <c r="F50" s="23">
        <f t="shared" ca="1" si="6"/>
        <v>199195397.69</v>
      </c>
    </row>
    <row r="51" spans="1:6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0</v>
      </c>
      <c r="F51" s="23">
        <f t="shared" ca="1" si="6"/>
        <v>0</v>
      </c>
    </row>
    <row r="52" spans="1:6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0</v>
      </c>
      <c r="E52" s="22">
        <f t="shared" ca="1" si="4"/>
        <v>0</v>
      </c>
      <c r="F52" s="23">
        <f t="shared" ref="F52" ca="1" si="7">+SUM(D52:E52)</f>
        <v>0</v>
      </c>
    </row>
    <row r="53" spans="1:6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3">
        <f t="shared" ref="F53:F54" ca="1" si="8">+SUM(D53:E53)</f>
        <v>0</v>
      </c>
    </row>
    <row r="54" spans="1:6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0</v>
      </c>
      <c r="E54" s="22">
        <f t="shared" ca="1" si="4"/>
        <v>0</v>
      </c>
      <c r="F54" s="23">
        <f t="shared" ca="1" si="8"/>
        <v>0</v>
      </c>
    </row>
    <row r="55" spans="1:6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E74" ca="1" si="9">IFERROR(INDIRECT("'"&amp;$B$2&amp;"'!"&amp;ADDRESS(MATCH($B55,INDIRECT("'"&amp;$B$2&amp;"'!$B$1:$B$1095"),0),MATCH(D$5,INDIRECT("'"&amp;$B$2&amp;"'!5:5"),0))),0)</f>
        <v>0</v>
      </c>
      <c r="E55" s="22">
        <f t="shared" ca="1" si="9"/>
        <v>0</v>
      </c>
      <c r="F55" s="23">
        <f t="shared" ca="1" si="6"/>
        <v>0</v>
      </c>
    </row>
    <row r="56" spans="1:6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9"/>
        <v>0</v>
      </c>
      <c r="E56" s="22">
        <f t="shared" ca="1" si="9"/>
        <v>0</v>
      </c>
      <c r="F56" s="23">
        <f t="shared" ca="1" si="6"/>
        <v>0</v>
      </c>
    </row>
    <row r="57" spans="1:6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9"/>
        <v>0</v>
      </c>
      <c r="E57" s="22">
        <f t="shared" ca="1" si="9"/>
        <v>0</v>
      </c>
      <c r="F57" s="23">
        <f t="shared" ca="1" si="6"/>
        <v>0</v>
      </c>
    </row>
    <row r="58" spans="1:6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9"/>
        <v>0</v>
      </c>
      <c r="E58" s="22">
        <f t="shared" ca="1" si="9"/>
        <v>0</v>
      </c>
      <c r="F58" s="23">
        <f t="shared" ca="1" si="6"/>
        <v>0</v>
      </c>
    </row>
    <row r="59" spans="1:6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9"/>
        <v>0</v>
      </c>
      <c r="E59" s="22">
        <f t="shared" ca="1" si="9"/>
        <v>0</v>
      </c>
      <c r="F59" s="23">
        <f t="shared" ca="1" si="6"/>
        <v>0</v>
      </c>
    </row>
    <row r="60" spans="1:6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9"/>
        <v>0</v>
      </c>
      <c r="E60" s="22">
        <f t="shared" ca="1" si="9"/>
        <v>0</v>
      </c>
      <c r="F60" s="23">
        <f t="shared" ref="F60:F74" ca="1" si="10">+SUM(D60:E60)</f>
        <v>0</v>
      </c>
    </row>
    <row r="61" spans="1:6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9"/>
        <v>0</v>
      </c>
      <c r="E61" s="22">
        <f t="shared" ca="1" si="9"/>
        <v>0</v>
      </c>
      <c r="F61" s="23">
        <f t="shared" ca="1" si="10"/>
        <v>0</v>
      </c>
    </row>
    <row r="62" spans="1:6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9"/>
        <v>0</v>
      </c>
      <c r="E62" s="22">
        <f t="shared" ca="1" si="9"/>
        <v>0</v>
      </c>
      <c r="F62" s="23">
        <f t="shared" ca="1" si="10"/>
        <v>0</v>
      </c>
    </row>
    <row r="63" spans="1:6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9"/>
        <v>0</v>
      </c>
      <c r="E63" s="22">
        <f t="shared" ca="1" si="9"/>
        <v>0</v>
      </c>
      <c r="F63" s="23">
        <f t="shared" ca="1" si="10"/>
        <v>0</v>
      </c>
    </row>
    <row r="64" spans="1:6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9"/>
        <v>0</v>
      </c>
      <c r="E64" s="22">
        <f t="shared" ca="1" si="9"/>
        <v>0</v>
      </c>
      <c r="F64" s="23">
        <f t="shared" ca="1" si="10"/>
        <v>0</v>
      </c>
    </row>
    <row r="65" spans="1:6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9"/>
        <v>0</v>
      </c>
      <c r="E65" s="22">
        <f t="shared" ca="1" si="9"/>
        <v>0</v>
      </c>
      <c r="F65" s="23">
        <f t="shared" ca="1" si="10"/>
        <v>0</v>
      </c>
    </row>
    <row r="66" spans="1:6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9"/>
        <v>0</v>
      </c>
      <c r="E66" s="22">
        <f t="shared" ca="1" si="9"/>
        <v>0</v>
      </c>
      <c r="F66" s="23">
        <f t="shared" ca="1" si="10"/>
        <v>0</v>
      </c>
    </row>
    <row r="67" spans="1:6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9"/>
        <v>0</v>
      </c>
      <c r="E67" s="22">
        <f t="shared" ca="1" si="9"/>
        <v>0</v>
      </c>
      <c r="F67" s="23">
        <f t="shared" ca="1" si="10"/>
        <v>0</v>
      </c>
    </row>
    <row r="68" spans="1:6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9"/>
        <v>0</v>
      </c>
      <c r="E68" s="22">
        <f t="shared" ca="1" si="9"/>
        <v>0</v>
      </c>
      <c r="F68" s="23">
        <f t="shared" ca="1" si="10"/>
        <v>0</v>
      </c>
    </row>
    <row r="69" spans="1:6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9"/>
        <v>0</v>
      </c>
      <c r="E69" s="22">
        <f t="shared" ca="1" si="9"/>
        <v>0</v>
      </c>
      <c r="F69" s="23">
        <f t="shared" ca="1" si="10"/>
        <v>0</v>
      </c>
    </row>
    <row r="70" spans="1:6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9"/>
        <v>0</v>
      </c>
      <c r="E70" s="22">
        <f t="shared" ca="1" si="9"/>
        <v>0</v>
      </c>
      <c r="F70" s="23">
        <f t="shared" ca="1" si="10"/>
        <v>0</v>
      </c>
    </row>
    <row r="71" spans="1:6" ht="12.75" customHeight="1" x14ac:dyDescent="0.25">
      <c r="A71" s="65" t="s">
        <v>275</v>
      </c>
      <c r="B71" s="21">
        <v>3015</v>
      </c>
      <c r="C71" s="66" t="s">
        <v>253</v>
      </c>
      <c r="D71" s="22">
        <f t="shared" ca="1" si="9"/>
        <v>0</v>
      </c>
      <c r="E71" s="22">
        <f t="shared" ca="1" si="9"/>
        <v>0</v>
      </c>
      <c r="F71" s="23">
        <f t="shared" ca="1" si="10"/>
        <v>0</v>
      </c>
    </row>
    <row r="72" spans="1:6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9"/>
        <v>0</v>
      </c>
      <c r="E72" s="22">
        <f t="shared" ca="1" si="9"/>
        <v>0</v>
      </c>
      <c r="F72" s="23">
        <f t="shared" ca="1" si="10"/>
        <v>0</v>
      </c>
    </row>
    <row r="73" spans="1:6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9"/>
        <v>0</v>
      </c>
      <c r="E73" s="22">
        <f t="shared" ca="1" si="9"/>
        <v>0</v>
      </c>
      <c r="F73" s="23">
        <f t="shared" ca="1" si="10"/>
        <v>0</v>
      </c>
    </row>
    <row r="74" spans="1:6" ht="13.5" x14ac:dyDescent="0.25">
      <c r="A74" s="65" t="s">
        <v>281</v>
      </c>
      <c r="B74" s="21">
        <v>3018</v>
      </c>
      <c r="C74" s="66" t="s">
        <v>253</v>
      </c>
      <c r="D74" s="22">
        <f t="shared" ca="1" si="9"/>
        <v>0</v>
      </c>
      <c r="E74" s="22">
        <f t="shared" ca="1" si="9"/>
        <v>0</v>
      </c>
      <c r="F74" s="23">
        <f t="shared" ca="1" si="10"/>
        <v>0</v>
      </c>
    </row>
    <row r="75" spans="1:6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8132137854.0512342</v>
      </c>
      <c r="E75" s="57">
        <f ca="1">SUMIF($C$7:$C$74,"HD",E$7:E$74)</f>
        <v>660441321.35392582</v>
      </c>
      <c r="F75" s="57">
        <f ca="1">SUMIF($C$7:$C$74,"HD",F$7:F$74)</f>
        <v>8792579175.4051609</v>
      </c>
    </row>
    <row r="76" spans="1:6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ca="1">SUMIF($C$7:$C$74,"H",E$7:E$74)+SUMIF($C$7:$C$74,"E",E$7:E$74)</f>
        <v>0</v>
      </c>
      <c r="F76" s="57">
        <f ca="1">SUMIF($C$7:$C$74,"H",F$7:F$74)+SUMIF($C$7:$C$74,"E",F$7:F$74)</f>
        <v>0</v>
      </c>
    </row>
    <row r="77" spans="1:6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8132137854.0512342</v>
      </c>
      <c r="E77" s="57">
        <f ca="1">E75+E76</f>
        <v>660441321.35392582</v>
      </c>
      <c r="F77" s="57">
        <f ca="1">F75+F76</f>
        <v>8792579175.4051609</v>
      </c>
    </row>
  </sheetData>
  <mergeCells count="1">
    <mergeCell ref="E2:G2"/>
  </mergeCells>
  <dataValidations count="1">
    <dataValidation type="list" allowBlank="1" showInputMessage="1" showErrorMessage="1" sqref="B2" xr:uid="{5A5F3F65-6265-4529-9767-B365DBBA93C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42A1E-CC68-487A-B5AD-645B66308DFF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7" width="15.71093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335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728</v>
      </c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79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41482058.75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375553.92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8213533.5899999999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</row>
    <row r="17" spans="1:4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</row>
    <row r="18" spans="1:4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</row>
    <row r="19" spans="1:4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</row>
    <row r="20" spans="1:4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</row>
    <row r="21" spans="1:4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</row>
    <row r="22" spans="1:4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12516013.48</v>
      </c>
    </row>
    <row r="23" spans="1:4" ht="12.75" customHeight="1" x14ac:dyDescent="0.25">
      <c r="A23" s="65" t="s">
        <v>177</v>
      </c>
      <c r="B23" s="21">
        <v>1022</v>
      </c>
      <c r="C23" s="66" t="s">
        <v>146</v>
      </c>
      <c r="D23" s="22">
        <f t="shared" ca="1" si="0"/>
        <v>0</v>
      </c>
    </row>
    <row r="24" spans="1:4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0"/>
        <v>0</v>
      </c>
    </row>
    <row r="25" spans="1:4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0"/>
        <v>2822.86</v>
      </c>
    </row>
    <row r="26" spans="1:4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0"/>
        <v>0</v>
      </c>
    </row>
    <row r="27" spans="1:4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0"/>
        <v>0</v>
      </c>
    </row>
    <row r="28" spans="1:4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0"/>
        <v>0</v>
      </c>
    </row>
    <row r="29" spans="1:4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0"/>
        <v>0</v>
      </c>
    </row>
    <row r="30" spans="1:4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0"/>
        <v>0</v>
      </c>
    </row>
    <row r="31" spans="1:4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0"/>
        <v>0</v>
      </c>
    </row>
    <row r="32" spans="1:4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0"/>
        <v>0</v>
      </c>
    </row>
    <row r="33" spans="1:4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0"/>
        <v>0</v>
      </c>
    </row>
    <row r="34" spans="1:4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0"/>
        <v>0</v>
      </c>
    </row>
    <row r="35" spans="1:4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0"/>
        <v>0</v>
      </c>
    </row>
    <row r="36" spans="1:4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0"/>
        <v>0</v>
      </c>
    </row>
    <row r="37" spans="1:4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0"/>
        <v>0</v>
      </c>
    </row>
    <row r="38" spans="1:4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0"/>
        <v>0</v>
      </c>
    </row>
    <row r="39" spans="1:4" ht="12.75" customHeight="1" x14ac:dyDescent="0.25">
      <c r="A39" s="65" t="s">
        <v>209</v>
      </c>
      <c r="B39" s="21">
        <v>1045</v>
      </c>
      <c r="C39" s="66" t="s">
        <v>146</v>
      </c>
      <c r="D39" s="22">
        <f t="shared" ca="1" si="0"/>
        <v>27137.477176</v>
      </c>
    </row>
    <row r="40" spans="1:4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0"/>
        <v>0</v>
      </c>
    </row>
    <row r="41" spans="1:4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0"/>
        <v>0</v>
      </c>
    </row>
    <row r="42" spans="1:4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0"/>
        <v>0</v>
      </c>
    </row>
    <row r="43" spans="1:4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0"/>
        <v>0</v>
      </c>
    </row>
    <row r="44" spans="1:4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0"/>
        <v>0</v>
      </c>
    </row>
    <row r="45" spans="1:4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0"/>
        <v>0</v>
      </c>
    </row>
    <row r="46" spans="1:4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0"/>
        <v>0</v>
      </c>
    </row>
    <row r="47" spans="1:4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0"/>
        <v>0</v>
      </c>
    </row>
    <row r="48" spans="1:4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0"/>
        <v>0</v>
      </c>
    </row>
    <row r="49" spans="1:4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0"/>
        <v>0</v>
      </c>
    </row>
    <row r="50" spans="1:4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0"/>
        <v>0</v>
      </c>
    </row>
    <row r="51" spans="1:4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0"/>
        <v>0</v>
      </c>
    </row>
    <row r="52" spans="1:4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0"/>
        <v>0</v>
      </c>
    </row>
    <row r="53" spans="1:4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0"/>
        <v>0</v>
      </c>
    </row>
    <row r="54" spans="1:4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0"/>
        <v>0</v>
      </c>
    </row>
    <row r="55" spans="1:4" ht="12.75" customHeight="1" x14ac:dyDescent="0.25">
      <c r="A55" s="65" t="s">
        <v>241</v>
      </c>
      <c r="B55" s="21">
        <v>2001</v>
      </c>
      <c r="C55" s="66" t="s">
        <v>146</v>
      </c>
      <c r="D55" s="22">
        <f t="shared" ca="1" si="0"/>
        <v>0</v>
      </c>
    </row>
    <row r="56" spans="1:4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0"/>
        <v>0</v>
      </c>
    </row>
    <row r="57" spans="1:4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0"/>
        <v>0</v>
      </c>
    </row>
    <row r="58" spans="1:4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0"/>
        <v>0</v>
      </c>
    </row>
    <row r="59" spans="1:4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0"/>
        <v>0</v>
      </c>
    </row>
    <row r="60" spans="1:4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0"/>
        <v>0</v>
      </c>
    </row>
    <row r="61" spans="1:4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0"/>
        <v>0</v>
      </c>
    </row>
    <row r="62" spans="1:4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0"/>
        <v>0</v>
      </c>
    </row>
    <row r="63" spans="1:4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0"/>
        <v>0</v>
      </c>
    </row>
    <row r="64" spans="1:4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0"/>
        <v>0</v>
      </c>
    </row>
    <row r="65" spans="1:4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0"/>
        <v>0</v>
      </c>
    </row>
    <row r="66" spans="1:4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0"/>
        <v>0</v>
      </c>
    </row>
    <row r="67" spans="1:4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0"/>
        <v>0</v>
      </c>
    </row>
    <row r="68" spans="1:4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0"/>
        <v>0</v>
      </c>
    </row>
    <row r="69" spans="1:4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0"/>
        <v>0</v>
      </c>
    </row>
    <row r="70" spans="1:4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0"/>
        <v>0</v>
      </c>
    </row>
    <row r="71" spans="1:4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D74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"/>
        <v>0</v>
      </c>
    </row>
    <row r="73" spans="1:4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"/>
        <v>0</v>
      </c>
    </row>
    <row r="74" spans="1:4" ht="13.5" x14ac:dyDescent="0.25">
      <c r="A74" s="65" t="s">
        <v>281</v>
      </c>
      <c r="B74" s="21">
        <v>3018</v>
      </c>
      <c r="C74" s="66" t="s">
        <v>253</v>
      </c>
      <c r="D74" s="22">
        <f t="shared" ca="1" si="1"/>
        <v>0</v>
      </c>
    </row>
    <row r="75" spans="1:4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62617120.077176012</v>
      </c>
    </row>
    <row r="76" spans="1:4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</row>
    <row r="77" spans="1:4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62617120.077176012</v>
      </c>
    </row>
  </sheetData>
  <mergeCells count="1">
    <mergeCell ref="E2:G2"/>
  </mergeCells>
  <dataValidations count="1">
    <dataValidation type="list" allowBlank="1" showInputMessage="1" showErrorMessage="1" sqref="B2" xr:uid="{94685C44-45C0-496F-9147-1FFC80C522B4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00241-E6AA-4DA9-8AFE-A08B1F8A8237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7" width="15.71093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336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735</v>
      </c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81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0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0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</row>
    <row r="17" spans="1:4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</row>
    <row r="18" spans="1:4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</row>
    <row r="19" spans="1:4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</row>
    <row r="20" spans="1:4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</row>
    <row r="21" spans="1:4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</row>
    <row r="22" spans="1:4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</row>
    <row r="23" spans="1:4" ht="12.75" customHeight="1" x14ac:dyDescent="0.25">
      <c r="A23" s="65" t="s">
        <v>177</v>
      </c>
      <c r="B23" s="21">
        <v>1022</v>
      </c>
      <c r="C23" s="66" t="s">
        <v>146</v>
      </c>
      <c r="D23" s="22">
        <f t="shared" ca="1" si="0"/>
        <v>0</v>
      </c>
    </row>
    <row r="24" spans="1:4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0"/>
        <v>0</v>
      </c>
    </row>
    <row r="25" spans="1:4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0"/>
        <v>0</v>
      </c>
    </row>
    <row r="26" spans="1:4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0"/>
        <v>0</v>
      </c>
    </row>
    <row r="27" spans="1:4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0"/>
        <v>0</v>
      </c>
    </row>
    <row r="28" spans="1:4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0"/>
        <v>0</v>
      </c>
    </row>
    <row r="29" spans="1:4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0"/>
        <v>0</v>
      </c>
    </row>
    <row r="30" spans="1:4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0"/>
        <v>0</v>
      </c>
    </row>
    <row r="31" spans="1:4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0"/>
        <v>0</v>
      </c>
    </row>
    <row r="32" spans="1:4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0"/>
        <v>0</v>
      </c>
    </row>
    <row r="33" spans="1:4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0"/>
        <v>0</v>
      </c>
    </row>
    <row r="34" spans="1:4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0"/>
        <v>6497.65</v>
      </c>
    </row>
    <row r="35" spans="1:4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0"/>
        <v>0</v>
      </c>
    </row>
    <row r="36" spans="1:4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0"/>
        <v>31752795.060000002</v>
      </c>
    </row>
    <row r="37" spans="1:4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0"/>
        <v>0</v>
      </c>
    </row>
    <row r="38" spans="1:4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0"/>
        <v>75</v>
      </c>
    </row>
    <row r="39" spans="1:4" ht="12.75" customHeight="1" x14ac:dyDescent="0.25">
      <c r="A39" s="65" t="s">
        <v>209</v>
      </c>
      <c r="B39" s="21">
        <v>1045</v>
      </c>
      <c r="C39" s="66" t="s">
        <v>146</v>
      </c>
      <c r="D39" s="22">
        <f t="shared" ca="1" si="0"/>
        <v>0</v>
      </c>
    </row>
    <row r="40" spans="1:4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0"/>
        <v>0</v>
      </c>
    </row>
    <row r="41" spans="1:4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0"/>
        <v>0</v>
      </c>
    </row>
    <row r="42" spans="1:4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0"/>
        <v>0</v>
      </c>
    </row>
    <row r="43" spans="1:4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0"/>
        <v>0</v>
      </c>
    </row>
    <row r="44" spans="1:4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0"/>
        <v>0</v>
      </c>
    </row>
    <row r="45" spans="1:4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0"/>
        <v>0</v>
      </c>
    </row>
    <row r="46" spans="1:4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0"/>
        <v>0</v>
      </c>
    </row>
    <row r="47" spans="1:4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0"/>
        <v>0</v>
      </c>
    </row>
    <row r="48" spans="1:4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0"/>
        <v>0</v>
      </c>
    </row>
    <row r="49" spans="1:4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0"/>
        <v>0</v>
      </c>
    </row>
    <row r="50" spans="1:4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0"/>
        <v>0</v>
      </c>
    </row>
    <row r="51" spans="1:4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0"/>
        <v>0</v>
      </c>
    </row>
    <row r="52" spans="1:4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0"/>
        <v>0</v>
      </c>
    </row>
    <row r="53" spans="1:4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0"/>
        <v>0</v>
      </c>
    </row>
    <row r="54" spans="1:4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0"/>
        <v>0</v>
      </c>
    </row>
    <row r="55" spans="1:4" ht="12.75" customHeight="1" x14ac:dyDescent="0.25">
      <c r="A55" s="65" t="s">
        <v>241</v>
      </c>
      <c r="B55" s="21">
        <v>2001</v>
      </c>
      <c r="C55" s="66" t="s">
        <v>146</v>
      </c>
      <c r="D55" s="22">
        <f t="shared" ca="1" si="0"/>
        <v>0</v>
      </c>
    </row>
    <row r="56" spans="1:4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0"/>
        <v>0</v>
      </c>
    </row>
    <row r="57" spans="1:4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0"/>
        <v>0</v>
      </c>
    </row>
    <row r="58" spans="1:4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0"/>
        <v>0</v>
      </c>
    </row>
    <row r="59" spans="1:4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0"/>
        <v>0</v>
      </c>
    </row>
    <row r="60" spans="1:4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0"/>
        <v>0</v>
      </c>
    </row>
    <row r="61" spans="1:4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0"/>
        <v>0</v>
      </c>
    </row>
    <row r="62" spans="1:4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0"/>
        <v>0</v>
      </c>
    </row>
    <row r="63" spans="1:4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0"/>
        <v>0</v>
      </c>
    </row>
    <row r="64" spans="1:4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0"/>
        <v>0</v>
      </c>
    </row>
    <row r="65" spans="1:4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0"/>
        <v>0</v>
      </c>
    </row>
    <row r="66" spans="1:4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0"/>
        <v>0</v>
      </c>
    </row>
    <row r="67" spans="1:4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0"/>
        <v>0</v>
      </c>
    </row>
    <row r="68" spans="1:4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0"/>
        <v>0</v>
      </c>
    </row>
    <row r="69" spans="1:4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0"/>
        <v>0</v>
      </c>
    </row>
    <row r="70" spans="1:4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0"/>
        <v>0</v>
      </c>
    </row>
    <row r="71" spans="1:4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D74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"/>
        <v>0</v>
      </c>
    </row>
    <row r="73" spans="1:4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"/>
        <v>0</v>
      </c>
    </row>
    <row r="74" spans="1:4" ht="13.5" x14ac:dyDescent="0.25">
      <c r="A74" s="65" t="s">
        <v>281</v>
      </c>
      <c r="B74" s="21">
        <v>3018</v>
      </c>
      <c r="C74" s="66" t="s">
        <v>253</v>
      </c>
      <c r="D74" s="22">
        <f t="shared" ca="1" si="1"/>
        <v>0</v>
      </c>
    </row>
    <row r="75" spans="1:4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31759367.710000001</v>
      </c>
    </row>
    <row r="76" spans="1:4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</row>
    <row r="77" spans="1:4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31759367.710000001</v>
      </c>
    </row>
  </sheetData>
  <mergeCells count="1">
    <mergeCell ref="E2:G2"/>
  </mergeCells>
  <dataValidations count="1">
    <dataValidation type="list" allowBlank="1" showInputMessage="1" showErrorMessage="1" sqref="B2" xr:uid="{04CF8E42-FE46-44DA-BEC8-BFD7E5D4173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8CAA7-972C-4C85-B5F0-5F150DA639E2}">
  <dimension ref="A1:R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8" width="15.7109375" style="3" customWidth="1"/>
    <col min="19" max="16384" width="9.140625" style="3"/>
  </cols>
  <sheetData>
    <row r="1" spans="1:18" ht="15" customHeight="1" x14ac:dyDescent="0.25">
      <c r="A1" s="1" t="s">
        <v>0</v>
      </c>
      <c r="B1" s="2"/>
      <c r="C1" s="2"/>
    </row>
    <row r="2" spans="1:18" ht="15" customHeight="1" x14ac:dyDescent="0.25">
      <c r="A2" s="1" t="s">
        <v>337</v>
      </c>
      <c r="B2" s="4" t="s">
        <v>8</v>
      </c>
      <c r="C2" s="2"/>
      <c r="E2" s="81" t="s">
        <v>1</v>
      </c>
      <c r="F2" s="82"/>
      <c r="G2" s="83"/>
      <c r="H2" s="6"/>
    </row>
    <row r="3" spans="1:18" ht="15" customHeight="1" x14ac:dyDescent="0.25">
      <c r="A3" s="5" t="s">
        <v>354</v>
      </c>
      <c r="B3" s="2"/>
      <c r="C3" s="2"/>
    </row>
    <row r="4" spans="1:18" ht="22.5" customHeight="1" x14ac:dyDescent="0.2"/>
    <row r="5" spans="1:18" ht="22.5" customHeight="1" x14ac:dyDescent="0.2">
      <c r="D5" s="11">
        <v>719</v>
      </c>
      <c r="E5" s="11">
        <v>720</v>
      </c>
      <c r="F5" s="11">
        <v>721</v>
      </c>
      <c r="G5" s="11">
        <v>722</v>
      </c>
      <c r="H5" s="11">
        <v>725</v>
      </c>
      <c r="I5" s="11">
        <v>726</v>
      </c>
      <c r="J5" s="11">
        <v>730</v>
      </c>
      <c r="K5" s="11">
        <v>731</v>
      </c>
      <c r="L5" s="11">
        <v>732</v>
      </c>
      <c r="M5" s="11">
        <v>733</v>
      </c>
      <c r="N5" s="11">
        <v>734</v>
      </c>
      <c r="O5" s="11">
        <v>769</v>
      </c>
      <c r="P5" s="11">
        <v>770</v>
      </c>
      <c r="Q5" s="11">
        <v>771</v>
      </c>
      <c r="R5" s="69"/>
    </row>
    <row r="6" spans="1:18" ht="79.5" customHeight="1" x14ac:dyDescent="0.2">
      <c r="A6" s="64" t="s">
        <v>141</v>
      </c>
      <c r="B6" s="64" t="s">
        <v>142</v>
      </c>
      <c r="C6" s="64" t="s">
        <v>143</v>
      </c>
      <c r="D6" s="8" t="s">
        <v>83</v>
      </c>
      <c r="E6" s="8" t="s">
        <v>84</v>
      </c>
      <c r="F6" s="8" t="s">
        <v>85</v>
      </c>
      <c r="G6" s="8" t="s">
        <v>86</v>
      </c>
      <c r="H6" s="8" t="s">
        <v>87</v>
      </c>
      <c r="I6" s="8" t="s">
        <v>88</v>
      </c>
      <c r="J6" s="8" t="s">
        <v>89</v>
      </c>
      <c r="K6" s="8" t="s">
        <v>90</v>
      </c>
      <c r="L6" s="8" t="s">
        <v>91</v>
      </c>
      <c r="M6" s="8" t="s">
        <v>92</v>
      </c>
      <c r="N6" s="8" t="s">
        <v>93</v>
      </c>
      <c r="O6" s="8" t="s">
        <v>94</v>
      </c>
      <c r="P6" s="8" t="s">
        <v>95</v>
      </c>
      <c r="Q6" s="8" t="s">
        <v>338</v>
      </c>
      <c r="R6" s="69" t="s">
        <v>339</v>
      </c>
    </row>
    <row r="7" spans="1:1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Q22" ca="1" si="0">IFERROR(INDIRECT("'"&amp;$B$2&amp;"'!"&amp;ADDRESS(MATCH($B7,INDIRECT("'"&amp;$B$2&amp;"'!$B$1:$B$1095"),0),MATCH(D$5,INDIRECT("'"&amp;$B$2&amp;"'!5:5"),0))),0)</f>
        <v>791177.2</v>
      </c>
      <c r="E7" s="22">
        <f t="shared" ca="1" si="0"/>
        <v>101566496.96000001</v>
      </c>
      <c r="F7" s="22">
        <f t="shared" ca="1" si="0"/>
        <v>0</v>
      </c>
      <c r="G7" s="22">
        <f t="shared" ca="1" si="0"/>
        <v>224076.15</v>
      </c>
      <c r="H7" s="22">
        <f t="shared" ca="1" si="0"/>
        <v>0</v>
      </c>
      <c r="I7" s="22">
        <f t="shared" ca="1" si="0"/>
        <v>0</v>
      </c>
      <c r="J7" s="22">
        <f t="shared" ca="1" si="0"/>
        <v>720998.28</v>
      </c>
      <c r="K7" s="22">
        <f t="shared" ca="1" si="0"/>
        <v>0</v>
      </c>
      <c r="L7" s="22">
        <f t="shared" ca="1" si="0"/>
        <v>0</v>
      </c>
      <c r="M7" s="22">
        <f t="shared" ca="1" si="0"/>
        <v>78497619.310000002</v>
      </c>
      <c r="N7" s="22">
        <f t="shared" ca="1" si="0"/>
        <v>0</v>
      </c>
      <c r="O7" s="22">
        <f t="shared" ca="1" si="0"/>
        <v>0</v>
      </c>
      <c r="P7" s="22">
        <f t="shared" ca="1" si="0"/>
        <v>0</v>
      </c>
      <c r="Q7" s="22">
        <f t="shared" ca="1" si="0"/>
        <v>0</v>
      </c>
      <c r="R7" s="23">
        <f ca="1">+SUM(D7:Q7)</f>
        <v>181800367.90000004</v>
      </c>
    </row>
    <row r="8" spans="1:1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20184964.919999987</v>
      </c>
      <c r="E8" s="22">
        <f t="shared" ca="1" si="0"/>
        <v>126085634.06999993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654766.52000000328</v>
      </c>
      <c r="J8" s="22">
        <f t="shared" ca="1" si="0"/>
        <v>4441475.38</v>
      </c>
      <c r="K8" s="22">
        <f t="shared" ca="1" si="0"/>
        <v>8131.3500000000058</v>
      </c>
      <c r="L8" s="22">
        <f t="shared" ca="1" si="0"/>
        <v>0</v>
      </c>
      <c r="M8" s="22">
        <f t="shared" ca="1" si="0"/>
        <v>38629481.659999967</v>
      </c>
      <c r="N8" s="22">
        <f t="shared" ca="1" si="0"/>
        <v>0</v>
      </c>
      <c r="O8" s="22">
        <f t="shared" ca="1" si="0"/>
        <v>0</v>
      </c>
      <c r="P8" s="22">
        <f t="shared" ca="1" si="0"/>
        <v>0</v>
      </c>
      <c r="Q8" s="22">
        <f t="shared" ca="1" si="0"/>
        <v>274232.25999999046</v>
      </c>
      <c r="R8" s="23">
        <f t="shared" ref="R8:R18" ca="1" si="1">+SUM(D8:Q8)</f>
        <v>190278686.15999988</v>
      </c>
    </row>
    <row r="9" spans="1:1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478045.36</v>
      </c>
      <c r="E9" s="22">
        <f t="shared" ca="1" si="0"/>
        <v>31036479.619999997</v>
      </c>
      <c r="F9" s="22">
        <f t="shared" ca="1" si="0"/>
        <v>150</v>
      </c>
      <c r="G9" s="22">
        <f t="shared" ca="1" si="0"/>
        <v>0</v>
      </c>
      <c r="H9" s="22">
        <f t="shared" ca="1" si="0"/>
        <v>0</v>
      </c>
      <c r="I9" s="22">
        <f t="shared" ca="1" si="0"/>
        <v>7194.7300000032783</v>
      </c>
      <c r="J9" s="22">
        <f t="shared" ca="1" si="0"/>
        <v>3012582.4899999993</v>
      </c>
      <c r="K9" s="22">
        <f t="shared" ca="1" si="0"/>
        <v>0</v>
      </c>
      <c r="L9" s="22">
        <f t="shared" ca="1" si="0"/>
        <v>0</v>
      </c>
      <c r="M9" s="22">
        <f t="shared" ca="1" si="0"/>
        <v>25338027.330000002</v>
      </c>
      <c r="N9" s="22">
        <f t="shared" ca="1" si="0"/>
        <v>0</v>
      </c>
      <c r="O9" s="22">
        <f t="shared" ca="1" si="0"/>
        <v>0</v>
      </c>
      <c r="P9" s="22">
        <f t="shared" ca="1" si="0"/>
        <v>0</v>
      </c>
      <c r="Q9" s="22">
        <f t="shared" ca="1" si="0"/>
        <v>9090984</v>
      </c>
      <c r="R9" s="23">
        <f t="shared" ca="1" si="1"/>
        <v>68963463.530000001</v>
      </c>
    </row>
    <row r="10" spans="1:1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22530900.100000001</v>
      </c>
      <c r="E10" s="22">
        <f t="shared" ca="1" si="0"/>
        <v>123751082.45000298</v>
      </c>
      <c r="F10" s="22">
        <f t="shared" ca="1" si="0"/>
        <v>-1.4551915228366852E-11</v>
      </c>
      <c r="G10" s="22">
        <f t="shared" ca="1" si="0"/>
        <v>0</v>
      </c>
      <c r="H10" s="22">
        <f t="shared" ca="1" si="0"/>
        <v>0</v>
      </c>
      <c r="I10" s="22">
        <f t="shared" ca="1" si="0"/>
        <v>991741.75</v>
      </c>
      <c r="J10" s="22">
        <f t="shared" ca="1" si="0"/>
        <v>10827593.689999999</v>
      </c>
      <c r="K10" s="22">
        <f t="shared" ca="1" si="0"/>
        <v>0</v>
      </c>
      <c r="L10" s="22">
        <f t="shared" ca="1" si="0"/>
        <v>0</v>
      </c>
      <c r="M10" s="22">
        <f t="shared" ca="1" si="0"/>
        <v>11891861.620000001</v>
      </c>
      <c r="N10" s="22">
        <f t="shared" ca="1" si="0"/>
        <v>8850.48</v>
      </c>
      <c r="O10" s="22">
        <f t="shared" ca="1" si="0"/>
        <v>0</v>
      </c>
      <c r="P10" s="22">
        <f t="shared" ca="1" si="0"/>
        <v>0</v>
      </c>
      <c r="Q10" s="22">
        <f t="shared" ca="1" si="0"/>
        <v>55695.97</v>
      </c>
      <c r="R10" s="23">
        <f t="shared" ca="1" si="1"/>
        <v>170057726.06000298</v>
      </c>
    </row>
    <row r="11" spans="1:1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16368</v>
      </c>
      <c r="E11" s="22">
        <f t="shared" ca="1" si="0"/>
        <v>1170801.1499999999</v>
      </c>
      <c r="F11" s="22">
        <f t="shared" ca="1" si="0"/>
        <v>1502</v>
      </c>
      <c r="G11" s="22">
        <f t="shared" ca="1" si="0"/>
        <v>0</v>
      </c>
      <c r="H11" s="22">
        <f t="shared" ca="1" si="0"/>
        <v>0</v>
      </c>
      <c r="I11" s="22">
        <f t="shared" ca="1" si="0"/>
        <v>19250</v>
      </c>
      <c r="J11" s="22">
        <f t="shared" ca="1" si="0"/>
        <v>1048671.5</v>
      </c>
      <c r="K11" s="22">
        <f t="shared" ca="1" si="0"/>
        <v>19987.91</v>
      </c>
      <c r="L11" s="22">
        <f t="shared" ca="1" si="0"/>
        <v>0</v>
      </c>
      <c r="M11" s="22">
        <f t="shared" ca="1" si="0"/>
        <v>2068.15</v>
      </c>
      <c r="N11" s="22">
        <f t="shared" ca="1" si="0"/>
        <v>0</v>
      </c>
      <c r="O11" s="22">
        <f t="shared" ca="1" si="0"/>
        <v>0</v>
      </c>
      <c r="P11" s="22">
        <f t="shared" ca="1" si="0"/>
        <v>0</v>
      </c>
      <c r="Q11" s="22">
        <f t="shared" ca="1" si="0"/>
        <v>0</v>
      </c>
      <c r="R11" s="23">
        <f t="shared" ca="1" si="1"/>
        <v>2278648.71</v>
      </c>
    </row>
    <row r="12" spans="1:1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0</v>
      </c>
      <c r="K12" s="22">
        <f t="shared" ca="1" si="0"/>
        <v>0</v>
      </c>
      <c r="L12" s="22">
        <f t="shared" ca="1" si="0"/>
        <v>0</v>
      </c>
      <c r="M12" s="22">
        <f t="shared" ca="1" si="0"/>
        <v>0</v>
      </c>
      <c r="N12" s="22">
        <f t="shared" ca="1" si="0"/>
        <v>0</v>
      </c>
      <c r="O12" s="22">
        <f t="shared" ca="1" si="0"/>
        <v>0</v>
      </c>
      <c r="P12" s="22">
        <f t="shared" ca="1" si="0"/>
        <v>0</v>
      </c>
      <c r="Q12" s="22">
        <f t="shared" ca="1" si="0"/>
        <v>0</v>
      </c>
      <c r="R12" s="23">
        <f t="shared" ca="1" si="1"/>
        <v>0</v>
      </c>
    </row>
    <row r="13" spans="1:1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1238888.3400000001</v>
      </c>
      <c r="E13" s="22">
        <f t="shared" ca="1" si="0"/>
        <v>99.74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2943.92</v>
      </c>
      <c r="J13" s="22">
        <f t="shared" ca="1" si="0"/>
        <v>716307.66</v>
      </c>
      <c r="K13" s="22">
        <f t="shared" ca="1" si="0"/>
        <v>0</v>
      </c>
      <c r="L13" s="22">
        <f t="shared" ca="1" si="0"/>
        <v>0</v>
      </c>
      <c r="M13" s="22">
        <f t="shared" ca="1" si="0"/>
        <v>0</v>
      </c>
      <c r="N13" s="22">
        <f t="shared" ca="1" si="0"/>
        <v>0</v>
      </c>
      <c r="O13" s="22">
        <f t="shared" ca="1" si="0"/>
        <v>0</v>
      </c>
      <c r="P13" s="22">
        <f t="shared" ca="1" si="0"/>
        <v>0</v>
      </c>
      <c r="Q13" s="22">
        <f t="shared" ca="1" si="0"/>
        <v>0</v>
      </c>
      <c r="R13" s="23">
        <f t="shared" ca="1" si="1"/>
        <v>1958239.6600000001</v>
      </c>
    </row>
    <row r="14" spans="1:1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2705091.82</v>
      </c>
      <c r="E14" s="22">
        <f t="shared" ca="1" si="0"/>
        <v>16262030.58</v>
      </c>
      <c r="F14" s="22">
        <f t="shared" ca="1" si="0"/>
        <v>0</v>
      </c>
      <c r="G14" s="22">
        <f t="shared" ca="1" si="0"/>
        <v>0</v>
      </c>
      <c r="H14" s="22">
        <f t="shared" ca="1" si="0"/>
        <v>19000</v>
      </c>
      <c r="I14" s="22">
        <f t="shared" ca="1" si="0"/>
        <v>243615.49</v>
      </c>
      <c r="J14" s="22">
        <f t="shared" ca="1" si="0"/>
        <v>2853193.9899999998</v>
      </c>
      <c r="K14" s="22">
        <f t="shared" ca="1" si="0"/>
        <v>0</v>
      </c>
      <c r="L14" s="22">
        <f t="shared" ca="1" si="0"/>
        <v>0</v>
      </c>
      <c r="M14" s="22">
        <f t="shared" ca="1" si="0"/>
        <v>649922.52</v>
      </c>
      <c r="N14" s="22">
        <f t="shared" ca="1" si="0"/>
        <v>0</v>
      </c>
      <c r="O14" s="22">
        <f t="shared" ca="1" si="0"/>
        <v>0</v>
      </c>
      <c r="P14" s="22">
        <f t="shared" ca="1" si="0"/>
        <v>0</v>
      </c>
      <c r="Q14" s="22">
        <f t="shared" ca="1" si="0"/>
        <v>67575</v>
      </c>
      <c r="R14" s="23">
        <f t="shared" ca="1" si="1"/>
        <v>22800429.399999995</v>
      </c>
    </row>
    <row r="15" spans="1:1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2">
        <f t="shared" ca="1" si="0"/>
        <v>0</v>
      </c>
      <c r="L15" s="22">
        <f t="shared" ca="1" si="0"/>
        <v>0</v>
      </c>
      <c r="M15" s="22">
        <f t="shared" ca="1" si="0"/>
        <v>0</v>
      </c>
      <c r="N15" s="22">
        <f t="shared" ca="1" si="0"/>
        <v>0</v>
      </c>
      <c r="O15" s="22">
        <f t="shared" ca="1" si="0"/>
        <v>0</v>
      </c>
      <c r="P15" s="22">
        <f t="shared" ca="1" si="0"/>
        <v>0</v>
      </c>
      <c r="Q15" s="22">
        <f t="shared" ca="1" si="0"/>
        <v>0</v>
      </c>
      <c r="R15" s="23">
        <f t="shared" ca="1" si="1"/>
        <v>0</v>
      </c>
    </row>
    <row r="16" spans="1:1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2">
        <f t="shared" ca="1" si="0"/>
        <v>0</v>
      </c>
      <c r="L16" s="22">
        <f t="shared" ca="1" si="0"/>
        <v>0</v>
      </c>
      <c r="M16" s="22">
        <f t="shared" ca="1" si="0"/>
        <v>0</v>
      </c>
      <c r="N16" s="22">
        <f t="shared" ca="1" si="0"/>
        <v>0</v>
      </c>
      <c r="O16" s="22">
        <f t="shared" ca="1" si="0"/>
        <v>0</v>
      </c>
      <c r="P16" s="22">
        <f t="shared" ca="1" si="0"/>
        <v>0</v>
      </c>
      <c r="Q16" s="22">
        <f t="shared" ca="1" si="0"/>
        <v>0</v>
      </c>
      <c r="R16" s="23">
        <f t="shared" ca="1" si="1"/>
        <v>0</v>
      </c>
    </row>
    <row r="17" spans="1:18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14833867</v>
      </c>
      <c r="E17" s="22">
        <f t="shared" ca="1" si="0"/>
        <v>27648400</v>
      </c>
      <c r="F17" s="22">
        <f t="shared" ca="1" si="0"/>
        <v>0</v>
      </c>
      <c r="G17" s="22">
        <f t="shared" ca="1" si="0"/>
        <v>0</v>
      </c>
      <c r="H17" s="22">
        <f t="shared" ca="1" si="0"/>
        <v>0</v>
      </c>
      <c r="I17" s="22">
        <f t="shared" ca="1" si="0"/>
        <v>17861</v>
      </c>
      <c r="J17" s="22">
        <f t="shared" ca="1" si="0"/>
        <v>0</v>
      </c>
      <c r="K17" s="22">
        <f t="shared" ca="1" si="0"/>
        <v>0</v>
      </c>
      <c r="L17" s="22">
        <f t="shared" ca="1" si="0"/>
        <v>0</v>
      </c>
      <c r="M17" s="22">
        <f t="shared" ca="1" si="0"/>
        <v>562678</v>
      </c>
      <c r="N17" s="22">
        <f t="shared" ca="1" si="0"/>
        <v>35000</v>
      </c>
      <c r="O17" s="22">
        <f t="shared" ca="1" si="0"/>
        <v>0</v>
      </c>
      <c r="P17" s="22">
        <f t="shared" ca="1" si="0"/>
        <v>0</v>
      </c>
      <c r="Q17" s="22">
        <f t="shared" ca="1" si="0"/>
        <v>0</v>
      </c>
      <c r="R17" s="23">
        <f t="shared" ca="1" si="1"/>
        <v>43097806</v>
      </c>
    </row>
    <row r="18" spans="1:18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33685.56</v>
      </c>
      <c r="E18" s="22">
        <f t="shared" ca="1" si="0"/>
        <v>181.54</v>
      </c>
      <c r="F18" s="22">
        <f t="shared" ca="1" si="0"/>
        <v>0</v>
      </c>
      <c r="G18" s="22">
        <f t="shared" ca="1" si="0"/>
        <v>0</v>
      </c>
      <c r="H18" s="22">
        <f t="shared" ca="1" si="0"/>
        <v>0</v>
      </c>
      <c r="I18" s="22">
        <f t="shared" ca="1" si="0"/>
        <v>0</v>
      </c>
      <c r="J18" s="22">
        <f t="shared" ca="1" si="0"/>
        <v>721089.91</v>
      </c>
      <c r="K18" s="22">
        <f t="shared" ca="1" si="0"/>
        <v>0</v>
      </c>
      <c r="L18" s="22">
        <f t="shared" ca="1" si="0"/>
        <v>0</v>
      </c>
      <c r="M18" s="22">
        <f t="shared" ca="1" si="0"/>
        <v>11428.57</v>
      </c>
      <c r="N18" s="22">
        <f t="shared" ca="1" si="0"/>
        <v>0</v>
      </c>
      <c r="O18" s="22">
        <f t="shared" ca="1" si="0"/>
        <v>0</v>
      </c>
      <c r="P18" s="22">
        <f t="shared" ca="1" si="0"/>
        <v>0</v>
      </c>
      <c r="Q18" s="22">
        <f t="shared" ca="1" si="0"/>
        <v>0</v>
      </c>
      <c r="R18" s="23">
        <f t="shared" ca="1" si="1"/>
        <v>766385.58</v>
      </c>
    </row>
    <row r="19" spans="1:18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2">
        <f t="shared" ca="1" si="0"/>
        <v>0</v>
      </c>
      <c r="I19" s="22">
        <f t="shared" ca="1" si="0"/>
        <v>0</v>
      </c>
      <c r="J19" s="22">
        <f t="shared" ca="1" si="0"/>
        <v>0</v>
      </c>
      <c r="K19" s="22">
        <f t="shared" ca="1" si="0"/>
        <v>0</v>
      </c>
      <c r="L19" s="22">
        <f t="shared" ca="1" si="0"/>
        <v>0</v>
      </c>
      <c r="M19" s="22">
        <f t="shared" ca="1" si="0"/>
        <v>0</v>
      </c>
      <c r="N19" s="22">
        <f t="shared" ca="1" si="0"/>
        <v>0</v>
      </c>
      <c r="O19" s="22">
        <f t="shared" ca="1" si="0"/>
        <v>0</v>
      </c>
      <c r="P19" s="22">
        <f t="shared" ca="1" si="0"/>
        <v>0</v>
      </c>
      <c r="Q19" s="22">
        <f t="shared" ca="1" si="0"/>
        <v>0</v>
      </c>
      <c r="R19" s="23">
        <f t="shared" ref="R19:R41" ca="1" si="2">+SUM(D19:Q19)</f>
        <v>0</v>
      </c>
    </row>
    <row r="20" spans="1:18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294661.59999999998</v>
      </c>
      <c r="E20" s="22">
        <f t="shared" ca="1" si="0"/>
        <v>1688792.85</v>
      </c>
      <c r="F20" s="22">
        <f t="shared" ca="1" si="0"/>
        <v>0</v>
      </c>
      <c r="G20" s="22">
        <f t="shared" ca="1" si="0"/>
        <v>0</v>
      </c>
      <c r="H20" s="22">
        <f t="shared" ca="1" si="0"/>
        <v>0</v>
      </c>
      <c r="I20" s="22">
        <f t="shared" ca="1" si="0"/>
        <v>3270</v>
      </c>
      <c r="J20" s="22">
        <f t="shared" ca="1" si="0"/>
        <v>807729.25</v>
      </c>
      <c r="K20" s="22">
        <f t="shared" ca="1" si="0"/>
        <v>0</v>
      </c>
      <c r="L20" s="22">
        <f t="shared" ca="1" si="0"/>
        <v>0</v>
      </c>
      <c r="M20" s="22">
        <f t="shared" ca="1" si="0"/>
        <v>590339.66</v>
      </c>
      <c r="N20" s="22">
        <f t="shared" ca="1" si="0"/>
        <v>0</v>
      </c>
      <c r="O20" s="22">
        <f t="shared" ca="1" si="0"/>
        <v>0</v>
      </c>
      <c r="P20" s="22">
        <f t="shared" ca="1" si="0"/>
        <v>0</v>
      </c>
      <c r="Q20" s="22">
        <f t="shared" ca="1" si="0"/>
        <v>0</v>
      </c>
      <c r="R20" s="23">
        <f t="shared" ca="1" si="2"/>
        <v>3384793.3600000003</v>
      </c>
    </row>
    <row r="21" spans="1:18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41300.89</v>
      </c>
      <c r="E21" s="22">
        <f t="shared" ca="1" si="0"/>
        <v>63325.43</v>
      </c>
      <c r="F21" s="22">
        <f t="shared" ca="1" si="0"/>
        <v>0</v>
      </c>
      <c r="G21" s="22">
        <f t="shared" ca="1" si="0"/>
        <v>0</v>
      </c>
      <c r="H21" s="22">
        <f t="shared" ca="1" si="0"/>
        <v>0</v>
      </c>
      <c r="I21" s="22">
        <f t="shared" ca="1" si="0"/>
        <v>7750</v>
      </c>
      <c r="J21" s="22">
        <f t="shared" ca="1" si="0"/>
        <v>0</v>
      </c>
      <c r="K21" s="22">
        <f t="shared" ca="1" si="0"/>
        <v>0</v>
      </c>
      <c r="L21" s="22">
        <f t="shared" ca="1" si="0"/>
        <v>0</v>
      </c>
      <c r="M21" s="22">
        <f t="shared" ca="1" si="0"/>
        <v>0</v>
      </c>
      <c r="N21" s="22">
        <f t="shared" ca="1" si="0"/>
        <v>0</v>
      </c>
      <c r="O21" s="22">
        <f t="shared" ca="1" si="0"/>
        <v>0</v>
      </c>
      <c r="P21" s="22">
        <f t="shared" ca="1" si="0"/>
        <v>0</v>
      </c>
      <c r="Q21" s="22">
        <f t="shared" ca="1" si="0"/>
        <v>139022.97</v>
      </c>
      <c r="R21" s="23">
        <f t="shared" ca="1" si="2"/>
        <v>251399.29</v>
      </c>
    </row>
    <row r="22" spans="1:18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23628785.289999999</v>
      </c>
      <c r="E22" s="22">
        <f t="shared" ca="1" si="0"/>
        <v>85185518.400000006</v>
      </c>
      <c r="F22" s="22">
        <f t="shared" ca="1" si="0"/>
        <v>0</v>
      </c>
      <c r="G22" s="22">
        <f t="shared" ca="1" si="0"/>
        <v>0</v>
      </c>
      <c r="H22" s="22">
        <f t="shared" ca="1" si="0"/>
        <v>0</v>
      </c>
      <c r="I22" s="22">
        <f t="shared" ca="1" si="0"/>
        <v>430587.8</v>
      </c>
      <c r="J22" s="22">
        <f t="shared" ca="1" si="0"/>
        <v>7008052.0199999996</v>
      </c>
      <c r="K22" s="22">
        <f t="shared" ca="1" si="0"/>
        <v>3200.15</v>
      </c>
      <c r="L22" s="22">
        <f t="shared" ca="1" si="0"/>
        <v>0</v>
      </c>
      <c r="M22" s="22">
        <f t="shared" ca="1" si="0"/>
        <v>13989627.74</v>
      </c>
      <c r="N22" s="22">
        <f t="shared" ca="1" si="0"/>
        <v>27205</v>
      </c>
      <c r="O22" s="22">
        <f t="shared" ca="1" si="0"/>
        <v>0</v>
      </c>
      <c r="P22" s="22">
        <f t="shared" ca="1" si="0"/>
        <v>0</v>
      </c>
      <c r="Q22" s="22">
        <f t="shared" ca="1" si="0"/>
        <v>0</v>
      </c>
      <c r="R22" s="23">
        <f t="shared" ca="1" si="2"/>
        <v>130272976.39999999</v>
      </c>
    </row>
    <row r="23" spans="1:18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Q38" ca="1" si="3">IFERROR(INDIRECT("'"&amp;$B$2&amp;"'!"&amp;ADDRESS(MATCH($B23,INDIRECT("'"&amp;$B$2&amp;"'!$B$1:$B$1095"),0),MATCH(D$5,INDIRECT("'"&amp;$B$2&amp;"'!5:5"),0))),0)</f>
        <v>224194.74000000002</v>
      </c>
      <c r="E23" s="22">
        <f t="shared" ca="1" si="3"/>
        <v>21230255.670000002</v>
      </c>
      <c r="F23" s="22">
        <f t="shared" ca="1" si="3"/>
        <v>0</v>
      </c>
      <c r="G23" s="22">
        <f t="shared" ca="1" si="3"/>
        <v>0</v>
      </c>
      <c r="H23" s="22">
        <f t="shared" ca="1" si="3"/>
        <v>0</v>
      </c>
      <c r="I23" s="22">
        <f t="shared" ca="1" si="3"/>
        <v>410124.08</v>
      </c>
      <c r="J23" s="22">
        <f t="shared" ca="1" si="3"/>
        <v>0</v>
      </c>
      <c r="K23" s="22">
        <f t="shared" ca="1" si="3"/>
        <v>87.46</v>
      </c>
      <c r="L23" s="22">
        <f t="shared" ca="1" si="3"/>
        <v>0</v>
      </c>
      <c r="M23" s="22">
        <f t="shared" ca="1" si="3"/>
        <v>135265.64999999997</v>
      </c>
      <c r="N23" s="22">
        <f t="shared" ca="1" si="3"/>
        <v>0</v>
      </c>
      <c r="O23" s="22">
        <f t="shared" ca="1" si="3"/>
        <v>0</v>
      </c>
      <c r="P23" s="22">
        <f t="shared" ca="1" si="3"/>
        <v>0</v>
      </c>
      <c r="Q23" s="22">
        <f t="shared" ca="1" si="3"/>
        <v>0</v>
      </c>
      <c r="R23" s="23">
        <f t="shared" ca="1" si="2"/>
        <v>21999927.599999998</v>
      </c>
    </row>
    <row r="24" spans="1:18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3"/>
        <v>1801981.25</v>
      </c>
      <c r="E24" s="22">
        <f t="shared" ca="1" si="3"/>
        <v>5717677.0700000003</v>
      </c>
      <c r="F24" s="22">
        <f t="shared" ca="1" si="3"/>
        <v>0</v>
      </c>
      <c r="G24" s="22">
        <f t="shared" ca="1" si="3"/>
        <v>0</v>
      </c>
      <c r="H24" s="22">
        <f t="shared" ca="1" si="3"/>
        <v>0</v>
      </c>
      <c r="I24" s="22">
        <f t="shared" ca="1" si="3"/>
        <v>334995.48</v>
      </c>
      <c r="J24" s="22">
        <f t="shared" ca="1" si="3"/>
        <v>1614.9</v>
      </c>
      <c r="K24" s="22">
        <f t="shared" ca="1" si="3"/>
        <v>1480.01</v>
      </c>
      <c r="L24" s="22">
        <f t="shared" ca="1" si="3"/>
        <v>0</v>
      </c>
      <c r="M24" s="22">
        <f t="shared" ca="1" si="3"/>
        <v>76550.22</v>
      </c>
      <c r="N24" s="22">
        <f t="shared" ca="1" si="3"/>
        <v>20117.04</v>
      </c>
      <c r="O24" s="22">
        <f t="shared" ca="1" si="3"/>
        <v>0</v>
      </c>
      <c r="P24" s="22">
        <f t="shared" ca="1" si="3"/>
        <v>0</v>
      </c>
      <c r="Q24" s="22">
        <f t="shared" ca="1" si="3"/>
        <v>0</v>
      </c>
      <c r="R24" s="23">
        <f t="shared" ca="1" si="2"/>
        <v>7954415.9700000007</v>
      </c>
    </row>
    <row r="25" spans="1:18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3"/>
        <v>-573.75</v>
      </c>
      <c r="E25" s="22">
        <f t="shared" ca="1" si="3"/>
        <v>857.84999999999991</v>
      </c>
      <c r="F25" s="22">
        <f t="shared" ca="1" si="3"/>
        <v>0</v>
      </c>
      <c r="G25" s="22">
        <f t="shared" ca="1" si="3"/>
        <v>0</v>
      </c>
      <c r="H25" s="22">
        <f t="shared" ca="1" si="3"/>
        <v>0</v>
      </c>
      <c r="I25" s="22">
        <f t="shared" ca="1" si="3"/>
        <v>0</v>
      </c>
      <c r="J25" s="22">
        <f t="shared" ca="1" si="3"/>
        <v>600</v>
      </c>
      <c r="K25" s="22">
        <f t="shared" ca="1" si="3"/>
        <v>0</v>
      </c>
      <c r="L25" s="22">
        <f t="shared" ca="1" si="3"/>
        <v>0</v>
      </c>
      <c r="M25" s="22">
        <f t="shared" ca="1" si="3"/>
        <v>10000</v>
      </c>
      <c r="N25" s="22">
        <f t="shared" ca="1" si="3"/>
        <v>0</v>
      </c>
      <c r="O25" s="22">
        <f t="shared" ca="1" si="3"/>
        <v>0</v>
      </c>
      <c r="P25" s="22">
        <f t="shared" ca="1" si="3"/>
        <v>0</v>
      </c>
      <c r="Q25" s="22">
        <f t="shared" ca="1" si="3"/>
        <v>0</v>
      </c>
      <c r="R25" s="23">
        <f t="shared" ca="1" si="2"/>
        <v>10884.1</v>
      </c>
    </row>
    <row r="26" spans="1:18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3"/>
        <v>1962302.5491550001</v>
      </c>
      <c r="E26" s="22">
        <f t="shared" ca="1" si="3"/>
        <v>4978115.4349910002</v>
      </c>
      <c r="F26" s="22">
        <f t="shared" ca="1" si="3"/>
        <v>0</v>
      </c>
      <c r="G26" s="22">
        <f t="shared" ca="1" si="3"/>
        <v>0</v>
      </c>
      <c r="H26" s="22">
        <f t="shared" ca="1" si="3"/>
        <v>0</v>
      </c>
      <c r="I26" s="22">
        <f t="shared" ca="1" si="3"/>
        <v>23515.75</v>
      </c>
      <c r="J26" s="22">
        <f t="shared" ca="1" si="3"/>
        <v>0</v>
      </c>
      <c r="K26" s="22">
        <f t="shared" ca="1" si="3"/>
        <v>9230.77</v>
      </c>
      <c r="L26" s="22">
        <f t="shared" ca="1" si="3"/>
        <v>0</v>
      </c>
      <c r="M26" s="22">
        <f t="shared" ca="1" si="3"/>
        <v>22678.39</v>
      </c>
      <c r="N26" s="22">
        <f t="shared" ca="1" si="3"/>
        <v>0</v>
      </c>
      <c r="O26" s="22">
        <f t="shared" ca="1" si="3"/>
        <v>0</v>
      </c>
      <c r="P26" s="22">
        <f t="shared" ca="1" si="3"/>
        <v>0</v>
      </c>
      <c r="Q26" s="22">
        <f t="shared" ca="1" si="3"/>
        <v>0</v>
      </c>
      <c r="R26" s="23">
        <f t="shared" ca="1" si="2"/>
        <v>6995842.894146</v>
      </c>
    </row>
    <row r="27" spans="1:18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3"/>
        <v>15146.787500000006</v>
      </c>
      <c r="E27" s="22">
        <f t="shared" ca="1" si="3"/>
        <v>9755.2300000000014</v>
      </c>
      <c r="F27" s="22">
        <f t="shared" ca="1" si="3"/>
        <v>0</v>
      </c>
      <c r="G27" s="22">
        <f t="shared" ca="1" si="3"/>
        <v>0</v>
      </c>
      <c r="H27" s="22">
        <f t="shared" ca="1" si="3"/>
        <v>0</v>
      </c>
      <c r="I27" s="22">
        <f t="shared" ca="1" si="3"/>
        <v>0</v>
      </c>
      <c r="J27" s="22">
        <f t="shared" ca="1" si="3"/>
        <v>0</v>
      </c>
      <c r="K27" s="22">
        <f t="shared" ca="1" si="3"/>
        <v>0</v>
      </c>
      <c r="L27" s="22">
        <f t="shared" ca="1" si="3"/>
        <v>0</v>
      </c>
      <c r="M27" s="22">
        <f t="shared" ca="1" si="3"/>
        <v>454585.97000000003</v>
      </c>
      <c r="N27" s="22">
        <f t="shared" ca="1" si="3"/>
        <v>0</v>
      </c>
      <c r="O27" s="22">
        <f t="shared" ca="1" si="3"/>
        <v>0</v>
      </c>
      <c r="P27" s="22">
        <f t="shared" ca="1" si="3"/>
        <v>0</v>
      </c>
      <c r="Q27" s="22">
        <f t="shared" ca="1" si="3"/>
        <v>0</v>
      </c>
      <c r="R27" s="23">
        <f t="shared" ca="1" si="2"/>
        <v>479487.98750000005</v>
      </c>
    </row>
    <row r="28" spans="1:18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3"/>
        <v>0</v>
      </c>
      <c r="E28" s="22">
        <f t="shared" ca="1" si="3"/>
        <v>798329.22</v>
      </c>
      <c r="F28" s="22">
        <f t="shared" ca="1" si="3"/>
        <v>0</v>
      </c>
      <c r="G28" s="22">
        <f t="shared" ca="1" si="3"/>
        <v>0</v>
      </c>
      <c r="H28" s="22">
        <f t="shared" ca="1" si="3"/>
        <v>0</v>
      </c>
      <c r="I28" s="22">
        <f t="shared" ca="1" si="3"/>
        <v>0</v>
      </c>
      <c r="J28" s="22">
        <f t="shared" ca="1" si="3"/>
        <v>0</v>
      </c>
      <c r="K28" s="22">
        <f t="shared" ca="1" si="3"/>
        <v>0</v>
      </c>
      <c r="L28" s="22">
        <f t="shared" ca="1" si="3"/>
        <v>0</v>
      </c>
      <c r="M28" s="22">
        <f t="shared" ca="1" si="3"/>
        <v>0</v>
      </c>
      <c r="N28" s="22">
        <f t="shared" ca="1" si="3"/>
        <v>0</v>
      </c>
      <c r="O28" s="22">
        <f t="shared" ca="1" si="3"/>
        <v>0</v>
      </c>
      <c r="P28" s="22">
        <f t="shared" ca="1" si="3"/>
        <v>0</v>
      </c>
      <c r="Q28" s="22">
        <f t="shared" ca="1" si="3"/>
        <v>0</v>
      </c>
      <c r="R28" s="23">
        <f t="shared" ca="1" si="2"/>
        <v>798329.22</v>
      </c>
    </row>
    <row r="29" spans="1:18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3"/>
        <v>369207.89</v>
      </c>
      <c r="E29" s="22">
        <f t="shared" ca="1" si="3"/>
        <v>8438194.9277999997</v>
      </c>
      <c r="F29" s="22">
        <f t="shared" ca="1" si="3"/>
        <v>0</v>
      </c>
      <c r="G29" s="22">
        <f t="shared" ca="1" si="3"/>
        <v>0</v>
      </c>
      <c r="H29" s="22">
        <f t="shared" ca="1" si="3"/>
        <v>0</v>
      </c>
      <c r="I29" s="22">
        <f t="shared" ca="1" si="3"/>
        <v>223006.18</v>
      </c>
      <c r="J29" s="22">
        <f t="shared" ca="1" si="3"/>
        <v>16333.16</v>
      </c>
      <c r="K29" s="22">
        <f t="shared" ca="1" si="3"/>
        <v>727644.33000000007</v>
      </c>
      <c r="L29" s="22">
        <f t="shared" ca="1" si="3"/>
        <v>0</v>
      </c>
      <c r="M29" s="22">
        <f t="shared" ca="1" si="3"/>
        <v>0</v>
      </c>
      <c r="N29" s="22">
        <f t="shared" ca="1" si="3"/>
        <v>54982.57</v>
      </c>
      <c r="O29" s="22">
        <f t="shared" ca="1" si="3"/>
        <v>0</v>
      </c>
      <c r="P29" s="22">
        <f t="shared" ca="1" si="3"/>
        <v>0</v>
      </c>
      <c r="Q29" s="22">
        <f t="shared" ca="1" si="3"/>
        <v>578120.35</v>
      </c>
      <c r="R29" s="23">
        <f t="shared" ca="1" si="2"/>
        <v>10407489.4078</v>
      </c>
    </row>
    <row r="30" spans="1:18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3"/>
        <v>103851.24</v>
      </c>
      <c r="E30" s="22">
        <f t="shared" ca="1" si="3"/>
        <v>535215.48</v>
      </c>
      <c r="F30" s="22">
        <f t="shared" ca="1" si="3"/>
        <v>0</v>
      </c>
      <c r="G30" s="22">
        <f t="shared" ca="1" si="3"/>
        <v>0</v>
      </c>
      <c r="H30" s="22">
        <f t="shared" ca="1" si="3"/>
        <v>0</v>
      </c>
      <c r="I30" s="22">
        <f t="shared" ca="1" si="3"/>
        <v>0</v>
      </c>
      <c r="J30" s="22">
        <f t="shared" ca="1" si="3"/>
        <v>716307.66</v>
      </c>
      <c r="K30" s="22">
        <f t="shared" ca="1" si="3"/>
        <v>45441.46</v>
      </c>
      <c r="L30" s="22">
        <f t="shared" ca="1" si="3"/>
        <v>0</v>
      </c>
      <c r="M30" s="22">
        <f t="shared" ca="1" si="3"/>
        <v>0</v>
      </c>
      <c r="N30" s="22">
        <f t="shared" ca="1" si="3"/>
        <v>0</v>
      </c>
      <c r="O30" s="22">
        <f t="shared" ca="1" si="3"/>
        <v>0</v>
      </c>
      <c r="P30" s="22">
        <f t="shared" ca="1" si="3"/>
        <v>0</v>
      </c>
      <c r="Q30" s="22">
        <f t="shared" ca="1" si="3"/>
        <v>0</v>
      </c>
      <c r="R30" s="23">
        <f t="shared" ca="1" si="2"/>
        <v>1400815.8399999999</v>
      </c>
    </row>
    <row r="31" spans="1:18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3"/>
        <v>1791776.082406</v>
      </c>
      <c r="E31" s="22">
        <f t="shared" ca="1" si="3"/>
        <v>694518.119557</v>
      </c>
      <c r="F31" s="22">
        <f t="shared" ca="1" si="3"/>
        <v>0</v>
      </c>
      <c r="G31" s="22">
        <f t="shared" ca="1" si="3"/>
        <v>0</v>
      </c>
      <c r="H31" s="22">
        <f t="shared" ca="1" si="3"/>
        <v>0</v>
      </c>
      <c r="I31" s="22">
        <f t="shared" ca="1" si="3"/>
        <v>217937.00000500001</v>
      </c>
      <c r="J31" s="22">
        <f t="shared" ca="1" si="3"/>
        <v>5185</v>
      </c>
      <c r="K31" s="22">
        <f t="shared" ca="1" si="3"/>
        <v>10429.500006</v>
      </c>
      <c r="L31" s="22">
        <f t="shared" ca="1" si="3"/>
        <v>0</v>
      </c>
      <c r="M31" s="22">
        <f t="shared" ca="1" si="3"/>
        <v>1433570.510001</v>
      </c>
      <c r="N31" s="22">
        <f t="shared" ca="1" si="3"/>
        <v>0</v>
      </c>
      <c r="O31" s="22">
        <f t="shared" ca="1" si="3"/>
        <v>0</v>
      </c>
      <c r="P31" s="22">
        <f t="shared" ca="1" si="3"/>
        <v>0</v>
      </c>
      <c r="Q31" s="22">
        <f t="shared" ca="1" si="3"/>
        <v>694180.07332600001</v>
      </c>
      <c r="R31" s="23">
        <f t="shared" ca="1" si="2"/>
        <v>4847596.2853009999</v>
      </c>
    </row>
    <row r="32" spans="1:18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3"/>
        <v>127095.91999999998</v>
      </c>
      <c r="E32" s="22">
        <f t="shared" ca="1" si="3"/>
        <v>146579.4</v>
      </c>
      <c r="F32" s="22">
        <f t="shared" ca="1" si="3"/>
        <v>4.1100000000000003</v>
      </c>
      <c r="G32" s="22">
        <f t="shared" ca="1" si="3"/>
        <v>0</v>
      </c>
      <c r="H32" s="22">
        <f t="shared" ca="1" si="3"/>
        <v>0</v>
      </c>
      <c r="I32" s="22">
        <f t="shared" ca="1" si="3"/>
        <v>1000</v>
      </c>
      <c r="J32" s="22">
        <f t="shared" ca="1" si="3"/>
        <v>0</v>
      </c>
      <c r="K32" s="22">
        <f t="shared" ca="1" si="3"/>
        <v>545.33999999999992</v>
      </c>
      <c r="L32" s="22">
        <f t="shared" ca="1" si="3"/>
        <v>0</v>
      </c>
      <c r="M32" s="22">
        <f t="shared" ca="1" si="3"/>
        <v>0</v>
      </c>
      <c r="N32" s="22">
        <f t="shared" ca="1" si="3"/>
        <v>0</v>
      </c>
      <c r="O32" s="22">
        <f t="shared" ca="1" si="3"/>
        <v>0</v>
      </c>
      <c r="P32" s="22">
        <f t="shared" ca="1" si="3"/>
        <v>0</v>
      </c>
      <c r="Q32" s="22">
        <f t="shared" ca="1" si="3"/>
        <v>0</v>
      </c>
      <c r="R32" s="23">
        <f t="shared" ca="1" si="2"/>
        <v>275224.76999999996</v>
      </c>
    </row>
    <row r="33" spans="1:18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3"/>
        <v>9264.2900000000009</v>
      </c>
      <c r="E33" s="22">
        <f t="shared" ca="1" si="3"/>
        <v>10882.16</v>
      </c>
      <c r="F33" s="22">
        <f t="shared" ca="1" si="3"/>
        <v>0</v>
      </c>
      <c r="G33" s="22">
        <f t="shared" ca="1" si="3"/>
        <v>0</v>
      </c>
      <c r="H33" s="22">
        <f t="shared" ca="1" si="3"/>
        <v>0</v>
      </c>
      <c r="I33" s="22">
        <f t="shared" ca="1" si="3"/>
        <v>0</v>
      </c>
      <c r="J33" s="22">
        <f t="shared" ca="1" si="3"/>
        <v>0</v>
      </c>
      <c r="K33" s="22">
        <f t="shared" ca="1" si="3"/>
        <v>0</v>
      </c>
      <c r="L33" s="22">
        <f t="shared" ca="1" si="3"/>
        <v>0</v>
      </c>
      <c r="M33" s="22">
        <f t="shared" ca="1" si="3"/>
        <v>0</v>
      </c>
      <c r="N33" s="22">
        <f t="shared" ca="1" si="3"/>
        <v>0</v>
      </c>
      <c r="O33" s="22">
        <f t="shared" ca="1" si="3"/>
        <v>0</v>
      </c>
      <c r="P33" s="22">
        <f t="shared" ca="1" si="3"/>
        <v>0</v>
      </c>
      <c r="Q33" s="22">
        <f t="shared" ca="1" si="3"/>
        <v>0</v>
      </c>
      <c r="R33" s="23">
        <f t="shared" ca="1" si="2"/>
        <v>20146.45</v>
      </c>
    </row>
    <row r="34" spans="1:18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3"/>
        <v>2008947.56</v>
      </c>
      <c r="E34" s="22">
        <f t="shared" ca="1" si="3"/>
        <v>7817273.1506000003</v>
      </c>
      <c r="F34" s="22">
        <f t="shared" ca="1" si="3"/>
        <v>0</v>
      </c>
      <c r="G34" s="22">
        <f t="shared" ca="1" si="3"/>
        <v>0</v>
      </c>
      <c r="H34" s="22">
        <f t="shared" ca="1" si="3"/>
        <v>0</v>
      </c>
      <c r="I34" s="22">
        <f t="shared" ca="1" si="3"/>
        <v>5140.1899999999996</v>
      </c>
      <c r="J34" s="22">
        <f t="shared" ca="1" si="3"/>
        <v>0</v>
      </c>
      <c r="K34" s="22">
        <f t="shared" ca="1" si="3"/>
        <v>0</v>
      </c>
      <c r="L34" s="22">
        <f t="shared" ca="1" si="3"/>
        <v>0</v>
      </c>
      <c r="M34" s="22">
        <f t="shared" ca="1" si="3"/>
        <v>10943570.439999999</v>
      </c>
      <c r="N34" s="22">
        <f t="shared" ca="1" si="3"/>
        <v>56657</v>
      </c>
      <c r="O34" s="22">
        <f t="shared" ca="1" si="3"/>
        <v>0</v>
      </c>
      <c r="P34" s="22">
        <f t="shared" ca="1" si="3"/>
        <v>0</v>
      </c>
      <c r="Q34" s="22">
        <f t="shared" ca="1" si="3"/>
        <v>40403314.149999999</v>
      </c>
      <c r="R34" s="23">
        <f t="shared" ca="1" si="2"/>
        <v>61234902.490599997</v>
      </c>
    </row>
    <row r="35" spans="1:18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3"/>
        <v>89199</v>
      </c>
      <c r="E35" s="22">
        <f t="shared" ca="1" si="3"/>
        <v>1637152</v>
      </c>
      <c r="F35" s="22">
        <f t="shared" ca="1" si="3"/>
        <v>0</v>
      </c>
      <c r="G35" s="22">
        <f t="shared" ca="1" si="3"/>
        <v>0</v>
      </c>
      <c r="H35" s="22">
        <f t="shared" ca="1" si="3"/>
        <v>0</v>
      </c>
      <c r="I35" s="22">
        <f t="shared" ca="1" si="3"/>
        <v>6000</v>
      </c>
      <c r="J35" s="22">
        <f t="shared" ca="1" si="3"/>
        <v>1020</v>
      </c>
      <c r="K35" s="22">
        <f t="shared" ca="1" si="3"/>
        <v>0</v>
      </c>
      <c r="L35" s="22">
        <f t="shared" ca="1" si="3"/>
        <v>0</v>
      </c>
      <c r="M35" s="22">
        <f t="shared" ca="1" si="3"/>
        <v>1045711</v>
      </c>
      <c r="N35" s="22">
        <f t="shared" ca="1" si="3"/>
        <v>0</v>
      </c>
      <c r="O35" s="22">
        <f t="shared" ca="1" si="3"/>
        <v>0</v>
      </c>
      <c r="P35" s="22">
        <f t="shared" ca="1" si="3"/>
        <v>0</v>
      </c>
      <c r="Q35" s="22">
        <f t="shared" ca="1" si="3"/>
        <v>0</v>
      </c>
      <c r="R35" s="23">
        <f t="shared" ca="1" si="2"/>
        <v>2779082</v>
      </c>
    </row>
    <row r="36" spans="1:18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3"/>
        <v>0</v>
      </c>
      <c r="E36" s="22">
        <f t="shared" ca="1" si="3"/>
        <v>0</v>
      </c>
      <c r="F36" s="22">
        <f t="shared" ca="1" si="3"/>
        <v>0</v>
      </c>
      <c r="G36" s="22">
        <f t="shared" ca="1" si="3"/>
        <v>0</v>
      </c>
      <c r="H36" s="22">
        <f t="shared" ca="1" si="3"/>
        <v>0</v>
      </c>
      <c r="I36" s="22">
        <f t="shared" ca="1" si="3"/>
        <v>0</v>
      </c>
      <c r="J36" s="22">
        <f t="shared" ca="1" si="3"/>
        <v>0</v>
      </c>
      <c r="K36" s="22">
        <f t="shared" ca="1" si="3"/>
        <v>0</v>
      </c>
      <c r="L36" s="22">
        <f t="shared" ca="1" si="3"/>
        <v>0</v>
      </c>
      <c r="M36" s="22">
        <f t="shared" ca="1" si="3"/>
        <v>0</v>
      </c>
      <c r="N36" s="22">
        <f t="shared" ca="1" si="3"/>
        <v>0</v>
      </c>
      <c r="O36" s="22">
        <f t="shared" ca="1" si="3"/>
        <v>0</v>
      </c>
      <c r="P36" s="22">
        <f t="shared" ca="1" si="3"/>
        <v>0</v>
      </c>
      <c r="Q36" s="22">
        <f t="shared" ca="1" si="3"/>
        <v>0</v>
      </c>
      <c r="R36" s="23">
        <f t="shared" ca="1" si="2"/>
        <v>0</v>
      </c>
    </row>
    <row r="37" spans="1:18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3"/>
        <v>987424.11</v>
      </c>
      <c r="E37" s="22">
        <f t="shared" ca="1" si="3"/>
        <v>11512686.199999999</v>
      </c>
      <c r="F37" s="22">
        <f t="shared" ca="1" si="3"/>
        <v>0</v>
      </c>
      <c r="G37" s="22">
        <f t="shared" ca="1" si="3"/>
        <v>0</v>
      </c>
      <c r="H37" s="22">
        <f t="shared" ca="1" si="3"/>
        <v>0</v>
      </c>
      <c r="I37" s="22">
        <f t="shared" ca="1" si="3"/>
        <v>2800</v>
      </c>
      <c r="J37" s="22">
        <f t="shared" ca="1" si="3"/>
        <v>849988.22</v>
      </c>
      <c r="K37" s="22">
        <f t="shared" ca="1" si="3"/>
        <v>0</v>
      </c>
      <c r="L37" s="22">
        <f t="shared" ca="1" si="3"/>
        <v>0</v>
      </c>
      <c r="M37" s="22">
        <f t="shared" ca="1" si="3"/>
        <v>11397417.9</v>
      </c>
      <c r="N37" s="22">
        <f t="shared" ca="1" si="3"/>
        <v>0</v>
      </c>
      <c r="O37" s="22">
        <f t="shared" ca="1" si="3"/>
        <v>0</v>
      </c>
      <c r="P37" s="22">
        <f t="shared" ca="1" si="3"/>
        <v>0</v>
      </c>
      <c r="Q37" s="22">
        <f t="shared" ca="1" si="3"/>
        <v>841519.9</v>
      </c>
      <c r="R37" s="23">
        <f t="shared" ca="1" si="2"/>
        <v>25591836.329999998</v>
      </c>
    </row>
    <row r="38" spans="1:18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3"/>
        <v>0</v>
      </c>
      <c r="E38" s="22">
        <f t="shared" ca="1" si="3"/>
        <v>0</v>
      </c>
      <c r="F38" s="22">
        <f t="shared" ca="1" si="3"/>
        <v>0</v>
      </c>
      <c r="G38" s="22">
        <f t="shared" ca="1" si="3"/>
        <v>0</v>
      </c>
      <c r="H38" s="22">
        <f t="shared" ca="1" si="3"/>
        <v>0</v>
      </c>
      <c r="I38" s="22">
        <f t="shared" ca="1" si="3"/>
        <v>75</v>
      </c>
      <c r="J38" s="22">
        <f t="shared" ca="1" si="3"/>
        <v>0</v>
      </c>
      <c r="K38" s="22">
        <f t="shared" ca="1" si="3"/>
        <v>0</v>
      </c>
      <c r="L38" s="22">
        <f t="shared" ca="1" si="3"/>
        <v>0</v>
      </c>
      <c r="M38" s="22">
        <f t="shared" ca="1" si="3"/>
        <v>0</v>
      </c>
      <c r="N38" s="22">
        <f t="shared" ca="1" si="3"/>
        <v>0</v>
      </c>
      <c r="O38" s="22">
        <f t="shared" ca="1" si="3"/>
        <v>0</v>
      </c>
      <c r="P38" s="22">
        <f t="shared" ca="1" si="3"/>
        <v>0</v>
      </c>
      <c r="Q38" s="22">
        <f t="shared" ca="1" si="3"/>
        <v>0</v>
      </c>
      <c r="R38" s="23">
        <f t="shared" ca="1" si="2"/>
        <v>75</v>
      </c>
    </row>
    <row r="39" spans="1:18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Q54" ca="1" si="4">IFERROR(INDIRECT("'"&amp;$B$2&amp;"'!"&amp;ADDRESS(MATCH($B39,INDIRECT("'"&amp;$B$2&amp;"'!$B$1:$B$1095"),0),MATCH(D$5,INDIRECT("'"&amp;$B$2&amp;"'!5:5"),0))),0)</f>
        <v>20395.493460000002</v>
      </c>
      <c r="E39" s="22">
        <f t="shared" ca="1" si="4"/>
        <v>12172.404468000001</v>
      </c>
      <c r="F39" s="22">
        <f t="shared" ca="1" si="4"/>
        <v>0</v>
      </c>
      <c r="G39" s="22">
        <f t="shared" ca="1" si="4"/>
        <v>0</v>
      </c>
      <c r="H39" s="22">
        <f t="shared" ca="1" si="4"/>
        <v>0</v>
      </c>
      <c r="I39" s="22">
        <f t="shared" ca="1" si="4"/>
        <v>831.02</v>
      </c>
      <c r="J39" s="22">
        <f t="shared" ca="1" si="4"/>
        <v>2466972.1800000006</v>
      </c>
      <c r="K39" s="22">
        <f t="shared" ca="1" si="4"/>
        <v>0</v>
      </c>
      <c r="L39" s="22">
        <f t="shared" ca="1" si="4"/>
        <v>0</v>
      </c>
      <c r="M39" s="22">
        <f t="shared" ca="1" si="4"/>
        <v>7821.43</v>
      </c>
      <c r="N39" s="22">
        <f t="shared" ca="1" si="4"/>
        <v>0</v>
      </c>
      <c r="O39" s="22">
        <f t="shared" ca="1" si="4"/>
        <v>0</v>
      </c>
      <c r="P39" s="22">
        <f t="shared" ca="1" si="4"/>
        <v>0</v>
      </c>
      <c r="Q39" s="22">
        <f t="shared" ca="1" si="4"/>
        <v>0</v>
      </c>
      <c r="R39" s="23">
        <f t="shared" ca="1" si="2"/>
        <v>2508192.5279280008</v>
      </c>
    </row>
    <row r="40" spans="1:18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0</v>
      </c>
      <c r="E40" s="22">
        <f t="shared" ca="1" si="4"/>
        <v>0</v>
      </c>
      <c r="F40" s="22">
        <f t="shared" ca="1" si="4"/>
        <v>0</v>
      </c>
      <c r="G40" s="22">
        <f t="shared" ca="1" si="4"/>
        <v>0</v>
      </c>
      <c r="H40" s="22">
        <f t="shared" ca="1" si="4"/>
        <v>0</v>
      </c>
      <c r="I40" s="22">
        <f t="shared" ca="1" si="4"/>
        <v>0</v>
      </c>
      <c r="J40" s="22">
        <f t="shared" ca="1" si="4"/>
        <v>0</v>
      </c>
      <c r="K40" s="22">
        <f t="shared" ca="1" si="4"/>
        <v>0</v>
      </c>
      <c r="L40" s="22">
        <f t="shared" ca="1" si="4"/>
        <v>0</v>
      </c>
      <c r="M40" s="22">
        <f t="shared" ca="1" si="4"/>
        <v>0</v>
      </c>
      <c r="N40" s="22">
        <f t="shared" ca="1" si="4"/>
        <v>0</v>
      </c>
      <c r="O40" s="22">
        <f t="shared" ca="1" si="4"/>
        <v>0</v>
      </c>
      <c r="P40" s="22">
        <f t="shared" ca="1" si="4"/>
        <v>0</v>
      </c>
      <c r="Q40" s="22">
        <f t="shared" ca="1" si="4"/>
        <v>0</v>
      </c>
      <c r="R40" s="23">
        <f t="shared" ca="1" si="2"/>
        <v>0</v>
      </c>
    </row>
    <row r="41" spans="1:18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2">
        <f t="shared" ca="1" si="4"/>
        <v>0</v>
      </c>
      <c r="G41" s="22">
        <f t="shared" ca="1" si="4"/>
        <v>0</v>
      </c>
      <c r="H41" s="22">
        <f t="shared" ca="1" si="4"/>
        <v>0</v>
      </c>
      <c r="I41" s="22">
        <f t="shared" ca="1" si="4"/>
        <v>0</v>
      </c>
      <c r="J41" s="22">
        <f t="shared" ca="1" si="4"/>
        <v>0</v>
      </c>
      <c r="K41" s="22">
        <f t="shared" ca="1" si="4"/>
        <v>0</v>
      </c>
      <c r="L41" s="22">
        <f t="shared" ca="1" si="4"/>
        <v>0</v>
      </c>
      <c r="M41" s="22">
        <f t="shared" ca="1" si="4"/>
        <v>0</v>
      </c>
      <c r="N41" s="22">
        <f t="shared" ca="1" si="4"/>
        <v>0</v>
      </c>
      <c r="O41" s="22">
        <f t="shared" ca="1" si="4"/>
        <v>0</v>
      </c>
      <c r="P41" s="22">
        <f t="shared" ca="1" si="4"/>
        <v>0</v>
      </c>
      <c r="Q41" s="22">
        <f t="shared" ca="1" si="4"/>
        <v>0</v>
      </c>
      <c r="R41" s="23">
        <f t="shared" ca="1" si="2"/>
        <v>0</v>
      </c>
    </row>
    <row r="42" spans="1:18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825</v>
      </c>
      <c r="E42" s="22">
        <f t="shared" ca="1" si="4"/>
        <v>1532.31</v>
      </c>
      <c r="F42" s="22">
        <f t="shared" ca="1" si="4"/>
        <v>0</v>
      </c>
      <c r="G42" s="22">
        <f t="shared" ca="1" si="4"/>
        <v>0</v>
      </c>
      <c r="H42" s="22">
        <f t="shared" ca="1" si="4"/>
        <v>0</v>
      </c>
      <c r="I42" s="22">
        <f t="shared" ca="1" si="4"/>
        <v>0</v>
      </c>
      <c r="J42" s="22">
        <f t="shared" ca="1" si="4"/>
        <v>0</v>
      </c>
      <c r="K42" s="22">
        <f t="shared" ca="1" si="4"/>
        <v>0</v>
      </c>
      <c r="L42" s="22">
        <f t="shared" ca="1" si="4"/>
        <v>0</v>
      </c>
      <c r="M42" s="22">
        <f t="shared" ca="1" si="4"/>
        <v>0</v>
      </c>
      <c r="N42" s="22">
        <f t="shared" ca="1" si="4"/>
        <v>0</v>
      </c>
      <c r="O42" s="22">
        <f t="shared" ca="1" si="4"/>
        <v>0</v>
      </c>
      <c r="P42" s="22">
        <f t="shared" ca="1" si="4"/>
        <v>0</v>
      </c>
      <c r="Q42" s="22">
        <f t="shared" ca="1" si="4"/>
        <v>0</v>
      </c>
      <c r="R42" s="23">
        <f t="shared" ref="R42:R51" ca="1" si="5">+SUM(D42:Q42)</f>
        <v>2357.31</v>
      </c>
    </row>
    <row r="43" spans="1:18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0</v>
      </c>
      <c r="E43" s="22">
        <f t="shared" ca="1" si="4"/>
        <v>675.38</v>
      </c>
      <c r="F43" s="22">
        <f t="shared" ca="1" si="4"/>
        <v>0</v>
      </c>
      <c r="G43" s="22">
        <f t="shared" ca="1" si="4"/>
        <v>0</v>
      </c>
      <c r="H43" s="22">
        <f t="shared" ca="1" si="4"/>
        <v>0</v>
      </c>
      <c r="I43" s="22">
        <f t="shared" ca="1" si="4"/>
        <v>0</v>
      </c>
      <c r="J43" s="22">
        <f t="shared" ca="1" si="4"/>
        <v>0</v>
      </c>
      <c r="K43" s="22">
        <f t="shared" ca="1" si="4"/>
        <v>0</v>
      </c>
      <c r="L43" s="22">
        <f t="shared" ca="1" si="4"/>
        <v>0</v>
      </c>
      <c r="M43" s="22">
        <f t="shared" ca="1" si="4"/>
        <v>0</v>
      </c>
      <c r="N43" s="22">
        <f t="shared" ca="1" si="4"/>
        <v>0</v>
      </c>
      <c r="O43" s="22">
        <f t="shared" ca="1" si="4"/>
        <v>0</v>
      </c>
      <c r="P43" s="22">
        <f t="shared" ca="1" si="4"/>
        <v>0</v>
      </c>
      <c r="Q43" s="22">
        <f t="shared" ca="1" si="4"/>
        <v>0</v>
      </c>
      <c r="R43" s="23">
        <f t="shared" ca="1" si="5"/>
        <v>675.38</v>
      </c>
    </row>
    <row r="44" spans="1:18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1000000</v>
      </c>
      <c r="F44" s="22">
        <f t="shared" ca="1" si="4"/>
        <v>0</v>
      </c>
      <c r="G44" s="22">
        <f t="shared" ca="1" si="4"/>
        <v>0</v>
      </c>
      <c r="H44" s="22">
        <f t="shared" ca="1" si="4"/>
        <v>0</v>
      </c>
      <c r="I44" s="22">
        <f t="shared" ca="1" si="4"/>
        <v>0</v>
      </c>
      <c r="J44" s="22">
        <f t="shared" ca="1" si="4"/>
        <v>662753.01</v>
      </c>
      <c r="K44" s="22">
        <f t="shared" ca="1" si="4"/>
        <v>0</v>
      </c>
      <c r="L44" s="22">
        <f t="shared" ca="1" si="4"/>
        <v>0</v>
      </c>
      <c r="M44" s="22">
        <f t="shared" ca="1" si="4"/>
        <v>0</v>
      </c>
      <c r="N44" s="22">
        <f t="shared" ca="1" si="4"/>
        <v>0</v>
      </c>
      <c r="O44" s="22">
        <f t="shared" ca="1" si="4"/>
        <v>0</v>
      </c>
      <c r="P44" s="22">
        <f t="shared" ca="1" si="4"/>
        <v>0</v>
      </c>
      <c r="Q44" s="22">
        <f t="shared" ca="1" si="4"/>
        <v>0</v>
      </c>
      <c r="R44" s="23">
        <f t="shared" ca="1" si="5"/>
        <v>1662753.01</v>
      </c>
    </row>
    <row r="45" spans="1:18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632.32000000000005</v>
      </c>
      <c r="E45" s="22">
        <f t="shared" ca="1" si="4"/>
        <v>17707.400000000001</v>
      </c>
      <c r="F45" s="22">
        <f t="shared" ca="1" si="4"/>
        <v>0</v>
      </c>
      <c r="G45" s="22">
        <f t="shared" ca="1" si="4"/>
        <v>0</v>
      </c>
      <c r="H45" s="22">
        <f t="shared" ca="1" si="4"/>
        <v>0</v>
      </c>
      <c r="I45" s="22">
        <f t="shared" ca="1" si="4"/>
        <v>0</v>
      </c>
      <c r="J45" s="22">
        <f t="shared" ca="1" si="4"/>
        <v>0</v>
      </c>
      <c r="K45" s="22">
        <f t="shared" ca="1" si="4"/>
        <v>66.67</v>
      </c>
      <c r="L45" s="22">
        <f t="shared" ca="1" si="4"/>
        <v>0</v>
      </c>
      <c r="M45" s="22">
        <f t="shared" ca="1" si="4"/>
        <v>952.38</v>
      </c>
      <c r="N45" s="22">
        <f t="shared" ca="1" si="4"/>
        <v>0</v>
      </c>
      <c r="O45" s="22">
        <f t="shared" ca="1" si="4"/>
        <v>0</v>
      </c>
      <c r="P45" s="22">
        <f t="shared" ca="1" si="4"/>
        <v>0</v>
      </c>
      <c r="Q45" s="22">
        <f t="shared" ca="1" si="4"/>
        <v>0</v>
      </c>
      <c r="R45" s="23">
        <f t="shared" ca="1" si="5"/>
        <v>19358.77</v>
      </c>
    </row>
    <row r="46" spans="1:18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916286.94</v>
      </c>
      <c r="E46" s="22">
        <f t="shared" ca="1" si="4"/>
        <v>434990.16</v>
      </c>
      <c r="F46" s="22">
        <f t="shared" ca="1" si="4"/>
        <v>0</v>
      </c>
      <c r="G46" s="22">
        <f t="shared" ca="1" si="4"/>
        <v>0</v>
      </c>
      <c r="H46" s="22">
        <f t="shared" ca="1" si="4"/>
        <v>0</v>
      </c>
      <c r="I46" s="22">
        <f t="shared" ca="1" si="4"/>
        <v>0</v>
      </c>
      <c r="J46" s="22">
        <f t="shared" ca="1" si="4"/>
        <v>0</v>
      </c>
      <c r="K46" s="22">
        <f t="shared" ca="1" si="4"/>
        <v>0</v>
      </c>
      <c r="L46" s="22">
        <f t="shared" ca="1" si="4"/>
        <v>0</v>
      </c>
      <c r="M46" s="22">
        <f t="shared" ca="1" si="4"/>
        <v>0</v>
      </c>
      <c r="N46" s="22">
        <f t="shared" ca="1" si="4"/>
        <v>0</v>
      </c>
      <c r="O46" s="22">
        <f t="shared" ca="1" si="4"/>
        <v>0</v>
      </c>
      <c r="P46" s="22">
        <f t="shared" ca="1" si="4"/>
        <v>0</v>
      </c>
      <c r="Q46" s="22">
        <f t="shared" ca="1" si="4"/>
        <v>0</v>
      </c>
      <c r="R46" s="23">
        <f t="shared" ca="1" si="5"/>
        <v>1351277.0999999999</v>
      </c>
    </row>
    <row r="47" spans="1:18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2">
        <f t="shared" ca="1" si="4"/>
        <v>0</v>
      </c>
      <c r="G47" s="22">
        <f t="shared" ca="1" si="4"/>
        <v>0</v>
      </c>
      <c r="H47" s="22">
        <f t="shared" ca="1" si="4"/>
        <v>0</v>
      </c>
      <c r="I47" s="22">
        <f t="shared" ca="1" si="4"/>
        <v>0</v>
      </c>
      <c r="J47" s="22">
        <f t="shared" ca="1" si="4"/>
        <v>0</v>
      </c>
      <c r="K47" s="22">
        <f t="shared" ca="1" si="4"/>
        <v>0</v>
      </c>
      <c r="L47" s="22">
        <f t="shared" ca="1" si="4"/>
        <v>0</v>
      </c>
      <c r="M47" s="22">
        <f t="shared" ca="1" si="4"/>
        <v>0</v>
      </c>
      <c r="N47" s="22">
        <f t="shared" ca="1" si="4"/>
        <v>0</v>
      </c>
      <c r="O47" s="22">
        <f t="shared" ca="1" si="4"/>
        <v>0</v>
      </c>
      <c r="P47" s="22">
        <f t="shared" ca="1" si="4"/>
        <v>0</v>
      </c>
      <c r="Q47" s="22">
        <f t="shared" ca="1" si="4"/>
        <v>0</v>
      </c>
      <c r="R47" s="23">
        <f t="shared" ca="1" si="5"/>
        <v>0</v>
      </c>
    </row>
    <row r="48" spans="1:18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23450</v>
      </c>
      <c r="E48" s="22">
        <f t="shared" ca="1" si="4"/>
        <v>20927.530000000002</v>
      </c>
      <c r="F48" s="22">
        <f t="shared" ca="1" si="4"/>
        <v>0</v>
      </c>
      <c r="G48" s="22">
        <f t="shared" ca="1" si="4"/>
        <v>0</v>
      </c>
      <c r="H48" s="22">
        <f t="shared" ca="1" si="4"/>
        <v>0</v>
      </c>
      <c r="I48" s="22">
        <f t="shared" ca="1" si="4"/>
        <v>0</v>
      </c>
      <c r="J48" s="22">
        <f t="shared" ca="1" si="4"/>
        <v>0</v>
      </c>
      <c r="K48" s="22">
        <f t="shared" ca="1" si="4"/>
        <v>0</v>
      </c>
      <c r="L48" s="22">
        <f t="shared" ca="1" si="4"/>
        <v>0</v>
      </c>
      <c r="M48" s="22">
        <f t="shared" ca="1" si="4"/>
        <v>2330.6999999999998</v>
      </c>
      <c r="N48" s="22">
        <f t="shared" ca="1" si="4"/>
        <v>0</v>
      </c>
      <c r="O48" s="22">
        <f t="shared" ca="1" si="4"/>
        <v>0</v>
      </c>
      <c r="P48" s="22">
        <f t="shared" ca="1" si="4"/>
        <v>0</v>
      </c>
      <c r="Q48" s="22">
        <f t="shared" ca="1" si="4"/>
        <v>0</v>
      </c>
      <c r="R48" s="23">
        <f t="shared" ca="1" si="5"/>
        <v>46708.229999999996</v>
      </c>
    </row>
    <row r="49" spans="1:18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20955.82</v>
      </c>
      <c r="E49" s="22">
        <f t="shared" ca="1" si="4"/>
        <v>2811.67</v>
      </c>
      <c r="F49" s="22">
        <f t="shared" ca="1" si="4"/>
        <v>0</v>
      </c>
      <c r="G49" s="22">
        <f t="shared" ca="1" si="4"/>
        <v>1.76</v>
      </c>
      <c r="H49" s="22">
        <f t="shared" ca="1" si="4"/>
        <v>0</v>
      </c>
      <c r="I49" s="22">
        <f t="shared" ca="1" si="4"/>
        <v>0</v>
      </c>
      <c r="J49" s="22">
        <f t="shared" ca="1" si="4"/>
        <v>845413</v>
      </c>
      <c r="K49" s="22">
        <f t="shared" ca="1" si="4"/>
        <v>0</v>
      </c>
      <c r="L49" s="22">
        <f t="shared" ca="1" si="4"/>
        <v>0</v>
      </c>
      <c r="M49" s="22">
        <f t="shared" ca="1" si="4"/>
        <v>101700.38</v>
      </c>
      <c r="N49" s="22">
        <f t="shared" ca="1" si="4"/>
        <v>0</v>
      </c>
      <c r="O49" s="22">
        <f t="shared" ca="1" si="4"/>
        <v>0</v>
      </c>
      <c r="P49" s="22">
        <f t="shared" ca="1" si="4"/>
        <v>0</v>
      </c>
      <c r="Q49" s="22">
        <f t="shared" ca="1" si="4"/>
        <v>0</v>
      </c>
      <c r="R49" s="23">
        <f t="shared" ca="1" si="5"/>
        <v>970882.63</v>
      </c>
    </row>
    <row r="50" spans="1:18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0</v>
      </c>
      <c r="F50" s="22">
        <f t="shared" ca="1" si="4"/>
        <v>0</v>
      </c>
      <c r="G50" s="22">
        <f t="shared" ca="1" si="4"/>
        <v>0</v>
      </c>
      <c r="H50" s="22">
        <f t="shared" ca="1" si="4"/>
        <v>0</v>
      </c>
      <c r="I50" s="22">
        <f t="shared" ca="1" si="4"/>
        <v>0</v>
      </c>
      <c r="J50" s="22">
        <f t="shared" ca="1" si="4"/>
        <v>774743.68</v>
      </c>
      <c r="K50" s="22">
        <f t="shared" ca="1" si="4"/>
        <v>0</v>
      </c>
      <c r="L50" s="22">
        <f t="shared" ca="1" si="4"/>
        <v>0</v>
      </c>
      <c r="M50" s="22">
        <f t="shared" ca="1" si="4"/>
        <v>0</v>
      </c>
      <c r="N50" s="22">
        <f t="shared" ca="1" si="4"/>
        <v>0</v>
      </c>
      <c r="O50" s="22">
        <f t="shared" ca="1" si="4"/>
        <v>0</v>
      </c>
      <c r="P50" s="22">
        <f t="shared" ca="1" si="4"/>
        <v>0</v>
      </c>
      <c r="Q50" s="22">
        <f t="shared" ca="1" si="4"/>
        <v>0</v>
      </c>
      <c r="R50" s="23">
        <f t="shared" ca="1" si="5"/>
        <v>774743.68</v>
      </c>
    </row>
    <row r="51" spans="1:18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67.5</v>
      </c>
      <c r="F51" s="22">
        <f t="shared" ca="1" si="4"/>
        <v>0</v>
      </c>
      <c r="G51" s="22">
        <f t="shared" ca="1" si="4"/>
        <v>0</v>
      </c>
      <c r="H51" s="22">
        <f t="shared" ca="1" si="4"/>
        <v>0</v>
      </c>
      <c r="I51" s="22">
        <f t="shared" ca="1" si="4"/>
        <v>0</v>
      </c>
      <c r="J51" s="22">
        <f t="shared" ca="1" si="4"/>
        <v>0</v>
      </c>
      <c r="K51" s="22">
        <f t="shared" ca="1" si="4"/>
        <v>0</v>
      </c>
      <c r="L51" s="22">
        <f t="shared" ca="1" si="4"/>
        <v>0</v>
      </c>
      <c r="M51" s="22">
        <f t="shared" ca="1" si="4"/>
        <v>0</v>
      </c>
      <c r="N51" s="22">
        <f t="shared" ca="1" si="4"/>
        <v>0</v>
      </c>
      <c r="O51" s="22">
        <f t="shared" ca="1" si="4"/>
        <v>0</v>
      </c>
      <c r="P51" s="22">
        <f t="shared" ca="1" si="4"/>
        <v>0</v>
      </c>
      <c r="Q51" s="22">
        <f t="shared" ca="1" si="4"/>
        <v>0</v>
      </c>
      <c r="R51" s="23">
        <f t="shared" ca="1" si="5"/>
        <v>67.5</v>
      </c>
    </row>
    <row r="52" spans="1:18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27364.97</v>
      </c>
      <c r="E52" s="22">
        <f t="shared" ca="1" si="4"/>
        <v>26426.74</v>
      </c>
      <c r="F52" s="22">
        <f t="shared" ca="1" si="4"/>
        <v>0</v>
      </c>
      <c r="G52" s="22">
        <f t="shared" ca="1" si="4"/>
        <v>0</v>
      </c>
      <c r="H52" s="22">
        <f t="shared" ca="1" si="4"/>
        <v>0</v>
      </c>
      <c r="I52" s="22">
        <f t="shared" ca="1" si="4"/>
        <v>0</v>
      </c>
      <c r="J52" s="22">
        <f t="shared" ca="1" si="4"/>
        <v>0</v>
      </c>
      <c r="K52" s="22">
        <f t="shared" ca="1" si="4"/>
        <v>0</v>
      </c>
      <c r="L52" s="22">
        <f t="shared" ca="1" si="4"/>
        <v>0</v>
      </c>
      <c r="M52" s="22">
        <f t="shared" ca="1" si="4"/>
        <v>0</v>
      </c>
      <c r="N52" s="22">
        <f t="shared" ca="1" si="4"/>
        <v>0</v>
      </c>
      <c r="O52" s="22">
        <f t="shared" ca="1" si="4"/>
        <v>0</v>
      </c>
      <c r="P52" s="22">
        <f t="shared" ca="1" si="4"/>
        <v>0</v>
      </c>
      <c r="Q52" s="22">
        <f t="shared" ca="1" si="4"/>
        <v>0</v>
      </c>
      <c r="R52" s="23">
        <f t="shared" ref="R52" ca="1" si="6">+SUM(D52:Q52)</f>
        <v>53791.710000000006</v>
      </c>
    </row>
    <row r="53" spans="1:18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2">
        <f t="shared" ca="1" si="4"/>
        <v>0</v>
      </c>
      <c r="G53" s="22">
        <f t="shared" ca="1" si="4"/>
        <v>0</v>
      </c>
      <c r="H53" s="22">
        <f t="shared" ca="1" si="4"/>
        <v>0</v>
      </c>
      <c r="I53" s="22">
        <f t="shared" ca="1" si="4"/>
        <v>0</v>
      </c>
      <c r="J53" s="22">
        <f t="shared" ca="1" si="4"/>
        <v>0</v>
      </c>
      <c r="K53" s="22">
        <f t="shared" ca="1" si="4"/>
        <v>0</v>
      </c>
      <c r="L53" s="22">
        <f t="shared" ca="1" si="4"/>
        <v>0</v>
      </c>
      <c r="M53" s="22">
        <f t="shared" ca="1" si="4"/>
        <v>5921610.8700000001</v>
      </c>
      <c r="N53" s="22">
        <f t="shared" ca="1" si="4"/>
        <v>0</v>
      </c>
      <c r="O53" s="22">
        <f t="shared" ca="1" si="4"/>
        <v>0</v>
      </c>
      <c r="P53" s="22">
        <f t="shared" ca="1" si="4"/>
        <v>0</v>
      </c>
      <c r="Q53" s="22">
        <f t="shared" ca="1" si="4"/>
        <v>0</v>
      </c>
      <c r="R53" s="23">
        <f t="shared" ref="R53:R54" ca="1" si="7">+SUM(D53:Q53)</f>
        <v>5921610.8700000001</v>
      </c>
    </row>
    <row r="54" spans="1:18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5570831.29</v>
      </c>
      <c r="E54" s="22">
        <f t="shared" ca="1" si="4"/>
        <v>0</v>
      </c>
      <c r="F54" s="22">
        <f t="shared" ca="1" si="4"/>
        <v>0</v>
      </c>
      <c r="G54" s="22">
        <f t="shared" ca="1" si="4"/>
        <v>0</v>
      </c>
      <c r="H54" s="22">
        <f t="shared" ca="1" si="4"/>
        <v>0</v>
      </c>
      <c r="I54" s="22">
        <f t="shared" ca="1" si="4"/>
        <v>0</v>
      </c>
      <c r="J54" s="22">
        <f t="shared" ca="1" si="4"/>
        <v>392074.62</v>
      </c>
      <c r="K54" s="22">
        <f t="shared" ca="1" si="4"/>
        <v>0</v>
      </c>
      <c r="L54" s="22">
        <f t="shared" ca="1" si="4"/>
        <v>0</v>
      </c>
      <c r="M54" s="22">
        <f t="shared" ca="1" si="4"/>
        <v>0</v>
      </c>
      <c r="N54" s="22">
        <f t="shared" ca="1" si="4"/>
        <v>0</v>
      </c>
      <c r="O54" s="22">
        <f t="shared" ca="1" si="4"/>
        <v>0</v>
      </c>
      <c r="P54" s="22">
        <f t="shared" ca="1" si="4"/>
        <v>0</v>
      </c>
      <c r="Q54" s="22">
        <f t="shared" ca="1" si="4"/>
        <v>0</v>
      </c>
      <c r="R54" s="23">
        <f t="shared" ca="1" si="7"/>
        <v>5962905.9100000001</v>
      </c>
    </row>
    <row r="55" spans="1:18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Q70" ca="1" si="8">IFERROR(INDIRECT("'"&amp;$B$2&amp;"'!"&amp;ADDRESS(MATCH($B55,INDIRECT("'"&amp;$B$2&amp;"'!$B$1:$B$1095"),0),MATCH(D$5,INDIRECT("'"&amp;$B$2&amp;"'!5:5"),0))),0)</f>
        <v>0</v>
      </c>
      <c r="E55" s="22">
        <f t="shared" ca="1" si="8"/>
        <v>0</v>
      </c>
      <c r="F55" s="22">
        <f t="shared" ca="1" si="8"/>
        <v>0</v>
      </c>
      <c r="G55" s="22">
        <f t="shared" ca="1" si="8"/>
        <v>0</v>
      </c>
      <c r="H55" s="22">
        <f t="shared" ca="1" si="8"/>
        <v>0</v>
      </c>
      <c r="I55" s="22">
        <f t="shared" ca="1" si="8"/>
        <v>0</v>
      </c>
      <c r="J55" s="22">
        <f t="shared" ca="1" si="8"/>
        <v>0</v>
      </c>
      <c r="K55" s="22">
        <f t="shared" ca="1" si="8"/>
        <v>0</v>
      </c>
      <c r="L55" s="22">
        <f t="shared" ca="1" si="8"/>
        <v>0</v>
      </c>
      <c r="M55" s="22">
        <f t="shared" ca="1" si="8"/>
        <v>0</v>
      </c>
      <c r="N55" s="22">
        <f t="shared" ca="1" si="8"/>
        <v>0</v>
      </c>
      <c r="O55" s="22">
        <f t="shared" ca="1" si="8"/>
        <v>0</v>
      </c>
      <c r="P55" s="22">
        <f t="shared" ca="1" si="8"/>
        <v>0</v>
      </c>
      <c r="Q55" s="22">
        <f t="shared" ca="1" si="8"/>
        <v>0</v>
      </c>
      <c r="R55" s="23">
        <f t="shared" ref="R55:R62" ca="1" si="9">+SUM(D55:Q55)</f>
        <v>0</v>
      </c>
    </row>
    <row r="56" spans="1:18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8"/>
        <v>0</v>
      </c>
      <c r="E56" s="22">
        <f t="shared" ca="1" si="8"/>
        <v>0</v>
      </c>
      <c r="F56" s="22">
        <f t="shared" ca="1" si="8"/>
        <v>0</v>
      </c>
      <c r="G56" s="22">
        <f t="shared" ca="1" si="8"/>
        <v>0</v>
      </c>
      <c r="H56" s="22">
        <f t="shared" ca="1" si="8"/>
        <v>0</v>
      </c>
      <c r="I56" s="22">
        <f t="shared" ca="1" si="8"/>
        <v>0</v>
      </c>
      <c r="J56" s="22">
        <f t="shared" ca="1" si="8"/>
        <v>0</v>
      </c>
      <c r="K56" s="22">
        <f t="shared" ca="1" si="8"/>
        <v>0</v>
      </c>
      <c r="L56" s="22">
        <f t="shared" ca="1" si="8"/>
        <v>0</v>
      </c>
      <c r="M56" s="22">
        <f t="shared" ca="1" si="8"/>
        <v>0</v>
      </c>
      <c r="N56" s="22">
        <f t="shared" ca="1" si="8"/>
        <v>0</v>
      </c>
      <c r="O56" s="22">
        <f t="shared" ca="1" si="8"/>
        <v>0</v>
      </c>
      <c r="P56" s="22">
        <f t="shared" ca="1" si="8"/>
        <v>0</v>
      </c>
      <c r="Q56" s="22">
        <f t="shared" ca="1" si="8"/>
        <v>0</v>
      </c>
      <c r="R56" s="23">
        <f t="shared" ca="1" si="9"/>
        <v>0</v>
      </c>
    </row>
    <row r="57" spans="1:18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8"/>
        <v>0</v>
      </c>
      <c r="E57" s="22">
        <f t="shared" ca="1" si="8"/>
        <v>0</v>
      </c>
      <c r="F57" s="22">
        <f t="shared" ca="1" si="8"/>
        <v>0</v>
      </c>
      <c r="G57" s="22">
        <f t="shared" ca="1" si="8"/>
        <v>0</v>
      </c>
      <c r="H57" s="22">
        <f t="shared" ca="1" si="8"/>
        <v>0</v>
      </c>
      <c r="I57" s="22">
        <f t="shared" ca="1" si="8"/>
        <v>0</v>
      </c>
      <c r="J57" s="22">
        <f t="shared" ca="1" si="8"/>
        <v>0</v>
      </c>
      <c r="K57" s="22">
        <f t="shared" ca="1" si="8"/>
        <v>0</v>
      </c>
      <c r="L57" s="22">
        <f t="shared" ca="1" si="8"/>
        <v>0</v>
      </c>
      <c r="M57" s="22">
        <f t="shared" ca="1" si="8"/>
        <v>0</v>
      </c>
      <c r="N57" s="22">
        <f t="shared" ca="1" si="8"/>
        <v>0</v>
      </c>
      <c r="O57" s="22">
        <f t="shared" ca="1" si="8"/>
        <v>0</v>
      </c>
      <c r="P57" s="22">
        <f t="shared" ca="1" si="8"/>
        <v>0</v>
      </c>
      <c r="Q57" s="22">
        <f t="shared" ca="1" si="8"/>
        <v>0</v>
      </c>
      <c r="R57" s="23">
        <f t="shared" ca="1" si="9"/>
        <v>0</v>
      </c>
    </row>
    <row r="58" spans="1:18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8"/>
        <v>0</v>
      </c>
      <c r="E58" s="22">
        <f t="shared" ca="1" si="8"/>
        <v>0</v>
      </c>
      <c r="F58" s="22">
        <f t="shared" ca="1" si="8"/>
        <v>0</v>
      </c>
      <c r="G58" s="22">
        <f t="shared" ca="1" si="8"/>
        <v>0</v>
      </c>
      <c r="H58" s="22">
        <f t="shared" ca="1" si="8"/>
        <v>0</v>
      </c>
      <c r="I58" s="22">
        <f t="shared" ca="1" si="8"/>
        <v>0</v>
      </c>
      <c r="J58" s="22">
        <f t="shared" ca="1" si="8"/>
        <v>0</v>
      </c>
      <c r="K58" s="22">
        <f t="shared" ca="1" si="8"/>
        <v>0</v>
      </c>
      <c r="L58" s="22">
        <f t="shared" ca="1" si="8"/>
        <v>0</v>
      </c>
      <c r="M58" s="22">
        <f t="shared" ca="1" si="8"/>
        <v>0</v>
      </c>
      <c r="N58" s="22">
        <f t="shared" ca="1" si="8"/>
        <v>0</v>
      </c>
      <c r="O58" s="22">
        <f t="shared" ca="1" si="8"/>
        <v>0</v>
      </c>
      <c r="P58" s="22">
        <f t="shared" ca="1" si="8"/>
        <v>0</v>
      </c>
      <c r="Q58" s="22">
        <f t="shared" ca="1" si="8"/>
        <v>0</v>
      </c>
      <c r="R58" s="23">
        <f t="shared" ca="1" si="9"/>
        <v>0</v>
      </c>
    </row>
    <row r="59" spans="1:18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8"/>
        <v>0</v>
      </c>
      <c r="E59" s="22">
        <f t="shared" ca="1" si="8"/>
        <v>0</v>
      </c>
      <c r="F59" s="22">
        <f t="shared" ca="1" si="8"/>
        <v>0</v>
      </c>
      <c r="G59" s="22">
        <f t="shared" ca="1" si="8"/>
        <v>0</v>
      </c>
      <c r="H59" s="22">
        <f t="shared" ca="1" si="8"/>
        <v>0</v>
      </c>
      <c r="I59" s="22">
        <f t="shared" ca="1" si="8"/>
        <v>0</v>
      </c>
      <c r="J59" s="22">
        <f t="shared" ca="1" si="8"/>
        <v>0</v>
      </c>
      <c r="K59" s="22">
        <f t="shared" ca="1" si="8"/>
        <v>0</v>
      </c>
      <c r="L59" s="22">
        <f t="shared" ca="1" si="8"/>
        <v>0</v>
      </c>
      <c r="M59" s="22">
        <f t="shared" ca="1" si="8"/>
        <v>0</v>
      </c>
      <c r="N59" s="22">
        <f t="shared" ca="1" si="8"/>
        <v>0</v>
      </c>
      <c r="O59" s="22">
        <f t="shared" ca="1" si="8"/>
        <v>0</v>
      </c>
      <c r="P59" s="22">
        <f t="shared" ca="1" si="8"/>
        <v>0</v>
      </c>
      <c r="Q59" s="22">
        <f t="shared" ca="1" si="8"/>
        <v>0</v>
      </c>
      <c r="R59" s="23">
        <f t="shared" ca="1" si="9"/>
        <v>0</v>
      </c>
    </row>
    <row r="60" spans="1:18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8"/>
        <v>0</v>
      </c>
      <c r="E60" s="22">
        <f t="shared" ca="1" si="8"/>
        <v>0</v>
      </c>
      <c r="F60" s="22">
        <f t="shared" ca="1" si="8"/>
        <v>0</v>
      </c>
      <c r="G60" s="22">
        <f t="shared" ca="1" si="8"/>
        <v>0</v>
      </c>
      <c r="H60" s="22">
        <f t="shared" ca="1" si="8"/>
        <v>0</v>
      </c>
      <c r="I60" s="22">
        <f t="shared" ca="1" si="8"/>
        <v>0</v>
      </c>
      <c r="J60" s="22">
        <f t="shared" ca="1" si="8"/>
        <v>0</v>
      </c>
      <c r="K60" s="22">
        <f t="shared" ca="1" si="8"/>
        <v>0</v>
      </c>
      <c r="L60" s="22">
        <f t="shared" ca="1" si="8"/>
        <v>0</v>
      </c>
      <c r="M60" s="22">
        <f t="shared" ca="1" si="8"/>
        <v>0</v>
      </c>
      <c r="N60" s="22">
        <f t="shared" ca="1" si="8"/>
        <v>0</v>
      </c>
      <c r="O60" s="22">
        <f t="shared" ca="1" si="8"/>
        <v>0</v>
      </c>
      <c r="P60" s="22">
        <f t="shared" ca="1" si="8"/>
        <v>0</v>
      </c>
      <c r="Q60" s="22">
        <f t="shared" ca="1" si="8"/>
        <v>0</v>
      </c>
      <c r="R60" s="23">
        <f t="shared" ca="1" si="9"/>
        <v>0</v>
      </c>
    </row>
    <row r="61" spans="1:18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8"/>
        <v>0</v>
      </c>
      <c r="E61" s="22">
        <f t="shared" ca="1" si="8"/>
        <v>0</v>
      </c>
      <c r="F61" s="22">
        <f t="shared" ca="1" si="8"/>
        <v>0</v>
      </c>
      <c r="G61" s="22">
        <f t="shared" ca="1" si="8"/>
        <v>0</v>
      </c>
      <c r="H61" s="22">
        <f t="shared" ca="1" si="8"/>
        <v>0</v>
      </c>
      <c r="I61" s="22">
        <f t="shared" ca="1" si="8"/>
        <v>0</v>
      </c>
      <c r="J61" s="22">
        <f t="shared" ca="1" si="8"/>
        <v>0</v>
      </c>
      <c r="K61" s="22">
        <f t="shared" ca="1" si="8"/>
        <v>0</v>
      </c>
      <c r="L61" s="22">
        <f t="shared" ca="1" si="8"/>
        <v>0</v>
      </c>
      <c r="M61" s="22">
        <f t="shared" ca="1" si="8"/>
        <v>0</v>
      </c>
      <c r="N61" s="22">
        <f t="shared" ca="1" si="8"/>
        <v>0</v>
      </c>
      <c r="O61" s="22">
        <f t="shared" ca="1" si="8"/>
        <v>0</v>
      </c>
      <c r="P61" s="22">
        <f t="shared" ca="1" si="8"/>
        <v>0</v>
      </c>
      <c r="Q61" s="22">
        <f t="shared" ca="1" si="8"/>
        <v>0</v>
      </c>
      <c r="R61" s="23">
        <f t="shared" ca="1" si="9"/>
        <v>0</v>
      </c>
    </row>
    <row r="62" spans="1:18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8"/>
        <v>0</v>
      </c>
      <c r="E62" s="22">
        <f t="shared" ca="1" si="8"/>
        <v>0</v>
      </c>
      <c r="F62" s="22">
        <f t="shared" ca="1" si="8"/>
        <v>0</v>
      </c>
      <c r="G62" s="22">
        <f t="shared" ca="1" si="8"/>
        <v>0</v>
      </c>
      <c r="H62" s="22">
        <f t="shared" ca="1" si="8"/>
        <v>0</v>
      </c>
      <c r="I62" s="22">
        <f t="shared" ca="1" si="8"/>
        <v>0</v>
      </c>
      <c r="J62" s="22">
        <f t="shared" ca="1" si="8"/>
        <v>0</v>
      </c>
      <c r="K62" s="22">
        <f t="shared" ca="1" si="8"/>
        <v>0</v>
      </c>
      <c r="L62" s="22">
        <f t="shared" ca="1" si="8"/>
        <v>0</v>
      </c>
      <c r="M62" s="22">
        <f t="shared" ca="1" si="8"/>
        <v>0</v>
      </c>
      <c r="N62" s="22">
        <f t="shared" ca="1" si="8"/>
        <v>0</v>
      </c>
      <c r="O62" s="22">
        <f t="shared" ca="1" si="8"/>
        <v>0</v>
      </c>
      <c r="P62" s="22">
        <f t="shared" ca="1" si="8"/>
        <v>0</v>
      </c>
      <c r="Q62" s="22">
        <f t="shared" ca="1" si="8"/>
        <v>0</v>
      </c>
      <c r="R62" s="23">
        <f t="shared" ca="1" si="9"/>
        <v>0</v>
      </c>
    </row>
    <row r="63" spans="1:18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8"/>
        <v>0</v>
      </c>
      <c r="E63" s="22">
        <f t="shared" ca="1" si="8"/>
        <v>0</v>
      </c>
      <c r="F63" s="22">
        <f t="shared" ca="1" si="8"/>
        <v>0</v>
      </c>
      <c r="G63" s="22">
        <f t="shared" ca="1" si="8"/>
        <v>0</v>
      </c>
      <c r="H63" s="22">
        <f t="shared" ca="1" si="8"/>
        <v>0</v>
      </c>
      <c r="I63" s="22">
        <f t="shared" ca="1" si="8"/>
        <v>0</v>
      </c>
      <c r="J63" s="22">
        <f t="shared" ca="1" si="8"/>
        <v>0</v>
      </c>
      <c r="K63" s="22">
        <f t="shared" ca="1" si="8"/>
        <v>0</v>
      </c>
      <c r="L63" s="22">
        <f t="shared" ca="1" si="8"/>
        <v>0</v>
      </c>
      <c r="M63" s="22">
        <f t="shared" ca="1" si="8"/>
        <v>0</v>
      </c>
      <c r="N63" s="22">
        <f t="shared" ca="1" si="8"/>
        <v>0</v>
      </c>
      <c r="O63" s="22">
        <f t="shared" ca="1" si="8"/>
        <v>0</v>
      </c>
      <c r="P63" s="22">
        <f t="shared" ca="1" si="8"/>
        <v>0</v>
      </c>
      <c r="Q63" s="22">
        <f t="shared" ca="1" si="8"/>
        <v>0</v>
      </c>
      <c r="R63" s="23">
        <f t="shared" ref="R63:R70" ca="1" si="10">+SUM(D63:Q63)</f>
        <v>0</v>
      </c>
    </row>
    <row r="64" spans="1:18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8"/>
        <v>0</v>
      </c>
      <c r="E64" s="22">
        <f t="shared" ca="1" si="8"/>
        <v>0</v>
      </c>
      <c r="F64" s="22">
        <f t="shared" ca="1" si="8"/>
        <v>0</v>
      </c>
      <c r="G64" s="22">
        <f t="shared" ca="1" si="8"/>
        <v>0</v>
      </c>
      <c r="H64" s="22">
        <f t="shared" ca="1" si="8"/>
        <v>0</v>
      </c>
      <c r="I64" s="22">
        <f t="shared" ca="1" si="8"/>
        <v>0</v>
      </c>
      <c r="J64" s="22">
        <f t="shared" ca="1" si="8"/>
        <v>0</v>
      </c>
      <c r="K64" s="22">
        <f t="shared" ca="1" si="8"/>
        <v>0</v>
      </c>
      <c r="L64" s="22">
        <f t="shared" ca="1" si="8"/>
        <v>0</v>
      </c>
      <c r="M64" s="22">
        <f t="shared" ca="1" si="8"/>
        <v>0</v>
      </c>
      <c r="N64" s="22">
        <f t="shared" ca="1" si="8"/>
        <v>0</v>
      </c>
      <c r="O64" s="22">
        <f t="shared" ca="1" si="8"/>
        <v>0</v>
      </c>
      <c r="P64" s="22">
        <f t="shared" ca="1" si="8"/>
        <v>0</v>
      </c>
      <c r="Q64" s="22">
        <f t="shared" ca="1" si="8"/>
        <v>0</v>
      </c>
      <c r="R64" s="23">
        <f t="shared" ca="1" si="10"/>
        <v>0</v>
      </c>
    </row>
    <row r="65" spans="1:18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8"/>
        <v>0</v>
      </c>
      <c r="E65" s="22">
        <f t="shared" ca="1" si="8"/>
        <v>0</v>
      </c>
      <c r="F65" s="22">
        <f t="shared" ca="1" si="8"/>
        <v>0</v>
      </c>
      <c r="G65" s="22">
        <f t="shared" ca="1" si="8"/>
        <v>0</v>
      </c>
      <c r="H65" s="22">
        <f t="shared" ca="1" si="8"/>
        <v>0</v>
      </c>
      <c r="I65" s="22">
        <f t="shared" ca="1" si="8"/>
        <v>0</v>
      </c>
      <c r="J65" s="22">
        <f t="shared" ca="1" si="8"/>
        <v>0</v>
      </c>
      <c r="K65" s="22">
        <f t="shared" ca="1" si="8"/>
        <v>0</v>
      </c>
      <c r="L65" s="22">
        <f t="shared" ca="1" si="8"/>
        <v>0</v>
      </c>
      <c r="M65" s="22">
        <f t="shared" ca="1" si="8"/>
        <v>0</v>
      </c>
      <c r="N65" s="22">
        <f t="shared" ca="1" si="8"/>
        <v>0</v>
      </c>
      <c r="O65" s="22">
        <f t="shared" ca="1" si="8"/>
        <v>0</v>
      </c>
      <c r="P65" s="22">
        <f t="shared" ca="1" si="8"/>
        <v>0</v>
      </c>
      <c r="Q65" s="22">
        <f t="shared" ca="1" si="8"/>
        <v>0</v>
      </c>
      <c r="R65" s="23">
        <f t="shared" ca="1" si="10"/>
        <v>0</v>
      </c>
    </row>
    <row r="66" spans="1:18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8"/>
        <v>0</v>
      </c>
      <c r="E66" s="22">
        <f t="shared" ca="1" si="8"/>
        <v>0</v>
      </c>
      <c r="F66" s="22">
        <f t="shared" ca="1" si="8"/>
        <v>0</v>
      </c>
      <c r="G66" s="22">
        <f t="shared" ca="1" si="8"/>
        <v>0</v>
      </c>
      <c r="H66" s="22">
        <f t="shared" ca="1" si="8"/>
        <v>0</v>
      </c>
      <c r="I66" s="22">
        <f t="shared" ca="1" si="8"/>
        <v>0</v>
      </c>
      <c r="J66" s="22">
        <f t="shared" ca="1" si="8"/>
        <v>0</v>
      </c>
      <c r="K66" s="22">
        <f t="shared" ca="1" si="8"/>
        <v>0</v>
      </c>
      <c r="L66" s="22">
        <f t="shared" ca="1" si="8"/>
        <v>0</v>
      </c>
      <c r="M66" s="22">
        <f t="shared" ca="1" si="8"/>
        <v>0</v>
      </c>
      <c r="N66" s="22">
        <f t="shared" ca="1" si="8"/>
        <v>0</v>
      </c>
      <c r="O66" s="22">
        <f t="shared" ca="1" si="8"/>
        <v>0</v>
      </c>
      <c r="P66" s="22">
        <f t="shared" ca="1" si="8"/>
        <v>0</v>
      </c>
      <c r="Q66" s="22">
        <f t="shared" ca="1" si="8"/>
        <v>0</v>
      </c>
      <c r="R66" s="23">
        <f t="shared" ca="1" si="10"/>
        <v>0</v>
      </c>
    </row>
    <row r="67" spans="1:18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8"/>
        <v>0</v>
      </c>
      <c r="E67" s="22">
        <f t="shared" ca="1" si="8"/>
        <v>0</v>
      </c>
      <c r="F67" s="22">
        <f t="shared" ca="1" si="8"/>
        <v>0</v>
      </c>
      <c r="G67" s="22">
        <f t="shared" ca="1" si="8"/>
        <v>0</v>
      </c>
      <c r="H67" s="22">
        <f t="shared" ca="1" si="8"/>
        <v>0</v>
      </c>
      <c r="I67" s="22">
        <f t="shared" ca="1" si="8"/>
        <v>0</v>
      </c>
      <c r="J67" s="22">
        <f t="shared" ca="1" si="8"/>
        <v>0</v>
      </c>
      <c r="K67" s="22">
        <f t="shared" ca="1" si="8"/>
        <v>0</v>
      </c>
      <c r="L67" s="22">
        <f t="shared" ca="1" si="8"/>
        <v>0</v>
      </c>
      <c r="M67" s="22">
        <f t="shared" ca="1" si="8"/>
        <v>0</v>
      </c>
      <c r="N67" s="22">
        <f t="shared" ca="1" si="8"/>
        <v>0</v>
      </c>
      <c r="O67" s="22">
        <f t="shared" ca="1" si="8"/>
        <v>0</v>
      </c>
      <c r="P67" s="22">
        <f t="shared" ca="1" si="8"/>
        <v>0</v>
      </c>
      <c r="Q67" s="22">
        <f t="shared" ca="1" si="8"/>
        <v>0</v>
      </c>
      <c r="R67" s="23">
        <f t="shared" ca="1" si="10"/>
        <v>0</v>
      </c>
    </row>
    <row r="68" spans="1:18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8"/>
        <v>0</v>
      </c>
      <c r="E68" s="22">
        <f t="shared" ca="1" si="8"/>
        <v>0</v>
      </c>
      <c r="F68" s="22">
        <f t="shared" ca="1" si="8"/>
        <v>0</v>
      </c>
      <c r="G68" s="22">
        <f t="shared" ca="1" si="8"/>
        <v>0</v>
      </c>
      <c r="H68" s="22">
        <f t="shared" ca="1" si="8"/>
        <v>0</v>
      </c>
      <c r="I68" s="22">
        <f t="shared" ca="1" si="8"/>
        <v>0</v>
      </c>
      <c r="J68" s="22">
        <f t="shared" ca="1" si="8"/>
        <v>0</v>
      </c>
      <c r="K68" s="22">
        <f t="shared" ca="1" si="8"/>
        <v>0</v>
      </c>
      <c r="L68" s="22">
        <f t="shared" ca="1" si="8"/>
        <v>0</v>
      </c>
      <c r="M68" s="22">
        <f t="shared" ca="1" si="8"/>
        <v>0</v>
      </c>
      <c r="N68" s="22">
        <f t="shared" ca="1" si="8"/>
        <v>0</v>
      </c>
      <c r="O68" s="22">
        <f t="shared" ca="1" si="8"/>
        <v>0</v>
      </c>
      <c r="P68" s="22">
        <f t="shared" ca="1" si="8"/>
        <v>0</v>
      </c>
      <c r="Q68" s="22">
        <f t="shared" ca="1" si="8"/>
        <v>0</v>
      </c>
      <c r="R68" s="23">
        <f t="shared" ca="1" si="10"/>
        <v>0</v>
      </c>
    </row>
    <row r="69" spans="1:18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8"/>
        <v>0</v>
      </c>
      <c r="E69" s="22">
        <f t="shared" ca="1" si="8"/>
        <v>0</v>
      </c>
      <c r="F69" s="22">
        <f t="shared" ca="1" si="8"/>
        <v>0</v>
      </c>
      <c r="G69" s="22">
        <f t="shared" ca="1" si="8"/>
        <v>0</v>
      </c>
      <c r="H69" s="22">
        <f t="shared" ca="1" si="8"/>
        <v>0</v>
      </c>
      <c r="I69" s="22">
        <f t="shared" ca="1" si="8"/>
        <v>0</v>
      </c>
      <c r="J69" s="22">
        <f t="shared" ca="1" si="8"/>
        <v>0</v>
      </c>
      <c r="K69" s="22">
        <f t="shared" ca="1" si="8"/>
        <v>0</v>
      </c>
      <c r="L69" s="22">
        <f t="shared" ca="1" si="8"/>
        <v>0</v>
      </c>
      <c r="M69" s="22">
        <f t="shared" ca="1" si="8"/>
        <v>0</v>
      </c>
      <c r="N69" s="22">
        <f t="shared" ca="1" si="8"/>
        <v>0</v>
      </c>
      <c r="O69" s="22">
        <f t="shared" ca="1" si="8"/>
        <v>0</v>
      </c>
      <c r="P69" s="22">
        <f t="shared" ca="1" si="8"/>
        <v>0</v>
      </c>
      <c r="Q69" s="22">
        <f t="shared" ca="1" si="8"/>
        <v>0</v>
      </c>
      <c r="R69" s="23">
        <f t="shared" ca="1" si="10"/>
        <v>0</v>
      </c>
    </row>
    <row r="70" spans="1:18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8"/>
        <v>0</v>
      </c>
      <c r="E70" s="22">
        <f t="shared" ca="1" si="8"/>
        <v>0</v>
      </c>
      <c r="F70" s="22">
        <f t="shared" ca="1" si="8"/>
        <v>0</v>
      </c>
      <c r="G70" s="22">
        <f t="shared" ca="1" si="8"/>
        <v>0</v>
      </c>
      <c r="H70" s="22">
        <f t="shared" ca="1" si="8"/>
        <v>0</v>
      </c>
      <c r="I70" s="22">
        <f t="shared" ca="1" si="8"/>
        <v>0</v>
      </c>
      <c r="J70" s="22">
        <f t="shared" ca="1" si="8"/>
        <v>0</v>
      </c>
      <c r="K70" s="22">
        <f t="shared" ca="1" si="8"/>
        <v>0</v>
      </c>
      <c r="L70" s="22">
        <f t="shared" ca="1" si="8"/>
        <v>0</v>
      </c>
      <c r="M70" s="22">
        <f t="shared" ca="1" si="8"/>
        <v>0</v>
      </c>
      <c r="N70" s="22">
        <f t="shared" ca="1" si="8"/>
        <v>0</v>
      </c>
      <c r="O70" s="22">
        <f t="shared" ca="1" si="8"/>
        <v>0</v>
      </c>
      <c r="P70" s="22">
        <f t="shared" ca="1" si="8"/>
        <v>0</v>
      </c>
      <c r="Q70" s="22">
        <f t="shared" ca="1" si="8"/>
        <v>0</v>
      </c>
      <c r="R70" s="23">
        <f t="shared" ca="1" si="10"/>
        <v>0</v>
      </c>
    </row>
    <row r="71" spans="1:18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Q74" ca="1" si="11">IFERROR(INDIRECT("'"&amp;$B$2&amp;"'!"&amp;ADDRESS(MATCH($B71,INDIRECT("'"&amp;$B$2&amp;"'!$B$1:$B$1095"),0),MATCH(D$5,INDIRECT("'"&amp;$B$2&amp;"'!5:5"),0))),0)</f>
        <v>0</v>
      </c>
      <c r="E71" s="22">
        <f t="shared" ca="1" si="11"/>
        <v>0</v>
      </c>
      <c r="F71" s="22">
        <f t="shared" ca="1" si="11"/>
        <v>0</v>
      </c>
      <c r="G71" s="22">
        <f t="shared" ca="1" si="11"/>
        <v>0</v>
      </c>
      <c r="H71" s="22">
        <f t="shared" ca="1" si="11"/>
        <v>0</v>
      </c>
      <c r="I71" s="22">
        <f t="shared" ca="1" si="11"/>
        <v>0</v>
      </c>
      <c r="J71" s="22">
        <f t="shared" ca="1" si="11"/>
        <v>0</v>
      </c>
      <c r="K71" s="22">
        <f t="shared" ca="1" si="11"/>
        <v>0</v>
      </c>
      <c r="L71" s="22">
        <f t="shared" ca="1" si="11"/>
        <v>0</v>
      </c>
      <c r="M71" s="22">
        <f t="shared" ca="1" si="11"/>
        <v>0</v>
      </c>
      <c r="N71" s="22">
        <f t="shared" ca="1" si="11"/>
        <v>0</v>
      </c>
      <c r="O71" s="22">
        <f t="shared" ca="1" si="11"/>
        <v>0</v>
      </c>
      <c r="P71" s="22">
        <f t="shared" ca="1" si="11"/>
        <v>0</v>
      </c>
      <c r="Q71" s="22">
        <f t="shared" ca="1" si="11"/>
        <v>0</v>
      </c>
      <c r="R71" s="23">
        <f t="shared" ref="R71:R77" ca="1" si="12">+SUM(D71:Q71)</f>
        <v>0</v>
      </c>
    </row>
    <row r="72" spans="1:18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1"/>
        <v>0</v>
      </c>
      <c r="E72" s="22">
        <f t="shared" ca="1" si="11"/>
        <v>0</v>
      </c>
      <c r="F72" s="22">
        <f t="shared" ca="1" si="11"/>
        <v>0</v>
      </c>
      <c r="G72" s="22">
        <f t="shared" ca="1" si="11"/>
        <v>0</v>
      </c>
      <c r="H72" s="22">
        <f t="shared" ca="1" si="11"/>
        <v>0</v>
      </c>
      <c r="I72" s="22">
        <f t="shared" ca="1" si="11"/>
        <v>0</v>
      </c>
      <c r="J72" s="22">
        <f t="shared" ca="1" si="11"/>
        <v>0</v>
      </c>
      <c r="K72" s="22">
        <f t="shared" ca="1" si="11"/>
        <v>0</v>
      </c>
      <c r="L72" s="22">
        <f t="shared" ca="1" si="11"/>
        <v>0</v>
      </c>
      <c r="M72" s="22">
        <f t="shared" ca="1" si="11"/>
        <v>0</v>
      </c>
      <c r="N72" s="22">
        <f t="shared" ca="1" si="11"/>
        <v>0</v>
      </c>
      <c r="O72" s="22">
        <f t="shared" ca="1" si="11"/>
        <v>0</v>
      </c>
      <c r="P72" s="22">
        <f t="shared" ca="1" si="11"/>
        <v>0</v>
      </c>
      <c r="Q72" s="22">
        <f t="shared" ca="1" si="11"/>
        <v>0</v>
      </c>
      <c r="R72" s="23">
        <f t="shared" ca="1" si="12"/>
        <v>0</v>
      </c>
    </row>
    <row r="73" spans="1:18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1"/>
        <v>0</v>
      </c>
      <c r="E73" s="22">
        <f t="shared" ca="1" si="11"/>
        <v>0</v>
      </c>
      <c r="F73" s="22">
        <f t="shared" ca="1" si="11"/>
        <v>0</v>
      </c>
      <c r="G73" s="22">
        <f t="shared" ca="1" si="11"/>
        <v>0</v>
      </c>
      <c r="H73" s="22">
        <f t="shared" ca="1" si="11"/>
        <v>0</v>
      </c>
      <c r="I73" s="22">
        <f t="shared" ca="1" si="11"/>
        <v>0</v>
      </c>
      <c r="J73" s="22">
        <f t="shared" ca="1" si="11"/>
        <v>0</v>
      </c>
      <c r="K73" s="22">
        <f t="shared" ca="1" si="11"/>
        <v>0</v>
      </c>
      <c r="L73" s="22">
        <f t="shared" ca="1" si="11"/>
        <v>0</v>
      </c>
      <c r="M73" s="22">
        <f t="shared" ca="1" si="11"/>
        <v>0</v>
      </c>
      <c r="N73" s="22">
        <f t="shared" ca="1" si="11"/>
        <v>0</v>
      </c>
      <c r="O73" s="22">
        <f t="shared" ca="1" si="11"/>
        <v>0</v>
      </c>
      <c r="P73" s="22">
        <f t="shared" ca="1" si="11"/>
        <v>0</v>
      </c>
      <c r="Q73" s="22">
        <f t="shared" ca="1" si="11"/>
        <v>0</v>
      </c>
      <c r="R73" s="23">
        <f t="shared" ca="1" si="12"/>
        <v>0</v>
      </c>
    </row>
    <row r="74" spans="1:18" ht="13.5" x14ac:dyDescent="0.25">
      <c r="A74" s="65" t="s">
        <v>281</v>
      </c>
      <c r="B74" s="21">
        <v>3018</v>
      </c>
      <c r="C74" s="66" t="s">
        <v>253</v>
      </c>
      <c r="D74" s="22">
        <f t="shared" ca="1" si="11"/>
        <v>0</v>
      </c>
      <c r="E74" s="22">
        <f t="shared" ca="1" si="11"/>
        <v>0</v>
      </c>
      <c r="F74" s="22">
        <f t="shared" ca="1" si="11"/>
        <v>0</v>
      </c>
      <c r="G74" s="22">
        <f t="shared" ca="1" si="11"/>
        <v>0</v>
      </c>
      <c r="H74" s="22">
        <f t="shared" ca="1" si="11"/>
        <v>0</v>
      </c>
      <c r="I74" s="22">
        <f t="shared" ca="1" si="11"/>
        <v>0</v>
      </c>
      <c r="J74" s="22">
        <f t="shared" ca="1" si="11"/>
        <v>0</v>
      </c>
      <c r="K74" s="22">
        <f t="shared" ca="1" si="11"/>
        <v>0</v>
      </c>
      <c r="L74" s="22">
        <f t="shared" ca="1" si="11"/>
        <v>0</v>
      </c>
      <c r="M74" s="22">
        <f t="shared" ca="1" si="11"/>
        <v>0</v>
      </c>
      <c r="N74" s="22">
        <f t="shared" ca="1" si="11"/>
        <v>0</v>
      </c>
      <c r="O74" s="22">
        <f t="shared" ca="1" si="11"/>
        <v>0</v>
      </c>
      <c r="P74" s="22">
        <f t="shared" ca="1" si="11"/>
        <v>0</v>
      </c>
      <c r="Q74" s="22">
        <f t="shared" ca="1" si="11"/>
        <v>0</v>
      </c>
      <c r="R74" s="23">
        <f t="shared" ca="1" si="12"/>
        <v>0</v>
      </c>
    </row>
    <row r="75" spans="1:18" ht="13.5" x14ac:dyDescent="0.25">
      <c r="A75" s="67" t="s">
        <v>283</v>
      </c>
      <c r="B75" s="56">
        <v>9000</v>
      </c>
      <c r="C75" s="66" t="s">
        <v>284</v>
      </c>
      <c r="D75" s="57">
        <f t="shared" ref="D75:Q75" ca="1" si="13">SUMIF($C$7:$C$74,"HD",D$7:D$74)</f>
        <v>102848295.58252096</v>
      </c>
      <c r="E75" s="57">
        <f t="shared" ca="1" si="13"/>
        <v>579503645.79741895</v>
      </c>
      <c r="F75" s="57">
        <f t="shared" ca="1" si="13"/>
        <v>1656.1099999999853</v>
      </c>
      <c r="G75" s="57">
        <f t="shared" ca="1" si="13"/>
        <v>224077.91</v>
      </c>
      <c r="H75" s="57">
        <f t="shared" ca="1" si="13"/>
        <v>19000</v>
      </c>
      <c r="I75" s="57">
        <f t="shared" ca="1" si="13"/>
        <v>3604405.9100050065</v>
      </c>
      <c r="J75" s="57">
        <f t="shared" ca="1" si="13"/>
        <v>38890699.599999994</v>
      </c>
      <c r="K75" s="57">
        <f t="shared" ca="1" si="13"/>
        <v>826244.95000600012</v>
      </c>
      <c r="L75" s="57">
        <f t="shared" ca="1" si="13"/>
        <v>0</v>
      </c>
      <c r="M75" s="57">
        <f t="shared" ca="1" si="13"/>
        <v>201716820.40000099</v>
      </c>
      <c r="N75" s="57">
        <f t="shared" ca="1" si="13"/>
        <v>202812.09</v>
      </c>
      <c r="O75" s="57">
        <f t="shared" ca="1" si="13"/>
        <v>0</v>
      </c>
      <c r="P75" s="57">
        <f t="shared" ca="1" si="13"/>
        <v>0</v>
      </c>
      <c r="Q75" s="57">
        <f t="shared" ca="1" si="13"/>
        <v>52144644.673325993</v>
      </c>
      <c r="R75" s="57">
        <f t="shared" ca="1" si="12"/>
        <v>979982303.02327788</v>
      </c>
    </row>
    <row r="76" spans="1:18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t="shared" ref="E76:Q76" ca="1" si="14">SUMIF($C$7:$C$74,"H",E$7:E$74)+SUMIF($C$7:$C$74,"E",E$7:E$74)</f>
        <v>0</v>
      </c>
      <c r="F76" s="57">
        <f t="shared" ca="1" si="14"/>
        <v>0</v>
      </c>
      <c r="G76" s="57">
        <f t="shared" ca="1" si="14"/>
        <v>0</v>
      </c>
      <c r="H76" s="57">
        <f t="shared" ca="1" si="14"/>
        <v>0</v>
      </c>
      <c r="I76" s="57">
        <f t="shared" ca="1" si="14"/>
        <v>0</v>
      </c>
      <c r="J76" s="57">
        <f t="shared" ca="1" si="14"/>
        <v>0</v>
      </c>
      <c r="K76" s="57">
        <f t="shared" ca="1" si="14"/>
        <v>0</v>
      </c>
      <c r="L76" s="57">
        <f t="shared" ca="1" si="14"/>
        <v>0</v>
      </c>
      <c r="M76" s="57">
        <f t="shared" ca="1" si="14"/>
        <v>0</v>
      </c>
      <c r="N76" s="57">
        <f t="shared" ca="1" si="14"/>
        <v>0</v>
      </c>
      <c r="O76" s="57">
        <f t="shared" ca="1" si="14"/>
        <v>0</v>
      </c>
      <c r="P76" s="57">
        <f t="shared" ca="1" si="14"/>
        <v>0</v>
      </c>
      <c r="Q76" s="57">
        <f t="shared" ca="1" si="14"/>
        <v>0</v>
      </c>
      <c r="R76" s="57">
        <f t="shared" ca="1" si="12"/>
        <v>0</v>
      </c>
    </row>
    <row r="77" spans="1:18" ht="13.5" x14ac:dyDescent="0.25">
      <c r="A77" s="67" t="s">
        <v>289</v>
      </c>
      <c r="B77" s="56">
        <v>9003</v>
      </c>
      <c r="C77" s="66" t="s">
        <v>290</v>
      </c>
      <c r="D77" s="57">
        <f t="shared" ref="D77:P77" ca="1" si="15">D75+D76</f>
        <v>102848295.58252096</v>
      </c>
      <c r="E77" s="57">
        <f t="shared" ca="1" si="15"/>
        <v>579503645.79741895</v>
      </c>
      <c r="F77" s="57">
        <f t="shared" ca="1" si="15"/>
        <v>1656.1099999999853</v>
      </c>
      <c r="G77" s="57">
        <f t="shared" ca="1" si="15"/>
        <v>224077.91</v>
      </c>
      <c r="H77" s="57">
        <f t="shared" ca="1" si="15"/>
        <v>19000</v>
      </c>
      <c r="I77" s="57">
        <f t="shared" ca="1" si="15"/>
        <v>3604405.9100050065</v>
      </c>
      <c r="J77" s="57">
        <f t="shared" ca="1" si="15"/>
        <v>38890699.599999994</v>
      </c>
      <c r="K77" s="57">
        <f t="shared" ca="1" si="15"/>
        <v>826244.95000600012</v>
      </c>
      <c r="L77" s="57">
        <f t="shared" ca="1" si="15"/>
        <v>0</v>
      </c>
      <c r="M77" s="57">
        <f t="shared" ca="1" si="15"/>
        <v>201716820.40000099</v>
      </c>
      <c r="N77" s="57">
        <f t="shared" ca="1" si="15"/>
        <v>202812.09</v>
      </c>
      <c r="O77" s="57">
        <f t="shared" ca="1" si="15"/>
        <v>0</v>
      </c>
      <c r="P77" s="57">
        <f t="shared" ca="1" si="15"/>
        <v>0</v>
      </c>
      <c r="Q77" s="57">
        <f ca="1">Q75+Q76</f>
        <v>52144644.673325993</v>
      </c>
      <c r="R77" s="57">
        <f t="shared" ca="1" si="12"/>
        <v>979982303.02327788</v>
      </c>
    </row>
  </sheetData>
  <mergeCells count="1">
    <mergeCell ref="E2:G2"/>
  </mergeCells>
  <dataValidations count="1">
    <dataValidation type="list" allowBlank="1" showInputMessage="1" showErrorMessage="1" sqref="B2" xr:uid="{9F03AB35-76B8-4E31-BAF4-CFCF455C7ED4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A8A9-61BD-4F4D-9BB3-6C0CC10AFE6F}">
  <dimension ref="A1:J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0" width="15.7109375" style="3" customWidth="1"/>
    <col min="11" max="16384" width="9.140625" style="3"/>
  </cols>
  <sheetData>
    <row r="1" spans="1:10" ht="15" customHeight="1" x14ac:dyDescent="0.25">
      <c r="A1" s="1" t="s">
        <v>0</v>
      </c>
      <c r="B1" s="2"/>
      <c r="C1" s="2"/>
    </row>
    <row r="2" spans="1:10" ht="15" customHeight="1" x14ac:dyDescent="0.25">
      <c r="A2" s="1" t="s">
        <v>102</v>
      </c>
      <c r="B2" s="4" t="s">
        <v>8</v>
      </c>
      <c r="C2" s="2"/>
      <c r="E2" s="81" t="s">
        <v>1</v>
      </c>
      <c r="F2" s="82"/>
      <c r="G2" s="83"/>
      <c r="H2" s="6"/>
    </row>
    <row r="3" spans="1:10" ht="15" customHeight="1" x14ac:dyDescent="0.25">
      <c r="A3" s="5" t="s">
        <v>354</v>
      </c>
      <c r="B3" s="2"/>
      <c r="C3" s="2"/>
    </row>
    <row r="4" spans="1:10" ht="22.5" customHeight="1" x14ac:dyDescent="0.2"/>
    <row r="5" spans="1:10" ht="22.5" customHeight="1" x14ac:dyDescent="0.2">
      <c r="D5" s="11">
        <v>707</v>
      </c>
      <c r="E5" s="11">
        <v>745</v>
      </c>
      <c r="F5" s="11">
        <v>746</v>
      </c>
      <c r="G5" s="11">
        <v>747</v>
      </c>
      <c r="H5" s="11">
        <v>755</v>
      </c>
      <c r="I5" s="11">
        <v>756</v>
      </c>
      <c r="J5" s="11"/>
    </row>
    <row r="6" spans="1:10" ht="79.5" customHeight="1" x14ac:dyDescent="0.2">
      <c r="A6" s="64" t="s">
        <v>141</v>
      </c>
      <c r="B6" s="64" t="s">
        <v>142</v>
      </c>
      <c r="C6" s="64" t="s">
        <v>143</v>
      </c>
      <c r="D6" s="8" t="s">
        <v>98</v>
      </c>
      <c r="E6" s="8" t="s">
        <v>99</v>
      </c>
      <c r="F6" s="8" t="s">
        <v>100</v>
      </c>
      <c r="G6" s="8" t="s">
        <v>101</v>
      </c>
      <c r="H6" s="8" t="s">
        <v>102</v>
      </c>
      <c r="I6" s="8" t="s">
        <v>103</v>
      </c>
      <c r="J6" s="8" t="s">
        <v>340</v>
      </c>
    </row>
    <row r="7" spans="1:10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I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ca="1">+SUM(D7:I7)</f>
        <v>0</v>
      </c>
    </row>
    <row r="8" spans="1:10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302296.25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ref="J8:J22" ca="1" si="1">+SUM(D8:I8)</f>
        <v>302296.25</v>
      </c>
    </row>
    <row r="9" spans="1:10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  <c r="E9" s="22">
        <f t="shared" ca="1" si="0"/>
        <v>0</v>
      </c>
      <c r="F9" s="22">
        <f t="shared" ca="1" si="0"/>
        <v>0</v>
      </c>
      <c r="G9" s="22">
        <f t="shared" ca="1" si="0"/>
        <v>0</v>
      </c>
      <c r="H9" s="22">
        <f t="shared" ca="1" si="0"/>
        <v>0</v>
      </c>
      <c r="I9" s="22">
        <f t="shared" ca="1" si="0"/>
        <v>0</v>
      </c>
      <c r="J9" s="22">
        <f t="shared" ca="1" si="1"/>
        <v>0</v>
      </c>
    </row>
    <row r="10" spans="1:10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0</v>
      </c>
      <c r="E10" s="22">
        <f t="shared" ca="1" si="0"/>
        <v>0</v>
      </c>
      <c r="F10" s="22">
        <f t="shared" ca="1" si="0"/>
        <v>0</v>
      </c>
      <c r="G10" s="22">
        <f t="shared" ca="1" si="0"/>
        <v>0</v>
      </c>
      <c r="H10" s="22">
        <f t="shared" ca="1" si="0"/>
        <v>22261671.75</v>
      </c>
      <c r="I10" s="22">
        <f t="shared" ca="1" si="0"/>
        <v>0</v>
      </c>
      <c r="J10" s="22">
        <f t="shared" ca="1" si="1"/>
        <v>22261671.75</v>
      </c>
    </row>
    <row r="11" spans="1:10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1"/>
        <v>0</v>
      </c>
    </row>
    <row r="12" spans="1:10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36063830.680806808</v>
      </c>
      <c r="I12" s="22">
        <f t="shared" ca="1" si="0"/>
        <v>0</v>
      </c>
      <c r="J12" s="22">
        <f t="shared" ca="1" si="1"/>
        <v>36063830.680806808</v>
      </c>
    </row>
    <row r="13" spans="1:10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1"/>
        <v>0</v>
      </c>
    </row>
    <row r="14" spans="1:10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2">
        <f t="shared" ca="1" si="0"/>
        <v>0</v>
      </c>
      <c r="J14" s="22">
        <f t="shared" ca="1" si="1"/>
        <v>0</v>
      </c>
    </row>
    <row r="15" spans="1:10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1"/>
        <v>0</v>
      </c>
    </row>
    <row r="16" spans="1:10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15555864.395027008</v>
      </c>
      <c r="I16" s="22">
        <f t="shared" ca="1" si="0"/>
        <v>18715465.561137997</v>
      </c>
      <c r="J16" s="22">
        <f t="shared" ca="1" si="1"/>
        <v>34271329.956165001</v>
      </c>
    </row>
    <row r="17" spans="1:10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  <c r="E17" s="22">
        <f t="shared" ca="1" si="0"/>
        <v>0</v>
      </c>
      <c r="F17" s="22">
        <f t="shared" ca="1" si="0"/>
        <v>0</v>
      </c>
      <c r="G17" s="22">
        <f t="shared" ca="1" si="0"/>
        <v>0</v>
      </c>
      <c r="H17" s="22">
        <f t="shared" ca="1" si="0"/>
        <v>0</v>
      </c>
      <c r="I17" s="22">
        <f t="shared" ca="1" si="0"/>
        <v>0</v>
      </c>
      <c r="J17" s="22">
        <f t="shared" ca="1" si="1"/>
        <v>0</v>
      </c>
    </row>
    <row r="18" spans="1:10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2">
        <f t="shared" ca="1" si="0"/>
        <v>0</v>
      </c>
      <c r="G18" s="22">
        <f t="shared" ca="1" si="0"/>
        <v>0</v>
      </c>
      <c r="H18" s="22">
        <f t="shared" ca="1" si="0"/>
        <v>0</v>
      </c>
      <c r="I18" s="22">
        <f t="shared" ca="1" si="0"/>
        <v>0</v>
      </c>
      <c r="J18" s="22">
        <f t="shared" ca="1" si="1"/>
        <v>0</v>
      </c>
    </row>
    <row r="19" spans="1:10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2">
        <f t="shared" ca="1" si="0"/>
        <v>36979146.024775617</v>
      </c>
      <c r="I19" s="22">
        <f t="shared" ca="1" si="0"/>
        <v>15040150.542398898</v>
      </c>
      <c r="J19" s="22">
        <f t="shared" ca="1" si="1"/>
        <v>52019296.567174517</v>
      </c>
    </row>
    <row r="20" spans="1:10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  <c r="E20" s="22">
        <f t="shared" ca="1" si="0"/>
        <v>0</v>
      </c>
      <c r="F20" s="22">
        <f t="shared" ca="1" si="0"/>
        <v>0</v>
      </c>
      <c r="G20" s="22">
        <f t="shared" ca="1" si="0"/>
        <v>0</v>
      </c>
      <c r="H20" s="22">
        <f t="shared" ca="1" si="0"/>
        <v>0</v>
      </c>
      <c r="I20" s="22">
        <f t="shared" ca="1" si="0"/>
        <v>0</v>
      </c>
      <c r="J20" s="22">
        <f t="shared" ca="1" si="1"/>
        <v>0</v>
      </c>
    </row>
    <row r="21" spans="1:10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2">
        <f t="shared" ca="1" si="0"/>
        <v>0</v>
      </c>
      <c r="F21" s="22">
        <f t="shared" ca="1" si="0"/>
        <v>0</v>
      </c>
      <c r="G21" s="22">
        <f t="shared" ca="1" si="0"/>
        <v>0</v>
      </c>
      <c r="H21" s="22">
        <f t="shared" ca="1" si="0"/>
        <v>0</v>
      </c>
      <c r="I21" s="22">
        <f t="shared" ca="1" si="0"/>
        <v>0</v>
      </c>
      <c r="J21" s="22">
        <f t="shared" ca="1" si="1"/>
        <v>0</v>
      </c>
    </row>
    <row r="22" spans="1:10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  <c r="E22" s="22">
        <f t="shared" ca="1" si="0"/>
        <v>0</v>
      </c>
      <c r="F22" s="22">
        <f t="shared" ca="1" si="0"/>
        <v>0</v>
      </c>
      <c r="G22" s="22">
        <f t="shared" ca="1" si="0"/>
        <v>0</v>
      </c>
      <c r="H22" s="22">
        <f t="shared" ca="1" si="0"/>
        <v>0</v>
      </c>
      <c r="I22" s="22">
        <f t="shared" ca="1" si="0"/>
        <v>0</v>
      </c>
      <c r="J22" s="22">
        <f t="shared" ca="1" si="1"/>
        <v>0</v>
      </c>
    </row>
    <row r="23" spans="1:10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I38" ca="1" si="2">IFERROR(INDIRECT("'"&amp;$B$2&amp;"'!"&amp;ADDRESS(MATCH($B23,INDIRECT("'"&amp;$B$2&amp;"'!$B$1:$B$1095"),0),MATCH(D$5,INDIRECT("'"&amp;$B$2&amp;"'!5:5"),0))),0)</f>
        <v>0</v>
      </c>
      <c r="E23" s="22">
        <f t="shared" ca="1" si="2"/>
        <v>0</v>
      </c>
      <c r="F23" s="22">
        <f t="shared" ca="1" si="2"/>
        <v>0</v>
      </c>
      <c r="G23" s="22">
        <f t="shared" ca="1" si="2"/>
        <v>0</v>
      </c>
      <c r="H23" s="22">
        <f t="shared" ca="1" si="2"/>
        <v>0</v>
      </c>
      <c r="I23" s="22">
        <f t="shared" ca="1" si="2"/>
        <v>0</v>
      </c>
      <c r="J23" s="22">
        <f t="shared" ref="J23:J59" ca="1" si="3">+SUM(D23:I23)</f>
        <v>0</v>
      </c>
    </row>
    <row r="24" spans="1:10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0</v>
      </c>
      <c r="E24" s="22">
        <f t="shared" ca="1" si="2"/>
        <v>0</v>
      </c>
      <c r="F24" s="22">
        <f t="shared" ca="1" si="2"/>
        <v>0</v>
      </c>
      <c r="G24" s="22">
        <f t="shared" ca="1" si="2"/>
        <v>0</v>
      </c>
      <c r="H24" s="22">
        <f t="shared" ca="1" si="2"/>
        <v>0</v>
      </c>
      <c r="I24" s="22">
        <f t="shared" ca="1" si="2"/>
        <v>0</v>
      </c>
      <c r="J24" s="22">
        <f t="shared" ca="1" si="3"/>
        <v>0</v>
      </c>
    </row>
    <row r="25" spans="1:10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0</v>
      </c>
      <c r="E25" s="22">
        <f t="shared" ca="1" si="2"/>
        <v>0</v>
      </c>
      <c r="F25" s="22">
        <f t="shared" ca="1" si="2"/>
        <v>0</v>
      </c>
      <c r="G25" s="22">
        <f t="shared" ca="1" si="2"/>
        <v>0</v>
      </c>
      <c r="H25" s="22">
        <f t="shared" ca="1" si="2"/>
        <v>0</v>
      </c>
      <c r="I25" s="22">
        <f t="shared" ca="1" si="2"/>
        <v>0</v>
      </c>
      <c r="J25" s="22">
        <f t="shared" ca="1" si="3"/>
        <v>0</v>
      </c>
    </row>
    <row r="26" spans="1:10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0</v>
      </c>
      <c r="E26" s="22">
        <f t="shared" ca="1" si="2"/>
        <v>0</v>
      </c>
      <c r="F26" s="22">
        <f t="shared" ca="1" si="2"/>
        <v>0</v>
      </c>
      <c r="G26" s="22">
        <f t="shared" ca="1" si="2"/>
        <v>0</v>
      </c>
      <c r="H26" s="22">
        <f t="shared" ca="1" si="2"/>
        <v>0</v>
      </c>
      <c r="I26" s="22">
        <f t="shared" ca="1" si="2"/>
        <v>0</v>
      </c>
      <c r="J26" s="22">
        <f t="shared" ca="1" si="3"/>
        <v>0</v>
      </c>
    </row>
    <row r="27" spans="1:10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0</v>
      </c>
      <c r="E27" s="22">
        <f t="shared" ca="1" si="2"/>
        <v>0</v>
      </c>
      <c r="F27" s="22">
        <f t="shared" ca="1" si="2"/>
        <v>0</v>
      </c>
      <c r="G27" s="22">
        <f t="shared" ca="1" si="2"/>
        <v>0</v>
      </c>
      <c r="H27" s="22">
        <f t="shared" ca="1" si="2"/>
        <v>0</v>
      </c>
      <c r="I27" s="22">
        <f t="shared" ca="1" si="2"/>
        <v>0</v>
      </c>
      <c r="J27" s="22">
        <f t="shared" ca="1" si="3"/>
        <v>0</v>
      </c>
    </row>
    <row r="28" spans="1:10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0</v>
      </c>
      <c r="E28" s="22">
        <f t="shared" ca="1" si="2"/>
        <v>0</v>
      </c>
      <c r="F28" s="22">
        <f t="shared" ca="1" si="2"/>
        <v>0</v>
      </c>
      <c r="G28" s="22">
        <f t="shared" ca="1" si="2"/>
        <v>0</v>
      </c>
      <c r="H28" s="22">
        <f t="shared" ca="1" si="2"/>
        <v>0</v>
      </c>
      <c r="I28" s="22">
        <f t="shared" ca="1" si="2"/>
        <v>0</v>
      </c>
      <c r="J28" s="22">
        <f t="shared" ca="1" si="3"/>
        <v>0</v>
      </c>
    </row>
    <row r="29" spans="1:10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0</v>
      </c>
      <c r="E29" s="22">
        <f t="shared" ca="1" si="2"/>
        <v>0</v>
      </c>
      <c r="F29" s="22">
        <f t="shared" ca="1" si="2"/>
        <v>0</v>
      </c>
      <c r="G29" s="22">
        <f t="shared" ca="1" si="2"/>
        <v>0</v>
      </c>
      <c r="H29" s="22">
        <f t="shared" ca="1" si="2"/>
        <v>0</v>
      </c>
      <c r="I29" s="22">
        <f t="shared" ca="1" si="2"/>
        <v>0</v>
      </c>
      <c r="J29" s="22">
        <f t="shared" ca="1" si="3"/>
        <v>0</v>
      </c>
    </row>
    <row r="30" spans="1:10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0</v>
      </c>
      <c r="E30" s="22">
        <f t="shared" ca="1" si="2"/>
        <v>0</v>
      </c>
      <c r="F30" s="22">
        <f t="shared" ca="1" si="2"/>
        <v>0</v>
      </c>
      <c r="G30" s="22">
        <f t="shared" ca="1" si="2"/>
        <v>0</v>
      </c>
      <c r="H30" s="22">
        <f t="shared" ca="1" si="2"/>
        <v>0</v>
      </c>
      <c r="I30" s="22">
        <f t="shared" ca="1" si="2"/>
        <v>0</v>
      </c>
      <c r="J30" s="22">
        <f t="shared" ca="1" si="3"/>
        <v>0</v>
      </c>
    </row>
    <row r="31" spans="1:10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0</v>
      </c>
      <c r="E31" s="22">
        <f t="shared" ca="1" si="2"/>
        <v>0</v>
      </c>
      <c r="F31" s="22">
        <f t="shared" ca="1" si="2"/>
        <v>0</v>
      </c>
      <c r="G31" s="22">
        <f t="shared" ca="1" si="2"/>
        <v>0</v>
      </c>
      <c r="H31" s="22">
        <f t="shared" ca="1" si="2"/>
        <v>0</v>
      </c>
      <c r="I31" s="22">
        <f t="shared" ca="1" si="2"/>
        <v>0</v>
      </c>
      <c r="J31" s="22">
        <f t="shared" ca="1" si="3"/>
        <v>0</v>
      </c>
    </row>
    <row r="32" spans="1:10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0</v>
      </c>
      <c r="E32" s="22">
        <f t="shared" ca="1" si="2"/>
        <v>0</v>
      </c>
      <c r="F32" s="22">
        <f t="shared" ca="1" si="2"/>
        <v>0</v>
      </c>
      <c r="G32" s="22">
        <f t="shared" ca="1" si="2"/>
        <v>0</v>
      </c>
      <c r="H32" s="22">
        <f t="shared" ca="1" si="2"/>
        <v>0</v>
      </c>
      <c r="I32" s="22">
        <f t="shared" ca="1" si="2"/>
        <v>0</v>
      </c>
      <c r="J32" s="22">
        <f t="shared" ca="1" si="3"/>
        <v>0</v>
      </c>
    </row>
    <row r="33" spans="1:10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0</v>
      </c>
      <c r="E33" s="22">
        <f t="shared" ca="1" si="2"/>
        <v>0</v>
      </c>
      <c r="F33" s="22">
        <f t="shared" ca="1" si="2"/>
        <v>0</v>
      </c>
      <c r="G33" s="22">
        <f t="shared" ca="1" si="2"/>
        <v>0</v>
      </c>
      <c r="H33" s="22">
        <f t="shared" ca="1" si="2"/>
        <v>0</v>
      </c>
      <c r="I33" s="22">
        <f t="shared" ca="1" si="2"/>
        <v>0</v>
      </c>
      <c r="J33" s="22">
        <f t="shared" ca="1" si="3"/>
        <v>0</v>
      </c>
    </row>
    <row r="34" spans="1:10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0</v>
      </c>
      <c r="E34" s="22">
        <f t="shared" ca="1" si="2"/>
        <v>0</v>
      </c>
      <c r="F34" s="22">
        <f t="shared" ca="1" si="2"/>
        <v>0</v>
      </c>
      <c r="G34" s="22">
        <f t="shared" ca="1" si="2"/>
        <v>0</v>
      </c>
      <c r="H34" s="22">
        <f t="shared" ca="1" si="2"/>
        <v>0</v>
      </c>
      <c r="I34" s="22">
        <f t="shared" ca="1" si="2"/>
        <v>0</v>
      </c>
      <c r="J34" s="22">
        <f t="shared" ca="1" si="3"/>
        <v>0</v>
      </c>
    </row>
    <row r="35" spans="1:10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0</v>
      </c>
      <c r="E35" s="22">
        <f t="shared" ca="1" si="2"/>
        <v>0</v>
      </c>
      <c r="F35" s="22">
        <f t="shared" ca="1" si="2"/>
        <v>0</v>
      </c>
      <c r="G35" s="22">
        <f t="shared" ca="1" si="2"/>
        <v>0</v>
      </c>
      <c r="H35" s="22">
        <f t="shared" ca="1" si="2"/>
        <v>0</v>
      </c>
      <c r="I35" s="22">
        <f t="shared" ca="1" si="2"/>
        <v>0</v>
      </c>
      <c r="J35" s="22">
        <f t="shared" ca="1" si="3"/>
        <v>0</v>
      </c>
    </row>
    <row r="36" spans="1:10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2">
        <f t="shared" ca="1" si="2"/>
        <v>0</v>
      </c>
      <c r="G36" s="22">
        <f t="shared" ca="1" si="2"/>
        <v>0</v>
      </c>
      <c r="H36" s="22">
        <f t="shared" ca="1" si="2"/>
        <v>0</v>
      </c>
      <c r="I36" s="22">
        <f t="shared" ca="1" si="2"/>
        <v>0</v>
      </c>
      <c r="J36" s="22">
        <f t="shared" ca="1" si="3"/>
        <v>0</v>
      </c>
    </row>
    <row r="37" spans="1:10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0</v>
      </c>
      <c r="E37" s="22">
        <f t="shared" ca="1" si="2"/>
        <v>0</v>
      </c>
      <c r="F37" s="22">
        <f t="shared" ca="1" si="2"/>
        <v>0</v>
      </c>
      <c r="G37" s="22">
        <f t="shared" ca="1" si="2"/>
        <v>0</v>
      </c>
      <c r="H37" s="22">
        <f t="shared" ca="1" si="2"/>
        <v>0</v>
      </c>
      <c r="I37" s="22">
        <f t="shared" ca="1" si="2"/>
        <v>0</v>
      </c>
      <c r="J37" s="22">
        <f t="shared" ca="1" si="3"/>
        <v>0</v>
      </c>
    </row>
    <row r="38" spans="1:10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0</v>
      </c>
      <c r="E38" s="22">
        <f t="shared" ca="1" si="2"/>
        <v>0</v>
      </c>
      <c r="F38" s="22">
        <f t="shared" ca="1" si="2"/>
        <v>0</v>
      </c>
      <c r="G38" s="22">
        <f t="shared" ca="1" si="2"/>
        <v>0</v>
      </c>
      <c r="H38" s="22">
        <f t="shared" ca="1" si="2"/>
        <v>0</v>
      </c>
      <c r="I38" s="22">
        <f t="shared" ca="1" si="2"/>
        <v>0</v>
      </c>
      <c r="J38" s="22">
        <f t="shared" ca="1" si="3"/>
        <v>0</v>
      </c>
    </row>
    <row r="39" spans="1:10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I54" ca="1" si="4">IFERROR(INDIRECT("'"&amp;$B$2&amp;"'!"&amp;ADDRESS(MATCH($B39,INDIRECT("'"&amp;$B$2&amp;"'!$B$1:$B$1095"),0),MATCH(D$5,INDIRECT("'"&amp;$B$2&amp;"'!5:5"),0))),0)</f>
        <v>0</v>
      </c>
      <c r="E39" s="22">
        <f t="shared" ca="1" si="4"/>
        <v>0</v>
      </c>
      <c r="F39" s="22">
        <f t="shared" ca="1" si="4"/>
        <v>0</v>
      </c>
      <c r="G39" s="22">
        <f t="shared" ca="1" si="4"/>
        <v>0</v>
      </c>
      <c r="H39" s="22">
        <f t="shared" ca="1" si="4"/>
        <v>0</v>
      </c>
      <c r="I39" s="22">
        <f t="shared" ca="1" si="4"/>
        <v>0</v>
      </c>
      <c r="J39" s="22">
        <f t="shared" ca="1" si="3"/>
        <v>0</v>
      </c>
    </row>
    <row r="40" spans="1:10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0</v>
      </c>
      <c r="E40" s="22">
        <f t="shared" ca="1" si="4"/>
        <v>0</v>
      </c>
      <c r="F40" s="22">
        <f t="shared" ca="1" si="4"/>
        <v>0</v>
      </c>
      <c r="G40" s="22">
        <f t="shared" ca="1" si="4"/>
        <v>0</v>
      </c>
      <c r="H40" s="22">
        <f t="shared" ca="1" si="4"/>
        <v>0</v>
      </c>
      <c r="I40" s="22">
        <f t="shared" ca="1" si="4"/>
        <v>0</v>
      </c>
      <c r="J40" s="22">
        <f t="shared" ca="1" si="3"/>
        <v>0</v>
      </c>
    </row>
    <row r="41" spans="1:10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2">
        <f t="shared" ca="1" si="4"/>
        <v>0</v>
      </c>
      <c r="G41" s="22">
        <f t="shared" ca="1" si="4"/>
        <v>0</v>
      </c>
      <c r="H41" s="22">
        <f t="shared" ca="1" si="4"/>
        <v>0</v>
      </c>
      <c r="I41" s="22">
        <f t="shared" ca="1" si="4"/>
        <v>0</v>
      </c>
      <c r="J41" s="22">
        <f t="shared" ca="1" si="3"/>
        <v>0</v>
      </c>
    </row>
    <row r="42" spans="1:10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0</v>
      </c>
      <c r="E42" s="22">
        <f t="shared" ca="1" si="4"/>
        <v>0</v>
      </c>
      <c r="F42" s="22">
        <f t="shared" ca="1" si="4"/>
        <v>0</v>
      </c>
      <c r="G42" s="22">
        <f t="shared" ca="1" si="4"/>
        <v>0</v>
      </c>
      <c r="H42" s="22">
        <f t="shared" ca="1" si="4"/>
        <v>0</v>
      </c>
      <c r="I42" s="22">
        <f t="shared" ca="1" si="4"/>
        <v>0</v>
      </c>
      <c r="J42" s="22">
        <f t="shared" ca="1" si="3"/>
        <v>0</v>
      </c>
    </row>
    <row r="43" spans="1:10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0</v>
      </c>
      <c r="E43" s="22">
        <f t="shared" ca="1" si="4"/>
        <v>0</v>
      </c>
      <c r="F43" s="22">
        <f t="shared" ca="1" si="4"/>
        <v>0</v>
      </c>
      <c r="G43" s="22">
        <f t="shared" ca="1" si="4"/>
        <v>0</v>
      </c>
      <c r="H43" s="22">
        <f t="shared" ca="1" si="4"/>
        <v>0</v>
      </c>
      <c r="I43" s="22">
        <f t="shared" ca="1" si="4"/>
        <v>0</v>
      </c>
      <c r="J43" s="22">
        <f t="shared" ca="1" si="3"/>
        <v>0</v>
      </c>
    </row>
    <row r="44" spans="1:10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0</v>
      </c>
      <c r="F44" s="22">
        <f t="shared" ca="1" si="4"/>
        <v>0</v>
      </c>
      <c r="G44" s="22">
        <f t="shared" ca="1" si="4"/>
        <v>0</v>
      </c>
      <c r="H44" s="22">
        <f t="shared" ca="1" si="4"/>
        <v>0</v>
      </c>
      <c r="I44" s="22">
        <f t="shared" ca="1" si="4"/>
        <v>0</v>
      </c>
      <c r="J44" s="22">
        <f t="shared" ca="1" si="3"/>
        <v>0</v>
      </c>
    </row>
    <row r="45" spans="1:10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0</v>
      </c>
      <c r="E45" s="22">
        <f t="shared" ca="1" si="4"/>
        <v>0</v>
      </c>
      <c r="F45" s="22">
        <f t="shared" ca="1" si="4"/>
        <v>0</v>
      </c>
      <c r="G45" s="22">
        <f t="shared" ca="1" si="4"/>
        <v>0</v>
      </c>
      <c r="H45" s="22">
        <f t="shared" ca="1" si="4"/>
        <v>0</v>
      </c>
      <c r="I45" s="22">
        <f t="shared" ca="1" si="4"/>
        <v>0</v>
      </c>
      <c r="J45" s="22">
        <f t="shared" ca="1" si="3"/>
        <v>0</v>
      </c>
    </row>
    <row r="46" spans="1:10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0</v>
      </c>
      <c r="E46" s="22">
        <f t="shared" ca="1" si="4"/>
        <v>0</v>
      </c>
      <c r="F46" s="22">
        <f t="shared" ca="1" si="4"/>
        <v>0</v>
      </c>
      <c r="G46" s="22">
        <f t="shared" ca="1" si="4"/>
        <v>0</v>
      </c>
      <c r="H46" s="22">
        <f t="shared" ca="1" si="4"/>
        <v>0</v>
      </c>
      <c r="I46" s="22">
        <f t="shared" ca="1" si="4"/>
        <v>0</v>
      </c>
      <c r="J46" s="22">
        <f t="shared" ca="1" si="3"/>
        <v>0</v>
      </c>
    </row>
    <row r="47" spans="1:10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2">
        <f t="shared" ca="1" si="4"/>
        <v>0</v>
      </c>
      <c r="G47" s="22">
        <f t="shared" ca="1" si="4"/>
        <v>0</v>
      </c>
      <c r="H47" s="22">
        <f t="shared" ca="1" si="4"/>
        <v>0</v>
      </c>
      <c r="I47" s="22">
        <f t="shared" ca="1" si="4"/>
        <v>0</v>
      </c>
      <c r="J47" s="22">
        <f t="shared" ca="1" si="3"/>
        <v>0</v>
      </c>
    </row>
    <row r="48" spans="1:10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0</v>
      </c>
      <c r="E48" s="22">
        <f t="shared" ca="1" si="4"/>
        <v>0</v>
      </c>
      <c r="F48" s="22">
        <f t="shared" ca="1" si="4"/>
        <v>0</v>
      </c>
      <c r="G48" s="22">
        <f t="shared" ca="1" si="4"/>
        <v>0</v>
      </c>
      <c r="H48" s="22">
        <f t="shared" ca="1" si="4"/>
        <v>0</v>
      </c>
      <c r="I48" s="22">
        <f t="shared" ca="1" si="4"/>
        <v>0</v>
      </c>
      <c r="J48" s="22">
        <f t="shared" ca="1" si="3"/>
        <v>0</v>
      </c>
    </row>
    <row r="49" spans="1:10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0</v>
      </c>
      <c r="E49" s="22">
        <f t="shared" ca="1" si="4"/>
        <v>0</v>
      </c>
      <c r="F49" s="22">
        <f t="shared" ca="1" si="4"/>
        <v>0</v>
      </c>
      <c r="G49" s="22">
        <f t="shared" ca="1" si="4"/>
        <v>0</v>
      </c>
      <c r="H49" s="22">
        <f t="shared" ca="1" si="4"/>
        <v>0</v>
      </c>
      <c r="I49" s="22">
        <f t="shared" ca="1" si="4"/>
        <v>0</v>
      </c>
      <c r="J49" s="22">
        <f t="shared" ca="1" si="3"/>
        <v>0</v>
      </c>
    </row>
    <row r="50" spans="1:10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0</v>
      </c>
      <c r="F50" s="22">
        <f t="shared" ca="1" si="4"/>
        <v>0</v>
      </c>
      <c r="G50" s="22">
        <f t="shared" ca="1" si="4"/>
        <v>0</v>
      </c>
      <c r="H50" s="22">
        <f t="shared" ca="1" si="4"/>
        <v>0</v>
      </c>
      <c r="I50" s="22">
        <f t="shared" ca="1" si="4"/>
        <v>0</v>
      </c>
      <c r="J50" s="22">
        <f t="shared" ca="1" si="3"/>
        <v>0</v>
      </c>
    </row>
    <row r="51" spans="1:10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0</v>
      </c>
      <c r="F51" s="22">
        <f t="shared" ca="1" si="4"/>
        <v>0</v>
      </c>
      <c r="G51" s="22">
        <f t="shared" ca="1" si="4"/>
        <v>0</v>
      </c>
      <c r="H51" s="22">
        <f t="shared" ca="1" si="4"/>
        <v>0</v>
      </c>
      <c r="I51" s="22">
        <f t="shared" ca="1" si="4"/>
        <v>0</v>
      </c>
      <c r="J51" s="22">
        <f t="shared" ca="1" si="3"/>
        <v>0</v>
      </c>
    </row>
    <row r="52" spans="1:10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0</v>
      </c>
      <c r="E52" s="22">
        <f t="shared" ca="1" si="4"/>
        <v>0</v>
      </c>
      <c r="F52" s="22">
        <f t="shared" ca="1" si="4"/>
        <v>0</v>
      </c>
      <c r="G52" s="22">
        <f t="shared" ca="1" si="4"/>
        <v>0</v>
      </c>
      <c r="H52" s="22">
        <f t="shared" ca="1" si="4"/>
        <v>0</v>
      </c>
      <c r="I52" s="22">
        <f t="shared" ca="1" si="4"/>
        <v>0</v>
      </c>
      <c r="J52" s="22">
        <f t="shared" ref="J52" ca="1" si="5">+SUM(D52:I52)</f>
        <v>0</v>
      </c>
    </row>
    <row r="53" spans="1:10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2">
        <f t="shared" ca="1" si="4"/>
        <v>0</v>
      </c>
      <c r="G53" s="22">
        <f t="shared" ca="1" si="4"/>
        <v>0</v>
      </c>
      <c r="H53" s="22">
        <f t="shared" ca="1" si="4"/>
        <v>0</v>
      </c>
      <c r="I53" s="22">
        <f t="shared" ca="1" si="4"/>
        <v>0</v>
      </c>
      <c r="J53" s="22">
        <f t="shared" ref="J53:J54" ca="1" si="6">+SUM(D53:I53)</f>
        <v>0</v>
      </c>
    </row>
    <row r="54" spans="1:10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0</v>
      </c>
      <c r="E54" s="22">
        <f t="shared" ca="1" si="4"/>
        <v>0</v>
      </c>
      <c r="F54" s="22">
        <f t="shared" ca="1" si="4"/>
        <v>0</v>
      </c>
      <c r="G54" s="22">
        <f t="shared" ca="1" si="4"/>
        <v>0</v>
      </c>
      <c r="H54" s="22">
        <f t="shared" ca="1" si="4"/>
        <v>0</v>
      </c>
      <c r="I54" s="22">
        <f t="shared" ca="1" si="4"/>
        <v>0</v>
      </c>
      <c r="J54" s="22">
        <f t="shared" ca="1" si="6"/>
        <v>0</v>
      </c>
    </row>
    <row r="55" spans="1:10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I70" ca="1" si="7">IFERROR(INDIRECT("'"&amp;$B$2&amp;"'!"&amp;ADDRESS(MATCH($B55,INDIRECT("'"&amp;$B$2&amp;"'!$B$1:$B$1095"),0),MATCH(D$5,INDIRECT("'"&amp;$B$2&amp;"'!5:5"),0))),0)</f>
        <v>0</v>
      </c>
      <c r="E55" s="22">
        <f t="shared" ca="1" si="7"/>
        <v>0</v>
      </c>
      <c r="F55" s="22">
        <f t="shared" ca="1" si="7"/>
        <v>0</v>
      </c>
      <c r="G55" s="22">
        <f t="shared" ca="1" si="7"/>
        <v>0</v>
      </c>
      <c r="H55" s="22">
        <f t="shared" ca="1" si="7"/>
        <v>0</v>
      </c>
      <c r="I55" s="22">
        <f t="shared" ca="1" si="7"/>
        <v>0</v>
      </c>
      <c r="J55" s="22">
        <f t="shared" ca="1" si="3"/>
        <v>0</v>
      </c>
    </row>
    <row r="56" spans="1:10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7"/>
        <v>0</v>
      </c>
      <c r="E56" s="22">
        <f t="shared" ca="1" si="7"/>
        <v>0</v>
      </c>
      <c r="F56" s="22">
        <f t="shared" ca="1" si="7"/>
        <v>0</v>
      </c>
      <c r="G56" s="22">
        <f t="shared" ca="1" si="7"/>
        <v>0</v>
      </c>
      <c r="H56" s="22">
        <f t="shared" ca="1" si="7"/>
        <v>0</v>
      </c>
      <c r="I56" s="22">
        <f t="shared" ca="1" si="7"/>
        <v>0</v>
      </c>
      <c r="J56" s="22">
        <f t="shared" ca="1" si="3"/>
        <v>0</v>
      </c>
    </row>
    <row r="57" spans="1:10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7"/>
        <v>0</v>
      </c>
      <c r="E57" s="22">
        <f t="shared" ca="1" si="7"/>
        <v>0</v>
      </c>
      <c r="F57" s="22">
        <f t="shared" ca="1" si="7"/>
        <v>0</v>
      </c>
      <c r="G57" s="22">
        <f t="shared" ca="1" si="7"/>
        <v>0</v>
      </c>
      <c r="H57" s="22">
        <f t="shared" ca="1" si="7"/>
        <v>0</v>
      </c>
      <c r="I57" s="22">
        <f t="shared" ca="1" si="7"/>
        <v>0</v>
      </c>
      <c r="J57" s="22">
        <f t="shared" ca="1" si="3"/>
        <v>0</v>
      </c>
    </row>
    <row r="58" spans="1:10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7"/>
        <v>0</v>
      </c>
      <c r="E58" s="22">
        <f t="shared" ca="1" si="7"/>
        <v>0</v>
      </c>
      <c r="F58" s="22">
        <f t="shared" ca="1" si="7"/>
        <v>0</v>
      </c>
      <c r="G58" s="22">
        <f t="shared" ca="1" si="7"/>
        <v>0</v>
      </c>
      <c r="H58" s="22">
        <f t="shared" ca="1" si="7"/>
        <v>0</v>
      </c>
      <c r="I58" s="22">
        <f t="shared" ca="1" si="7"/>
        <v>0</v>
      </c>
      <c r="J58" s="22">
        <f t="shared" ca="1" si="3"/>
        <v>0</v>
      </c>
    </row>
    <row r="59" spans="1:10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7"/>
        <v>0</v>
      </c>
      <c r="E59" s="22">
        <f t="shared" ca="1" si="7"/>
        <v>0</v>
      </c>
      <c r="F59" s="22">
        <f t="shared" ca="1" si="7"/>
        <v>0</v>
      </c>
      <c r="G59" s="22">
        <f t="shared" ca="1" si="7"/>
        <v>0</v>
      </c>
      <c r="H59" s="22">
        <f t="shared" ca="1" si="7"/>
        <v>0</v>
      </c>
      <c r="I59" s="22">
        <f t="shared" ca="1" si="7"/>
        <v>0</v>
      </c>
      <c r="J59" s="22">
        <f t="shared" ca="1" si="3"/>
        <v>0</v>
      </c>
    </row>
    <row r="60" spans="1:10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7"/>
        <v>0</v>
      </c>
      <c r="E60" s="22">
        <f t="shared" ca="1" si="7"/>
        <v>0</v>
      </c>
      <c r="F60" s="22">
        <f t="shared" ca="1" si="7"/>
        <v>0</v>
      </c>
      <c r="G60" s="22">
        <f t="shared" ca="1" si="7"/>
        <v>0</v>
      </c>
      <c r="H60" s="22">
        <f t="shared" ca="1" si="7"/>
        <v>0</v>
      </c>
      <c r="I60" s="22">
        <f t="shared" ca="1" si="7"/>
        <v>0</v>
      </c>
      <c r="J60" s="22">
        <f t="shared" ref="J60:J74" ca="1" si="8">+SUM(D60:I60)</f>
        <v>0</v>
      </c>
    </row>
    <row r="61" spans="1:10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7"/>
        <v>0</v>
      </c>
      <c r="E61" s="22">
        <f t="shared" ca="1" si="7"/>
        <v>0</v>
      </c>
      <c r="F61" s="22">
        <f t="shared" ca="1" si="7"/>
        <v>0</v>
      </c>
      <c r="G61" s="22">
        <f t="shared" ca="1" si="7"/>
        <v>0</v>
      </c>
      <c r="H61" s="22">
        <f t="shared" ca="1" si="7"/>
        <v>0</v>
      </c>
      <c r="I61" s="22">
        <f t="shared" ca="1" si="7"/>
        <v>0</v>
      </c>
      <c r="J61" s="22">
        <f t="shared" ca="1" si="8"/>
        <v>0</v>
      </c>
    </row>
    <row r="62" spans="1:10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7"/>
        <v>0</v>
      </c>
      <c r="E62" s="22">
        <f t="shared" ca="1" si="7"/>
        <v>0</v>
      </c>
      <c r="F62" s="22">
        <f t="shared" ca="1" si="7"/>
        <v>0</v>
      </c>
      <c r="G62" s="22">
        <f t="shared" ca="1" si="7"/>
        <v>0</v>
      </c>
      <c r="H62" s="22">
        <f t="shared" ca="1" si="7"/>
        <v>0</v>
      </c>
      <c r="I62" s="22">
        <f t="shared" ca="1" si="7"/>
        <v>0</v>
      </c>
      <c r="J62" s="22">
        <f t="shared" ca="1" si="8"/>
        <v>0</v>
      </c>
    </row>
    <row r="63" spans="1:10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7"/>
        <v>0</v>
      </c>
      <c r="E63" s="22">
        <f t="shared" ca="1" si="7"/>
        <v>0</v>
      </c>
      <c r="F63" s="22">
        <f t="shared" ca="1" si="7"/>
        <v>0</v>
      </c>
      <c r="G63" s="22">
        <f t="shared" ca="1" si="7"/>
        <v>0</v>
      </c>
      <c r="H63" s="22">
        <f t="shared" ca="1" si="7"/>
        <v>0</v>
      </c>
      <c r="I63" s="22">
        <f t="shared" ca="1" si="7"/>
        <v>0</v>
      </c>
      <c r="J63" s="22">
        <f t="shared" ca="1" si="8"/>
        <v>0</v>
      </c>
    </row>
    <row r="64" spans="1:10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7"/>
        <v>0</v>
      </c>
      <c r="E64" s="22">
        <f t="shared" ca="1" si="7"/>
        <v>0</v>
      </c>
      <c r="F64" s="22">
        <f t="shared" ca="1" si="7"/>
        <v>0</v>
      </c>
      <c r="G64" s="22">
        <f t="shared" ca="1" si="7"/>
        <v>0</v>
      </c>
      <c r="H64" s="22">
        <f t="shared" ca="1" si="7"/>
        <v>0</v>
      </c>
      <c r="I64" s="22">
        <f t="shared" ca="1" si="7"/>
        <v>0</v>
      </c>
      <c r="J64" s="22">
        <f t="shared" ca="1" si="8"/>
        <v>0</v>
      </c>
    </row>
    <row r="65" spans="1:10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7"/>
        <v>0</v>
      </c>
      <c r="E65" s="22">
        <f t="shared" ca="1" si="7"/>
        <v>0</v>
      </c>
      <c r="F65" s="22">
        <f t="shared" ca="1" si="7"/>
        <v>0</v>
      </c>
      <c r="G65" s="22">
        <f t="shared" ca="1" si="7"/>
        <v>0</v>
      </c>
      <c r="H65" s="22">
        <f t="shared" ca="1" si="7"/>
        <v>0</v>
      </c>
      <c r="I65" s="22">
        <f t="shared" ca="1" si="7"/>
        <v>0</v>
      </c>
      <c r="J65" s="22">
        <f t="shared" ca="1" si="8"/>
        <v>0</v>
      </c>
    </row>
    <row r="66" spans="1:10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7"/>
        <v>0</v>
      </c>
      <c r="E66" s="22">
        <f t="shared" ca="1" si="7"/>
        <v>0</v>
      </c>
      <c r="F66" s="22">
        <f t="shared" ca="1" si="7"/>
        <v>0</v>
      </c>
      <c r="G66" s="22">
        <f t="shared" ca="1" si="7"/>
        <v>0</v>
      </c>
      <c r="H66" s="22">
        <f t="shared" ca="1" si="7"/>
        <v>0</v>
      </c>
      <c r="I66" s="22">
        <f t="shared" ca="1" si="7"/>
        <v>0</v>
      </c>
      <c r="J66" s="22">
        <f t="shared" ca="1" si="8"/>
        <v>0</v>
      </c>
    </row>
    <row r="67" spans="1:10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7"/>
        <v>0</v>
      </c>
      <c r="E67" s="22">
        <f t="shared" ca="1" si="7"/>
        <v>0</v>
      </c>
      <c r="F67" s="22">
        <f t="shared" ca="1" si="7"/>
        <v>0</v>
      </c>
      <c r="G67" s="22">
        <f t="shared" ca="1" si="7"/>
        <v>0</v>
      </c>
      <c r="H67" s="22">
        <f t="shared" ca="1" si="7"/>
        <v>0</v>
      </c>
      <c r="I67" s="22">
        <f t="shared" ca="1" si="7"/>
        <v>0</v>
      </c>
      <c r="J67" s="22">
        <f t="shared" ca="1" si="8"/>
        <v>0</v>
      </c>
    </row>
    <row r="68" spans="1:10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7"/>
        <v>0</v>
      </c>
      <c r="E68" s="22">
        <f t="shared" ca="1" si="7"/>
        <v>0</v>
      </c>
      <c r="F68" s="22">
        <f t="shared" ca="1" si="7"/>
        <v>0</v>
      </c>
      <c r="G68" s="22">
        <f t="shared" ca="1" si="7"/>
        <v>0</v>
      </c>
      <c r="H68" s="22">
        <f t="shared" ca="1" si="7"/>
        <v>0</v>
      </c>
      <c r="I68" s="22">
        <f t="shared" ca="1" si="7"/>
        <v>0</v>
      </c>
      <c r="J68" s="22">
        <f t="shared" ca="1" si="8"/>
        <v>0</v>
      </c>
    </row>
    <row r="69" spans="1:10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7"/>
        <v>0</v>
      </c>
      <c r="E69" s="22">
        <f t="shared" ca="1" si="7"/>
        <v>0</v>
      </c>
      <c r="F69" s="22">
        <f t="shared" ca="1" si="7"/>
        <v>0</v>
      </c>
      <c r="G69" s="22">
        <f t="shared" ca="1" si="7"/>
        <v>0</v>
      </c>
      <c r="H69" s="22">
        <f t="shared" ca="1" si="7"/>
        <v>0</v>
      </c>
      <c r="I69" s="22">
        <f t="shared" ca="1" si="7"/>
        <v>0</v>
      </c>
      <c r="J69" s="22">
        <f t="shared" ca="1" si="8"/>
        <v>0</v>
      </c>
    </row>
    <row r="70" spans="1:10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7"/>
        <v>0</v>
      </c>
      <c r="E70" s="22">
        <f t="shared" ca="1" si="7"/>
        <v>0</v>
      </c>
      <c r="F70" s="22">
        <f t="shared" ca="1" si="7"/>
        <v>0</v>
      </c>
      <c r="G70" s="22">
        <f t="shared" ca="1" si="7"/>
        <v>0</v>
      </c>
      <c r="H70" s="22">
        <f t="shared" ca="1" si="7"/>
        <v>0</v>
      </c>
      <c r="I70" s="22">
        <f t="shared" ca="1" si="7"/>
        <v>0</v>
      </c>
      <c r="J70" s="22">
        <f t="shared" ca="1" si="8"/>
        <v>0</v>
      </c>
    </row>
    <row r="71" spans="1:10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I74" ca="1" si="9">IFERROR(INDIRECT("'"&amp;$B$2&amp;"'!"&amp;ADDRESS(MATCH($B71,INDIRECT("'"&amp;$B$2&amp;"'!$B$1:$B$1095"),0),MATCH(D$5,INDIRECT("'"&amp;$B$2&amp;"'!5:5"),0))),0)</f>
        <v>0</v>
      </c>
      <c r="E71" s="22">
        <f t="shared" ca="1" si="9"/>
        <v>0</v>
      </c>
      <c r="F71" s="22">
        <f t="shared" ca="1" si="9"/>
        <v>0</v>
      </c>
      <c r="G71" s="22">
        <f t="shared" ca="1" si="9"/>
        <v>0</v>
      </c>
      <c r="H71" s="22">
        <f t="shared" ca="1" si="9"/>
        <v>0</v>
      </c>
      <c r="I71" s="22">
        <f t="shared" ca="1" si="9"/>
        <v>0</v>
      </c>
      <c r="J71" s="22">
        <f t="shared" ca="1" si="8"/>
        <v>0</v>
      </c>
    </row>
    <row r="72" spans="1:10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9"/>
        <v>0</v>
      </c>
      <c r="E72" s="22">
        <f t="shared" ca="1" si="9"/>
        <v>0</v>
      </c>
      <c r="F72" s="22">
        <f t="shared" ca="1" si="9"/>
        <v>0</v>
      </c>
      <c r="G72" s="22">
        <f t="shared" ca="1" si="9"/>
        <v>0</v>
      </c>
      <c r="H72" s="22">
        <f t="shared" ca="1" si="9"/>
        <v>0</v>
      </c>
      <c r="I72" s="22">
        <f t="shared" ca="1" si="9"/>
        <v>0</v>
      </c>
      <c r="J72" s="22">
        <f t="shared" ca="1" si="8"/>
        <v>0</v>
      </c>
    </row>
    <row r="73" spans="1:10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9"/>
        <v>0</v>
      </c>
      <c r="E73" s="22">
        <f t="shared" ca="1" si="9"/>
        <v>0</v>
      </c>
      <c r="F73" s="22">
        <f t="shared" ca="1" si="9"/>
        <v>0</v>
      </c>
      <c r="G73" s="22">
        <f t="shared" ca="1" si="9"/>
        <v>0</v>
      </c>
      <c r="H73" s="22">
        <f t="shared" ca="1" si="9"/>
        <v>0</v>
      </c>
      <c r="I73" s="22">
        <f t="shared" ca="1" si="9"/>
        <v>0</v>
      </c>
      <c r="J73" s="22">
        <f t="shared" ca="1" si="8"/>
        <v>0</v>
      </c>
    </row>
    <row r="74" spans="1:10" ht="13.5" x14ac:dyDescent="0.25">
      <c r="A74" s="65" t="s">
        <v>281</v>
      </c>
      <c r="B74" s="21">
        <v>3018</v>
      </c>
      <c r="C74" s="66" t="s">
        <v>253</v>
      </c>
      <c r="D74" s="22">
        <f t="shared" ca="1" si="9"/>
        <v>0</v>
      </c>
      <c r="E74" s="22">
        <f t="shared" ca="1" si="9"/>
        <v>0</v>
      </c>
      <c r="F74" s="22">
        <f t="shared" ca="1" si="9"/>
        <v>0</v>
      </c>
      <c r="G74" s="22">
        <f t="shared" ca="1" si="9"/>
        <v>0</v>
      </c>
      <c r="H74" s="22">
        <f t="shared" ca="1" si="9"/>
        <v>0</v>
      </c>
      <c r="I74" s="22">
        <f t="shared" ca="1" si="9"/>
        <v>0</v>
      </c>
      <c r="J74" s="22">
        <f t="shared" ca="1" si="8"/>
        <v>0</v>
      </c>
    </row>
    <row r="75" spans="1:10" ht="13.5" x14ac:dyDescent="0.25">
      <c r="A75" s="67" t="s">
        <v>283</v>
      </c>
      <c r="B75" s="56">
        <v>9000</v>
      </c>
      <c r="C75" s="66" t="s">
        <v>284</v>
      </c>
      <c r="D75" s="57">
        <f t="shared" ref="D75:J75" ca="1" si="10">SUMIF($C$7:$C$74,"HD",D$7:D$74)</f>
        <v>302296.25</v>
      </c>
      <c r="E75" s="57">
        <f t="shared" ca="1" si="10"/>
        <v>0</v>
      </c>
      <c r="F75" s="57">
        <f t="shared" ca="1" si="10"/>
        <v>0</v>
      </c>
      <c r="G75" s="57">
        <f t="shared" ca="1" si="10"/>
        <v>0</v>
      </c>
      <c r="H75" s="57">
        <f t="shared" ca="1" si="10"/>
        <v>110860512.85060942</v>
      </c>
      <c r="I75" s="57">
        <f t="shared" ca="1" si="10"/>
        <v>33755616.103536896</v>
      </c>
      <c r="J75" s="57">
        <f t="shared" ca="1" si="10"/>
        <v>144918425.20414633</v>
      </c>
    </row>
    <row r="76" spans="1:10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t="shared" ref="E76:J76" ca="1" si="11">SUMIF($C$7:$C$74,"H",E$7:E$74)+SUMIF($C$7:$C$74,"E",E$7:E$74)</f>
        <v>0</v>
      </c>
      <c r="F76" s="57">
        <f t="shared" ca="1" si="11"/>
        <v>0</v>
      </c>
      <c r="G76" s="57">
        <f t="shared" ca="1" si="11"/>
        <v>0</v>
      </c>
      <c r="H76" s="57">
        <f t="shared" ca="1" si="11"/>
        <v>0</v>
      </c>
      <c r="I76" s="57">
        <f t="shared" ca="1" si="11"/>
        <v>0</v>
      </c>
      <c r="J76" s="57">
        <f t="shared" ca="1" si="11"/>
        <v>0</v>
      </c>
    </row>
    <row r="77" spans="1:10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302296.25</v>
      </c>
      <c r="E77" s="57">
        <f t="shared" ref="E77:J77" ca="1" si="12">E75+E76</f>
        <v>0</v>
      </c>
      <c r="F77" s="57">
        <f t="shared" ca="1" si="12"/>
        <v>0</v>
      </c>
      <c r="G77" s="57">
        <f t="shared" ca="1" si="12"/>
        <v>0</v>
      </c>
      <c r="H77" s="57">
        <f t="shared" ca="1" si="12"/>
        <v>110860512.85060942</v>
      </c>
      <c r="I77" s="57">
        <f t="shared" ca="1" si="12"/>
        <v>33755616.103536896</v>
      </c>
      <c r="J77" s="57">
        <f t="shared" ca="1" si="12"/>
        <v>144918425.20414633</v>
      </c>
    </row>
  </sheetData>
  <mergeCells count="1">
    <mergeCell ref="E2:G2"/>
  </mergeCells>
  <dataValidations count="1">
    <dataValidation type="list" allowBlank="1" showInputMessage="1" showErrorMessage="1" sqref="B2" xr:uid="{52BCD46D-F601-4B0F-9DBF-C49C1DA8A4F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EB34-4E1F-4D06-8E5D-8C8D69FED1F7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8" width="15.7109375" style="3" customWidth="1"/>
    <col min="9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341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705</v>
      </c>
      <c r="E5" s="11">
        <v>706</v>
      </c>
      <c r="F5" s="11">
        <v>708</v>
      </c>
      <c r="G5" s="11">
        <v>736</v>
      </c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105</v>
      </c>
      <c r="E6" s="8" t="s">
        <v>106</v>
      </c>
      <c r="F6" s="8" t="s">
        <v>107</v>
      </c>
      <c r="G6" s="8" t="s">
        <v>108</v>
      </c>
      <c r="H6" s="69" t="s">
        <v>342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G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4584991.3099999996</v>
      </c>
      <c r="H7" s="23">
        <f ca="1">+SUM(D7:G7)</f>
        <v>4584991.3099999996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61401258.469999999</v>
      </c>
      <c r="E8" s="22">
        <f t="shared" ca="1" si="0"/>
        <v>0</v>
      </c>
      <c r="F8" s="22">
        <f t="shared" ca="1" si="0"/>
        <v>0</v>
      </c>
      <c r="G8" s="22">
        <f t="shared" ca="1" si="0"/>
        <v>143804.48000000417</v>
      </c>
      <c r="H8" s="23">
        <f t="shared" ref="H8:H22" ca="1" si="1">+SUM(D8:G8)</f>
        <v>61545062.950000003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  <c r="E9" s="22">
        <f t="shared" ca="1" si="0"/>
        <v>0</v>
      </c>
      <c r="F9" s="22">
        <f t="shared" ca="1" si="0"/>
        <v>0</v>
      </c>
      <c r="G9" s="22">
        <f t="shared" ca="1" si="0"/>
        <v>0</v>
      </c>
      <c r="H9" s="23">
        <f t="shared" ca="1" si="1"/>
        <v>0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6014102.5099999998</v>
      </c>
      <c r="E10" s="22">
        <f t="shared" ca="1" si="0"/>
        <v>0</v>
      </c>
      <c r="F10" s="22">
        <f t="shared" ca="1" si="0"/>
        <v>0</v>
      </c>
      <c r="G10" s="22">
        <f t="shared" ca="1" si="0"/>
        <v>320680.15999999997</v>
      </c>
      <c r="H10" s="23">
        <f t="shared" ca="1" si="1"/>
        <v>6334782.6699999999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398981.04300000001</v>
      </c>
      <c r="E11" s="22">
        <f t="shared" ca="1" si="0"/>
        <v>0</v>
      </c>
      <c r="F11" s="22">
        <f t="shared" ca="1" si="0"/>
        <v>0</v>
      </c>
      <c r="G11" s="22">
        <f t="shared" ca="1" si="0"/>
        <v>420</v>
      </c>
      <c r="H11" s="23">
        <f t="shared" ca="1" si="1"/>
        <v>399401.04300000001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3">
        <f t="shared" ca="1" si="1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3.01</v>
      </c>
      <c r="H13" s="23">
        <f t="shared" ca="1" si="1"/>
        <v>3.01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195860.06000000003</v>
      </c>
      <c r="H14" s="23">
        <f t="shared" ca="1" si="1"/>
        <v>195860.06000000003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3">
        <f t="shared" ca="1" si="1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3">
        <f t="shared" ca="1" si="1"/>
        <v>0</v>
      </c>
    </row>
    <row r="17" spans="1:8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  <c r="E17" s="22">
        <f t="shared" ca="1" si="0"/>
        <v>0</v>
      </c>
      <c r="F17" s="22">
        <f t="shared" ca="1" si="0"/>
        <v>0</v>
      </c>
      <c r="G17" s="22">
        <f t="shared" ca="1" si="0"/>
        <v>25513</v>
      </c>
      <c r="H17" s="23">
        <f t="shared" ca="1" si="1"/>
        <v>25513</v>
      </c>
    </row>
    <row r="18" spans="1:8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2">
        <f t="shared" ca="1" si="0"/>
        <v>0</v>
      </c>
      <c r="G18" s="22">
        <f t="shared" ca="1" si="0"/>
        <v>0</v>
      </c>
      <c r="H18" s="23">
        <f t="shared" ca="1" si="1"/>
        <v>0</v>
      </c>
    </row>
    <row r="19" spans="1:8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14134332.103666719</v>
      </c>
      <c r="F19" s="22">
        <f t="shared" ca="1" si="0"/>
        <v>0</v>
      </c>
      <c r="G19" s="22">
        <f t="shared" ca="1" si="0"/>
        <v>0</v>
      </c>
      <c r="H19" s="23">
        <f t="shared" ca="1" si="1"/>
        <v>14134332.103666719</v>
      </c>
    </row>
    <row r="20" spans="1:8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  <c r="E20" s="22">
        <f t="shared" ca="1" si="0"/>
        <v>0</v>
      </c>
      <c r="F20" s="22">
        <f t="shared" ca="1" si="0"/>
        <v>0</v>
      </c>
      <c r="G20" s="22">
        <f t="shared" ca="1" si="0"/>
        <v>0</v>
      </c>
      <c r="H20" s="23">
        <f t="shared" ca="1" si="1"/>
        <v>0</v>
      </c>
    </row>
    <row r="21" spans="1:8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2">
        <f t="shared" ca="1" si="0"/>
        <v>0</v>
      </c>
      <c r="F21" s="22">
        <f t="shared" ca="1" si="0"/>
        <v>0</v>
      </c>
      <c r="G21" s="22">
        <f t="shared" ca="1" si="0"/>
        <v>2796.39</v>
      </c>
      <c r="H21" s="23">
        <f t="shared" ca="1" si="1"/>
        <v>2796.39</v>
      </c>
    </row>
    <row r="22" spans="1:8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  <c r="E22" s="22">
        <f t="shared" ca="1" si="0"/>
        <v>0</v>
      </c>
      <c r="F22" s="22">
        <f t="shared" ca="1" si="0"/>
        <v>0</v>
      </c>
      <c r="G22" s="22">
        <f t="shared" ca="1" si="0"/>
        <v>807857.63</v>
      </c>
      <c r="H22" s="23">
        <f t="shared" ca="1" si="1"/>
        <v>807857.63</v>
      </c>
    </row>
    <row r="23" spans="1:8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G42" ca="1" si="2">IFERROR(INDIRECT("'"&amp;$B$2&amp;"'!"&amp;ADDRESS(MATCH($B23,INDIRECT("'"&amp;$B$2&amp;"'!$B$1:$B$1095"),0),MATCH(D$5,INDIRECT("'"&amp;$B$2&amp;"'!5:5"),0))),0)</f>
        <v>0</v>
      </c>
      <c r="E23" s="22">
        <f t="shared" ca="1" si="2"/>
        <v>0</v>
      </c>
      <c r="F23" s="22">
        <f t="shared" ca="1" si="2"/>
        <v>0</v>
      </c>
      <c r="G23" s="22">
        <f t="shared" ca="1" si="2"/>
        <v>12844.41</v>
      </c>
      <c r="H23" s="23">
        <f t="shared" ref="H23:H41" ca="1" si="3">+SUM(D23:G23)</f>
        <v>12844.41</v>
      </c>
    </row>
    <row r="24" spans="1:8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0</v>
      </c>
      <c r="E24" s="22">
        <f t="shared" ca="1" si="2"/>
        <v>0</v>
      </c>
      <c r="F24" s="22">
        <f t="shared" ca="1" si="2"/>
        <v>0</v>
      </c>
      <c r="G24" s="22">
        <f t="shared" ca="1" si="2"/>
        <v>339413.02</v>
      </c>
      <c r="H24" s="23">
        <f t="shared" ca="1" si="3"/>
        <v>339413.02</v>
      </c>
    </row>
    <row r="25" spans="1:8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0</v>
      </c>
      <c r="E25" s="22">
        <f t="shared" ca="1" si="2"/>
        <v>0</v>
      </c>
      <c r="F25" s="22">
        <f t="shared" ca="1" si="2"/>
        <v>0</v>
      </c>
      <c r="G25" s="22">
        <f t="shared" ca="1" si="2"/>
        <v>0</v>
      </c>
      <c r="H25" s="23">
        <f t="shared" ca="1" si="3"/>
        <v>0</v>
      </c>
    </row>
    <row r="26" spans="1:8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0</v>
      </c>
      <c r="E26" s="22">
        <f t="shared" ca="1" si="2"/>
        <v>0</v>
      </c>
      <c r="F26" s="22">
        <f t="shared" ca="1" si="2"/>
        <v>0</v>
      </c>
      <c r="G26" s="22">
        <f t="shared" ca="1" si="2"/>
        <v>31217.432541999999</v>
      </c>
      <c r="H26" s="23">
        <f t="shared" ca="1" si="3"/>
        <v>31217.432541999999</v>
      </c>
    </row>
    <row r="27" spans="1:8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0</v>
      </c>
      <c r="E27" s="22">
        <f t="shared" ca="1" si="2"/>
        <v>0</v>
      </c>
      <c r="F27" s="22">
        <f t="shared" ca="1" si="2"/>
        <v>0</v>
      </c>
      <c r="G27" s="22">
        <f t="shared" ca="1" si="2"/>
        <v>150</v>
      </c>
      <c r="H27" s="23">
        <f t="shared" ca="1" si="3"/>
        <v>150</v>
      </c>
    </row>
    <row r="28" spans="1:8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0</v>
      </c>
      <c r="E28" s="22">
        <f t="shared" ca="1" si="2"/>
        <v>0</v>
      </c>
      <c r="F28" s="22">
        <f t="shared" ca="1" si="2"/>
        <v>0</v>
      </c>
      <c r="G28" s="22">
        <f t="shared" ca="1" si="2"/>
        <v>0</v>
      </c>
      <c r="H28" s="23">
        <f t="shared" ca="1" si="3"/>
        <v>0</v>
      </c>
    </row>
    <row r="29" spans="1:8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0</v>
      </c>
      <c r="E29" s="22">
        <f t="shared" ca="1" si="2"/>
        <v>0</v>
      </c>
      <c r="F29" s="22">
        <f t="shared" ca="1" si="2"/>
        <v>0</v>
      </c>
      <c r="G29" s="22">
        <f t="shared" ca="1" si="2"/>
        <v>2701415.91</v>
      </c>
      <c r="H29" s="23">
        <f t="shared" ca="1" si="3"/>
        <v>2701415.91</v>
      </c>
    </row>
    <row r="30" spans="1:8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0</v>
      </c>
      <c r="E30" s="22">
        <f t="shared" ca="1" si="2"/>
        <v>0</v>
      </c>
      <c r="F30" s="22">
        <f t="shared" ca="1" si="2"/>
        <v>0</v>
      </c>
      <c r="G30" s="22">
        <f t="shared" ca="1" si="2"/>
        <v>0</v>
      </c>
      <c r="H30" s="23">
        <f t="shared" ca="1" si="3"/>
        <v>0</v>
      </c>
    </row>
    <row r="31" spans="1:8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0</v>
      </c>
      <c r="E31" s="22">
        <f t="shared" ca="1" si="2"/>
        <v>0</v>
      </c>
      <c r="F31" s="22">
        <f t="shared" ca="1" si="2"/>
        <v>0</v>
      </c>
      <c r="G31" s="22">
        <f t="shared" ca="1" si="2"/>
        <v>49246.970007999997</v>
      </c>
      <c r="H31" s="23">
        <f t="shared" ca="1" si="3"/>
        <v>49246.970007999997</v>
      </c>
    </row>
    <row r="32" spans="1:8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196848.06</v>
      </c>
      <c r="E32" s="22">
        <f t="shared" ca="1" si="2"/>
        <v>0</v>
      </c>
      <c r="F32" s="22">
        <f t="shared" ca="1" si="2"/>
        <v>0</v>
      </c>
      <c r="G32" s="22">
        <f t="shared" ca="1" si="2"/>
        <v>16384.8</v>
      </c>
      <c r="H32" s="23">
        <f t="shared" ca="1" si="3"/>
        <v>213232.86</v>
      </c>
    </row>
    <row r="33" spans="1:8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0</v>
      </c>
      <c r="E33" s="22">
        <f t="shared" ca="1" si="2"/>
        <v>0</v>
      </c>
      <c r="F33" s="22">
        <f t="shared" ca="1" si="2"/>
        <v>0</v>
      </c>
      <c r="G33" s="22">
        <f t="shared" ca="1" si="2"/>
        <v>980</v>
      </c>
      <c r="H33" s="23">
        <f t="shared" ca="1" si="3"/>
        <v>980</v>
      </c>
    </row>
    <row r="34" spans="1:8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0</v>
      </c>
      <c r="E34" s="22">
        <f t="shared" ca="1" si="2"/>
        <v>0</v>
      </c>
      <c r="F34" s="22">
        <f t="shared" ca="1" si="2"/>
        <v>0</v>
      </c>
      <c r="G34" s="22">
        <f t="shared" ca="1" si="2"/>
        <v>334510.40999999997</v>
      </c>
      <c r="H34" s="23">
        <f t="shared" ca="1" si="3"/>
        <v>334510.40999999997</v>
      </c>
    </row>
    <row r="35" spans="1:8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0</v>
      </c>
      <c r="E35" s="22">
        <f t="shared" ca="1" si="2"/>
        <v>0</v>
      </c>
      <c r="F35" s="22">
        <f t="shared" ca="1" si="2"/>
        <v>0</v>
      </c>
      <c r="G35" s="22">
        <f t="shared" ca="1" si="2"/>
        <v>127</v>
      </c>
      <c r="H35" s="23">
        <f t="shared" ca="1" si="3"/>
        <v>127</v>
      </c>
    </row>
    <row r="36" spans="1:8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2">
        <f t="shared" ca="1" si="2"/>
        <v>0</v>
      </c>
      <c r="G36" s="22">
        <f t="shared" ca="1" si="2"/>
        <v>0</v>
      </c>
      <c r="H36" s="23">
        <f t="shared" ca="1" si="3"/>
        <v>0</v>
      </c>
    </row>
    <row r="37" spans="1:8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0</v>
      </c>
      <c r="E37" s="22">
        <f t="shared" ca="1" si="2"/>
        <v>0</v>
      </c>
      <c r="F37" s="22">
        <f t="shared" ca="1" si="2"/>
        <v>0</v>
      </c>
      <c r="G37" s="22">
        <f t="shared" ca="1" si="2"/>
        <v>1837037.14</v>
      </c>
      <c r="H37" s="23">
        <f t="shared" ca="1" si="3"/>
        <v>1837037.14</v>
      </c>
    </row>
    <row r="38" spans="1:8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0</v>
      </c>
      <c r="E38" s="22">
        <f t="shared" ca="1" si="2"/>
        <v>0</v>
      </c>
      <c r="F38" s="22">
        <f t="shared" ca="1" si="2"/>
        <v>0</v>
      </c>
      <c r="G38" s="22">
        <f t="shared" ca="1" si="2"/>
        <v>0</v>
      </c>
      <c r="H38" s="23">
        <f t="shared" ca="1" si="3"/>
        <v>0</v>
      </c>
    </row>
    <row r="39" spans="1:8" ht="12.75" customHeight="1" x14ac:dyDescent="0.25">
      <c r="A39" s="65" t="s">
        <v>209</v>
      </c>
      <c r="B39" s="21">
        <v>1045</v>
      </c>
      <c r="C39" s="66" t="s">
        <v>146</v>
      </c>
      <c r="D39" s="22">
        <f t="shared" ca="1" si="2"/>
        <v>5651384.8399999999</v>
      </c>
      <c r="E39" s="22">
        <f t="shared" ca="1" si="2"/>
        <v>0</v>
      </c>
      <c r="F39" s="22">
        <f t="shared" ca="1" si="2"/>
        <v>13371.43</v>
      </c>
      <c r="G39" s="22">
        <f t="shared" ca="1" si="2"/>
        <v>16499.79</v>
      </c>
      <c r="H39" s="23">
        <f t="shared" ca="1" si="3"/>
        <v>5681256.0599999996</v>
      </c>
    </row>
    <row r="40" spans="1:8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2"/>
        <v>0</v>
      </c>
      <c r="E40" s="22">
        <f t="shared" ca="1" si="2"/>
        <v>0</v>
      </c>
      <c r="F40" s="22">
        <f t="shared" ca="1" si="2"/>
        <v>0</v>
      </c>
      <c r="G40" s="22">
        <f t="shared" ca="1" si="2"/>
        <v>0</v>
      </c>
      <c r="H40" s="23">
        <f t="shared" ca="1" si="3"/>
        <v>0</v>
      </c>
    </row>
    <row r="41" spans="1:8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2"/>
        <v>0</v>
      </c>
      <c r="E41" s="22">
        <f t="shared" ca="1" si="2"/>
        <v>0</v>
      </c>
      <c r="F41" s="22">
        <f t="shared" ca="1" si="2"/>
        <v>0</v>
      </c>
      <c r="G41" s="22">
        <f t="shared" ca="1" si="2"/>
        <v>0</v>
      </c>
      <c r="H41" s="23">
        <f t="shared" ca="1" si="3"/>
        <v>0</v>
      </c>
    </row>
    <row r="42" spans="1:8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2"/>
        <v>0</v>
      </c>
      <c r="E42" s="22">
        <f t="shared" ca="1" si="2"/>
        <v>0</v>
      </c>
      <c r="F42" s="22">
        <f t="shared" ca="1" si="2"/>
        <v>0</v>
      </c>
      <c r="G42" s="22">
        <f t="shared" ca="1" si="2"/>
        <v>50</v>
      </c>
      <c r="H42" s="23">
        <f t="shared" ref="H42" ca="1" si="4">+SUM(D42:G42)</f>
        <v>50</v>
      </c>
    </row>
    <row r="43" spans="1:8" ht="12.75" customHeight="1" x14ac:dyDescent="0.25">
      <c r="A43" s="65" t="s">
        <v>217</v>
      </c>
      <c r="B43" s="21">
        <v>1049</v>
      </c>
      <c r="C43" s="66" t="s">
        <v>146</v>
      </c>
      <c r="D43" s="22">
        <f t="shared" ref="D43:G58" ca="1" si="5">IFERROR(INDIRECT("'"&amp;$B$2&amp;"'!"&amp;ADDRESS(MATCH($B43,INDIRECT("'"&amp;$B$2&amp;"'!$B$1:$B$1095"),0),MATCH(D$5,INDIRECT("'"&amp;$B$2&amp;"'!5:5"),0))),0)</f>
        <v>0</v>
      </c>
      <c r="E43" s="22">
        <f t="shared" ca="1" si="5"/>
        <v>0</v>
      </c>
      <c r="F43" s="22">
        <f t="shared" ca="1" si="5"/>
        <v>0</v>
      </c>
      <c r="G43" s="22">
        <f t="shared" ca="1" si="5"/>
        <v>0</v>
      </c>
      <c r="H43" s="23">
        <f t="shared" ref="H43:H59" ca="1" si="6">+SUM(D43:G43)</f>
        <v>0</v>
      </c>
    </row>
    <row r="44" spans="1:8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5"/>
        <v>0</v>
      </c>
      <c r="E44" s="22">
        <f t="shared" ca="1" si="5"/>
        <v>0</v>
      </c>
      <c r="F44" s="22">
        <f t="shared" ca="1" si="5"/>
        <v>0</v>
      </c>
      <c r="G44" s="22">
        <f t="shared" ca="1" si="5"/>
        <v>0</v>
      </c>
      <c r="H44" s="23">
        <f t="shared" ca="1" si="6"/>
        <v>0</v>
      </c>
    </row>
    <row r="45" spans="1:8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5"/>
        <v>1500</v>
      </c>
      <c r="E45" s="22">
        <f t="shared" ca="1" si="5"/>
        <v>0</v>
      </c>
      <c r="F45" s="22">
        <f t="shared" ca="1" si="5"/>
        <v>0</v>
      </c>
      <c r="G45" s="22">
        <f t="shared" ca="1" si="5"/>
        <v>0</v>
      </c>
      <c r="H45" s="23">
        <f t="shared" ca="1" si="6"/>
        <v>1500</v>
      </c>
    </row>
    <row r="46" spans="1:8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5"/>
        <v>0</v>
      </c>
      <c r="E46" s="22">
        <f t="shared" ca="1" si="5"/>
        <v>0</v>
      </c>
      <c r="F46" s="22">
        <f t="shared" ca="1" si="5"/>
        <v>0</v>
      </c>
      <c r="G46" s="22">
        <f t="shared" ca="1" si="5"/>
        <v>994.79</v>
      </c>
      <c r="H46" s="23">
        <f t="shared" ca="1" si="6"/>
        <v>994.79</v>
      </c>
    </row>
    <row r="47" spans="1:8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5"/>
        <v>0</v>
      </c>
      <c r="E47" s="22">
        <f t="shared" ca="1" si="5"/>
        <v>0</v>
      </c>
      <c r="F47" s="22">
        <f t="shared" ca="1" si="5"/>
        <v>0</v>
      </c>
      <c r="G47" s="22">
        <f t="shared" ca="1" si="5"/>
        <v>0</v>
      </c>
      <c r="H47" s="23">
        <f t="shared" ca="1" si="6"/>
        <v>0</v>
      </c>
    </row>
    <row r="48" spans="1:8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5"/>
        <v>0</v>
      </c>
      <c r="E48" s="22">
        <f t="shared" ca="1" si="5"/>
        <v>0</v>
      </c>
      <c r="F48" s="22">
        <f t="shared" ca="1" si="5"/>
        <v>0</v>
      </c>
      <c r="G48" s="22">
        <f t="shared" ca="1" si="5"/>
        <v>83.75</v>
      </c>
      <c r="H48" s="23">
        <f t="shared" ca="1" si="6"/>
        <v>83.75</v>
      </c>
    </row>
    <row r="49" spans="1:8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5"/>
        <v>0</v>
      </c>
      <c r="E49" s="22">
        <f t="shared" ca="1" si="5"/>
        <v>0</v>
      </c>
      <c r="F49" s="22">
        <f t="shared" ca="1" si="5"/>
        <v>0</v>
      </c>
      <c r="G49" s="22">
        <f t="shared" ca="1" si="5"/>
        <v>0</v>
      </c>
      <c r="H49" s="23">
        <f t="shared" ca="1" si="6"/>
        <v>0</v>
      </c>
    </row>
    <row r="50" spans="1:8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5"/>
        <v>0</v>
      </c>
      <c r="E50" s="22">
        <f t="shared" ca="1" si="5"/>
        <v>0</v>
      </c>
      <c r="F50" s="22">
        <f t="shared" ca="1" si="5"/>
        <v>0</v>
      </c>
      <c r="G50" s="22">
        <f t="shared" ca="1" si="5"/>
        <v>0</v>
      </c>
      <c r="H50" s="23">
        <f t="shared" ca="1" si="6"/>
        <v>0</v>
      </c>
    </row>
    <row r="51" spans="1:8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5"/>
        <v>0</v>
      </c>
      <c r="E51" s="22">
        <f t="shared" ca="1" si="5"/>
        <v>0</v>
      </c>
      <c r="F51" s="22">
        <f t="shared" ca="1" si="5"/>
        <v>0</v>
      </c>
      <c r="G51" s="22">
        <f t="shared" ca="1" si="5"/>
        <v>0</v>
      </c>
      <c r="H51" s="23">
        <f t="shared" ca="1" si="6"/>
        <v>0</v>
      </c>
    </row>
    <row r="52" spans="1:8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5"/>
        <v>0</v>
      </c>
      <c r="E52" s="22">
        <f t="shared" ca="1" si="5"/>
        <v>0</v>
      </c>
      <c r="F52" s="22">
        <f t="shared" ca="1" si="5"/>
        <v>0</v>
      </c>
      <c r="G52" s="22">
        <f t="shared" ca="1" si="5"/>
        <v>2695.58</v>
      </c>
      <c r="H52" s="23">
        <f t="shared" ref="H52:H55" ca="1" si="7">+SUM(D52:G52)</f>
        <v>2695.58</v>
      </c>
    </row>
    <row r="53" spans="1:8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5"/>
        <v>0</v>
      </c>
      <c r="E53" s="22">
        <f t="shared" ca="1" si="5"/>
        <v>0</v>
      </c>
      <c r="F53" s="22">
        <f t="shared" ca="1" si="5"/>
        <v>0</v>
      </c>
      <c r="G53" s="22">
        <f t="shared" ca="1" si="5"/>
        <v>0</v>
      </c>
      <c r="H53" s="23">
        <f t="shared" ref="H53:H54" ca="1" si="8">+SUM(D53:G53)</f>
        <v>0</v>
      </c>
    </row>
    <row r="54" spans="1:8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5"/>
        <v>7569947.0800000001</v>
      </c>
      <c r="E54" s="22">
        <f t="shared" ca="1" si="5"/>
        <v>0</v>
      </c>
      <c r="F54" s="22">
        <f t="shared" ca="1" si="5"/>
        <v>0</v>
      </c>
      <c r="G54" s="22">
        <f t="shared" ca="1" si="5"/>
        <v>0</v>
      </c>
      <c r="H54" s="23">
        <f t="shared" ca="1" si="8"/>
        <v>7569947.0800000001</v>
      </c>
    </row>
    <row r="55" spans="1:8" ht="12.75" customHeight="1" x14ac:dyDescent="0.25">
      <c r="A55" s="65" t="s">
        <v>241</v>
      </c>
      <c r="B55" s="21">
        <v>2001</v>
      </c>
      <c r="C55" s="66" t="s">
        <v>146</v>
      </c>
      <c r="D55" s="22">
        <f t="shared" ca="1" si="5"/>
        <v>0</v>
      </c>
      <c r="E55" s="22">
        <f t="shared" ca="1" si="5"/>
        <v>0</v>
      </c>
      <c r="F55" s="22">
        <f t="shared" ca="1" si="5"/>
        <v>0</v>
      </c>
      <c r="G55" s="22">
        <f t="shared" ca="1" si="5"/>
        <v>0</v>
      </c>
      <c r="H55" s="23">
        <f t="shared" ca="1" si="7"/>
        <v>0</v>
      </c>
    </row>
    <row r="56" spans="1:8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5"/>
        <v>0</v>
      </c>
      <c r="E56" s="22">
        <f t="shared" ca="1" si="5"/>
        <v>0</v>
      </c>
      <c r="F56" s="22">
        <f t="shared" ca="1" si="5"/>
        <v>0</v>
      </c>
      <c r="G56" s="22">
        <f t="shared" ca="1" si="5"/>
        <v>0</v>
      </c>
      <c r="H56" s="23">
        <f t="shared" ca="1" si="6"/>
        <v>0</v>
      </c>
    </row>
    <row r="57" spans="1:8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5"/>
        <v>0</v>
      </c>
      <c r="E57" s="22">
        <f t="shared" ca="1" si="5"/>
        <v>0</v>
      </c>
      <c r="F57" s="22">
        <f t="shared" ca="1" si="5"/>
        <v>0</v>
      </c>
      <c r="G57" s="22">
        <f t="shared" ca="1" si="5"/>
        <v>0</v>
      </c>
      <c r="H57" s="23">
        <f t="shared" ca="1" si="6"/>
        <v>0</v>
      </c>
    </row>
    <row r="58" spans="1:8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5"/>
        <v>0</v>
      </c>
      <c r="E58" s="22">
        <f t="shared" ca="1" si="5"/>
        <v>0</v>
      </c>
      <c r="F58" s="22">
        <f t="shared" ca="1" si="5"/>
        <v>0</v>
      </c>
      <c r="G58" s="22">
        <f t="shared" ca="1" si="5"/>
        <v>0</v>
      </c>
      <c r="H58" s="23">
        <f t="shared" ca="1" si="6"/>
        <v>0</v>
      </c>
    </row>
    <row r="59" spans="1:8" ht="12.75" customHeight="1" x14ac:dyDescent="0.25">
      <c r="A59" s="65" t="s">
        <v>250</v>
      </c>
      <c r="B59" s="21">
        <v>2007</v>
      </c>
      <c r="C59" s="66" t="s">
        <v>244</v>
      </c>
      <c r="D59" s="22">
        <f t="shared" ref="D59:G74" ca="1" si="9">IFERROR(INDIRECT("'"&amp;$B$2&amp;"'!"&amp;ADDRESS(MATCH($B59,INDIRECT("'"&amp;$B$2&amp;"'!$B$1:$B$1095"),0),MATCH(D$5,INDIRECT("'"&amp;$B$2&amp;"'!5:5"),0))),0)</f>
        <v>0</v>
      </c>
      <c r="E59" s="22">
        <f t="shared" ca="1" si="9"/>
        <v>0</v>
      </c>
      <c r="F59" s="22">
        <f t="shared" ca="1" si="9"/>
        <v>0</v>
      </c>
      <c r="G59" s="22">
        <f t="shared" ca="1" si="9"/>
        <v>0</v>
      </c>
      <c r="H59" s="23">
        <f t="shared" ca="1" si="6"/>
        <v>0</v>
      </c>
    </row>
    <row r="60" spans="1:8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9"/>
        <v>0</v>
      </c>
      <c r="E60" s="22">
        <f t="shared" ca="1" si="9"/>
        <v>0</v>
      </c>
      <c r="F60" s="22">
        <f t="shared" ca="1" si="9"/>
        <v>0</v>
      </c>
      <c r="G60" s="22">
        <f t="shared" ca="1" si="9"/>
        <v>0</v>
      </c>
      <c r="H60" s="23">
        <f t="shared" ref="H60:H71" ca="1" si="10">+SUM(D60:G60)</f>
        <v>0</v>
      </c>
    </row>
    <row r="61" spans="1:8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9"/>
        <v>0</v>
      </c>
      <c r="E61" s="22">
        <f t="shared" ca="1" si="9"/>
        <v>0</v>
      </c>
      <c r="F61" s="22">
        <f t="shared" ca="1" si="9"/>
        <v>0</v>
      </c>
      <c r="G61" s="22">
        <f t="shared" ca="1" si="9"/>
        <v>0</v>
      </c>
      <c r="H61" s="23">
        <f t="shared" ca="1" si="10"/>
        <v>0</v>
      </c>
    </row>
    <row r="62" spans="1:8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9"/>
        <v>0</v>
      </c>
      <c r="E62" s="22">
        <f t="shared" ca="1" si="9"/>
        <v>0</v>
      </c>
      <c r="F62" s="22">
        <f t="shared" ca="1" si="9"/>
        <v>0</v>
      </c>
      <c r="G62" s="22">
        <f t="shared" ca="1" si="9"/>
        <v>0</v>
      </c>
      <c r="H62" s="23">
        <f t="shared" ca="1" si="10"/>
        <v>0</v>
      </c>
    </row>
    <row r="63" spans="1:8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9"/>
        <v>0</v>
      </c>
      <c r="E63" s="22">
        <f t="shared" ca="1" si="9"/>
        <v>0</v>
      </c>
      <c r="F63" s="22">
        <f t="shared" ca="1" si="9"/>
        <v>0</v>
      </c>
      <c r="G63" s="22">
        <f t="shared" ca="1" si="9"/>
        <v>0</v>
      </c>
      <c r="H63" s="23">
        <f t="shared" ca="1" si="10"/>
        <v>0</v>
      </c>
    </row>
    <row r="64" spans="1:8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9"/>
        <v>0</v>
      </c>
      <c r="E64" s="22">
        <f t="shared" ca="1" si="9"/>
        <v>0</v>
      </c>
      <c r="F64" s="22">
        <f t="shared" ca="1" si="9"/>
        <v>0</v>
      </c>
      <c r="G64" s="22">
        <f t="shared" ca="1" si="9"/>
        <v>0</v>
      </c>
      <c r="H64" s="23">
        <f t="shared" ca="1" si="10"/>
        <v>0</v>
      </c>
    </row>
    <row r="65" spans="1:8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9"/>
        <v>0</v>
      </c>
      <c r="E65" s="22">
        <f t="shared" ca="1" si="9"/>
        <v>0</v>
      </c>
      <c r="F65" s="22">
        <f t="shared" ca="1" si="9"/>
        <v>0</v>
      </c>
      <c r="G65" s="22">
        <f t="shared" ca="1" si="9"/>
        <v>0</v>
      </c>
      <c r="H65" s="23">
        <f t="shared" ca="1" si="10"/>
        <v>0</v>
      </c>
    </row>
    <row r="66" spans="1:8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9"/>
        <v>0</v>
      </c>
      <c r="E66" s="22">
        <f t="shared" ca="1" si="9"/>
        <v>0</v>
      </c>
      <c r="F66" s="22">
        <f t="shared" ca="1" si="9"/>
        <v>0</v>
      </c>
      <c r="G66" s="22">
        <f t="shared" ca="1" si="9"/>
        <v>0</v>
      </c>
      <c r="H66" s="23">
        <f t="shared" ca="1" si="10"/>
        <v>0</v>
      </c>
    </row>
    <row r="67" spans="1:8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9"/>
        <v>0</v>
      </c>
      <c r="E67" s="22">
        <f t="shared" ca="1" si="9"/>
        <v>0</v>
      </c>
      <c r="F67" s="22">
        <f t="shared" ca="1" si="9"/>
        <v>0</v>
      </c>
      <c r="G67" s="22">
        <f t="shared" ca="1" si="9"/>
        <v>0</v>
      </c>
      <c r="H67" s="23">
        <f t="shared" ca="1" si="10"/>
        <v>0</v>
      </c>
    </row>
    <row r="68" spans="1:8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9"/>
        <v>0</v>
      </c>
      <c r="E68" s="22">
        <f t="shared" ca="1" si="9"/>
        <v>0</v>
      </c>
      <c r="F68" s="22">
        <f t="shared" ca="1" si="9"/>
        <v>0</v>
      </c>
      <c r="G68" s="22">
        <f t="shared" ca="1" si="9"/>
        <v>0</v>
      </c>
      <c r="H68" s="23">
        <f t="shared" ca="1" si="10"/>
        <v>0</v>
      </c>
    </row>
    <row r="69" spans="1:8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9"/>
        <v>0</v>
      </c>
      <c r="E69" s="22">
        <f t="shared" ca="1" si="9"/>
        <v>0</v>
      </c>
      <c r="F69" s="22">
        <f t="shared" ca="1" si="9"/>
        <v>0</v>
      </c>
      <c r="G69" s="22">
        <f t="shared" ca="1" si="9"/>
        <v>0</v>
      </c>
      <c r="H69" s="23">
        <f t="shared" ca="1" si="10"/>
        <v>0</v>
      </c>
    </row>
    <row r="70" spans="1:8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9"/>
        <v>0</v>
      </c>
      <c r="E70" s="22">
        <f t="shared" ca="1" si="9"/>
        <v>0</v>
      </c>
      <c r="F70" s="22">
        <f t="shared" ca="1" si="9"/>
        <v>0</v>
      </c>
      <c r="G70" s="22">
        <f t="shared" ca="1" si="9"/>
        <v>0</v>
      </c>
      <c r="H70" s="23">
        <f t="shared" ca="1" si="10"/>
        <v>0</v>
      </c>
    </row>
    <row r="71" spans="1:8" ht="12.75" customHeight="1" x14ac:dyDescent="0.25">
      <c r="A71" s="65" t="s">
        <v>275</v>
      </c>
      <c r="B71" s="21">
        <v>3015</v>
      </c>
      <c r="C71" s="66" t="s">
        <v>253</v>
      </c>
      <c r="D71" s="22">
        <f t="shared" ca="1" si="9"/>
        <v>0</v>
      </c>
      <c r="E71" s="22">
        <f t="shared" ca="1" si="9"/>
        <v>0</v>
      </c>
      <c r="F71" s="22">
        <f t="shared" ca="1" si="9"/>
        <v>0</v>
      </c>
      <c r="G71" s="22">
        <f t="shared" ca="1" si="9"/>
        <v>0</v>
      </c>
      <c r="H71" s="23">
        <f t="shared" ca="1" si="10"/>
        <v>0</v>
      </c>
    </row>
    <row r="72" spans="1:8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9"/>
        <v>0</v>
      </c>
      <c r="E72" s="22">
        <f t="shared" ca="1" si="9"/>
        <v>0</v>
      </c>
      <c r="F72" s="22">
        <f t="shared" ca="1" si="9"/>
        <v>0</v>
      </c>
      <c r="G72" s="22">
        <f t="shared" ca="1" si="9"/>
        <v>0</v>
      </c>
      <c r="H72" s="23">
        <f ca="1">+SUM(D72:G72)</f>
        <v>0</v>
      </c>
    </row>
    <row r="73" spans="1:8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9"/>
        <v>0</v>
      </c>
      <c r="E73" s="22">
        <f t="shared" ca="1" si="9"/>
        <v>0</v>
      </c>
      <c r="F73" s="22">
        <f t="shared" ca="1" si="9"/>
        <v>0</v>
      </c>
      <c r="G73" s="22">
        <f t="shared" ca="1" si="9"/>
        <v>0</v>
      </c>
      <c r="H73" s="23">
        <f ca="1">+SUM(D73:G73)</f>
        <v>0</v>
      </c>
    </row>
    <row r="74" spans="1:8" ht="12.75" customHeight="1" x14ac:dyDescent="0.25">
      <c r="A74" s="65" t="s">
        <v>281</v>
      </c>
      <c r="B74" s="21">
        <v>3018</v>
      </c>
      <c r="C74" s="66" t="s">
        <v>253</v>
      </c>
      <c r="D74" s="22">
        <f t="shared" ca="1" si="9"/>
        <v>0</v>
      </c>
      <c r="E74" s="22">
        <f t="shared" ca="1" si="9"/>
        <v>0</v>
      </c>
      <c r="F74" s="22">
        <f t="shared" ca="1" si="9"/>
        <v>0</v>
      </c>
      <c r="G74" s="22">
        <f t="shared" ca="1" si="9"/>
        <v>0</v>
      </c>
      <c r="H74" s="23">
        <f ca="1">+SUM(D74:G74)</f>
        <v>0</v>
      </c>
    </row>
    <row r="75" spans="1:8" ht="12.75" customHeight="1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81234022.003000006</v>
      </c>
      <c r="E75" s="57">
        <f ca="1">SUMIF($C$7:$C$74,"HD",E$7:E$74)</f>
        <v>14134332.103666719</v>
      </c>
      <c r="F75" s="57">
        <f ca="1">SUMIF($C$7:$C$74,"HD",F$7:F$74)</f>
        <v>13371.43</v>
      </c>
      <c r="G75" s="57">
        <f ca="1">SUMIF($C$7:$C$74,"HD",G$7:G$74)</f>
        <v>11425577.042550003</v>
      </c>
      <c r="H75" s="57">
        <f ca="1">SUMIF($C$7:$C$74,"HD",H$7:H$74)</f>
        <v>106807302.57921672</v>
      </c>
    </row>
    <row r="76" spans="1:8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ca="1">SUMIF($C$7:$C$74,"H",E$7:E$74)+SUMIF($C$7:$C$74,"E",E$7:E$74)</f>
        <v>0</v>
      </c>
      <c r="F76" s="57">
        <f ca="1">SUMIF($C$7:$C$74,"H",F$7:F$74)+SUMIF($C$7:$C$74,"E",F$7:F$74)</f>
        <v>0</v>
      </c>
      <c r="G76" s="57">
        <f ca="1">SUMIF($C$7:$C$74,"H",G$7:G$74)+SUMIF($C$7:$C$74,"E",G$7:G$74)</f>
        <v>0</v>
      </c>
      <c r="H76" s="57">
        <f ca="1">SUMIF($C$7:$C$74,"H",H$7:H$74)+SUMIF($C$7:$C$74,"E",H$7:H$74)</f>
        <v>0</v>
      </c>
    </row>
    <row r="77" spans="1:8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81234022.003000006</v>
      </c>
      <c r="E77" s="57">
        <f ca="1">E75+E76</f>
        <v>14134332.103666719</v>
      </c>
      <c r="F77" s="57">
        <f ca="1">F75+F76</f>
        <v>13371.43</v>
      </c>
      <c r="G77" s="57">
        <f ca="1">G75+G76</f>
        <v>11425577.042550003</v>
      </c>
      <c r="H77" s="57">
        <f ca="1">H75+H76</f>
        <v>106807302.57921672</v>
      </c>
    </row>
  </sheetData>
  <mergeCells count="1">
    <mergeCell ref="E2:G2"/>
  </mergeCells>
  <dataValidations count="1">
    <dataValidation type="list" allowBlank="1" showInputMessage="1" showErrorMessage="1" sqref="B2" xr:uid="{23412443-D1AE-4208-97D3-9A4E3BDE2A9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784EE-B779-49BC-A0A3-DEF6D5582A02}">
  <dimension ref="A1:M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3" width="15.7109375" style="3" customWidth="1"/>
    <col min="14" max="14" width="4" style="3" customWidth="1"/>
    <col min="15" max="16384" width="9.140625" style="3"/>
  </cols>
  <sheetData>
    <row r="1" spans="1:13" ht="15" customHeight="1" x14ac:dyDescent="0.25">
      <c r="A1" s="1" t="s">
        <v>0</v>
      </c>
      <c r="B1" s="2"/>
      <c r="C1" s="2"/>
    </row>
    <row r="2" spans="1:13" ht="15" customHeight="1" x14ac:dyDescent="0.25">
      <c r="A2" s="1" t="s">
        <v>343</v>
      </c>
      <c r="B2" s="4" t="s">
        <v>8</v>
      </c>
      <c r="C2" s="2"/>
      <c r="E2" s="81" t="s">
        <v>1</v>
      </c>
      <c r="F2" s="82"/>
      <c r="G2" s="83"/>
      <c r="H2" s="6"/>
    </row>
    <row r="3" spans="1:13" ht="15" customHeight="1" x14ac:dyDescent="0.25">
      <c r="A3" s="5" t="s">
        <v>354</v>
      </c>
      <c r="B3" s="2"/>
      <c r="C3" s="2"/>
    </row>
    <row r="4" spans="1:13" ht="22.5" customHeight="1" x14ac:dyDescent="0.2"/>
    <row r="5" spans="1:13" ht="22.5" customHeight="1" x14ac:dyDescent="0.2">
      <c r="D5" s="11">
        <v>702</v>
      </c>
      <c r="E5" s="11">
        <v>748</v>
      </c>
      <c r="F5" s="11">
        <v>749</v>
      </c>
      <c r="G5" s="11">
        <v>752</v>
      </c>
      <c r="H5" s="11">
        <v>753</v>
      </c>
      <c r="I5" s="11">
        <v>754</v>
      </c>
      <c r="J5" s="11">
        <v>757</v>
      </c>
      <c r="K5" s="11">
        <v>758</v>
      </c>
      <c r="L5" s="11">
        <v>759</v>
      </c>
      <c r="M5" s="69"/>
    </row>
    <row r="6" spans="1:13" ht="79.5" customHeight="1" x14ac:dyDescent="0.2">
      <c r="A6" s="64" t="s">
        <v>141</v>
      </c>
      <c r="B6" s="64" t="s">
        <v>142</v>
      </c>
      <c r="C6" s="64" t="s">
        <v>143</v>
      </c>
      <c r="D6" s="8" t="s">
        <v>110</v>
      </c>
      <c r="E6" s="8" t="s">
        <v>111</v>
      </c>
      <c r="F6" s="8" t="s">
        <v>112</v>
      </c>
      <c r="G6" s="8" t="s">
        <v>113</v>
      </c>
      <c r="H6" s="8" t="s">
        <v>114</v>
      </c>
      <c r="I6" s="8" t="s">
        <v>115</v>
      </c>
      <c r="J6" s="8" t="s">
        <v>116</v>
      </c>
      <c r="K6" s="8" t="s">
        <v>117</v>
      </c>
      <c r="L6" s="8" t="s">
        <v>118</v>
      </c>
      <c r="M6" s="69" t="s">
        <v>344</v>
      </c>
    </row>
    <row r="7" spans="1:13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L22" ca="1" si="0">IFERROR(INDIRECT("'"&amp;$B$2&amp;"'!"&amp;ADDRESS(MATCH($B7,INDIRECT("'"&amp;$B$2&amp;"'!$B$1:$B$1095"),0),MATCH(D$5,INDIRECT("'"&amp;$B$2&amp;"'!5:5"),0))),0)</f>
        <v>50638410.690000005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t="shared" ca="1" si="0"/>
        <v>0</v>
      </c>
      <c r="K7" s="22">
        <f t="shared" ca="1" si="0"/>
        <v>0</v>
      </c>
      <c r="L7" s="22">
        <f t="shared" ca="1" si="0"/>
        <v>0</v>
      </c>
      <c r="M7" s="23">
        <f t="shared" ref="M7:M22" ca="1" si="1">+SUM(D7:L7)</f>
        <v>50638410.690000005</v>
      </c>
    </row>
    <row r="8" spans="1:13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126920947.61000013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ca="1" si="0"/>
        <v>0</v>
      </c>
      <c r="K8" s="22">
        <f t="shared" ca="1" si="0"/>
        <v>0</v>
      </c>
      <c r="L8" s="22">
        <f t="shared" ca="1" si="0"/>
        <v>36211619.900000036</v>
      </c>
      <c r="M8" s="23">
        <f t="shared" ca="1" si="1"/>
        <v>163132567.51000017</v>
      </c>
    </row>
    <row r="9" spans="1:13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27421371.659999989</v>
      </c>
      <c r="E9" s="22">
        <f t="shared" ca="1" si="0"/>
        <v>0</v>
      </c>
      <c r="F9" s="22">
        <f t="shared" ca="1" si="0"/>
        <v>0</v>
      </c>
      <c r="G9" s="22">
        <f t="shared" ca="1" si="0"/>
        <v>0</v>
      </c>
      <c r="H9" s="22">
        <f t="shared" ca="1" si="0"/>
        <v>0</v>
      </c>
      <c r="I9" s="22">
        <f t="shared" ca="1" si="0"/>
        <v>0</v>
      </c>
      <c r="J9" s="22">
        <f t="shared" ca="1" si="0"/>
        <v>0</v>
      </c>
      <c r="K9" s="22">
        <f t="shared" ca="1" si="0"/>
        <v>0</v>
      </c>
      <c r="L9" s="22">
        <f t="shared" ca="1" si="0"/>
        <v>0</v>
      </c>
      <c r="M9" s="23">
        <f t="shared" ca="1" si="1"/>
        <v>27421371.659999989</v>
      </c>
    </row>
    <row r="10" spans="1:13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7931260.2599999998</v>
      </c>
      <c r="E10" s="22">
        <f t="shared" ca="1" si="0"/>
        <v>0</v>
      </c>
      <c r="F10" s="22">
        <f t="shared" ca="1" si="0"/>
        <v>0</v>
      </c>
      <c r="G10" s="22">
        <f t="shared" ca="1" si="0"/>
        <v>0</v>
      </c>
      <c r="H10" s="22">
        <f t="shared" ca="1" si="0"/>
        <v>0</v>
      </c>
      <c r="I10" s="22">
        <f t="shared" ca="1" si="0"/>
        <v>0</v>
      </c>
      <c r="J10" s="22">
        <f t="shared" ca="1" si="0"/>
        <v>0</v>
      </c>
      <c r="K10" s="22">
        <f t="shared" ca="1" si="0"/>
        <v>0</v>
      </c>
      <c r="L10" s="22">
        <f t="shared" ca="1" si="0"/>
        <v>45801288.949999996</v>
      </c>
      <c r="M10" s="23">
        <f t="shared" ca="1" si="1"/>
        <v>53732549.209999993</v>
      </c>
    </row>
    <row r="11" spans="1:13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0"/>
        <v>0</v>
      </c>
      <c r="K11" s="22">
        <f t="shared" ca="1" si="0"/>
        <v>379.65</v>
      </c>
      <c r="L11" s="22">
        <f t="shared" ca="1" si="0"/>
        <v>0</v>
      </c>
      <c r="M11" s="23">
        <f t="shared" ca="1" si="1"/>
        <v>379.65</v>
      </c>
    </row>
    <row r="12" spans="1:13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0</v>
      </c>
      <c r="K12" s="22">
        <f t="shared" ca="1" si="0"/>
        <v>0</v>
      </c>
      <c r="L12" s="22">
        <f t="shared" ca="1" si="0"/>
        <v>0</v>
      </c>
      <c r="M12" s="23">
        <f t="shared" ca="1" si="1"/>
        <v>0</v>
      </c>
    </row>
    <row r="13" spans="1:13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1600317.4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0"/>
        <v>0</v>
      </c>
      <c r="K13" s="22">
        <f t="shared" ca="1" si="0"/>
        <v>0</v>
      </c>
      <c r="L13" s="22">
        <f t="shared" ca="1" si="0"/>
        <v>0</v>
      </c>
      <c r="M13" s="23">
        <f t="shared" ca="1" si="1"/>
        <v>1600317.4</v>
      </c>
    </row>
    <row r="14" spans="1:13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5043567.9999999991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2">
        <f t="shared" ca="1" si="0"/>
        <v>0</v>
      </c>
      <c r="J14" s="22">
        <f t="shared" ca="1" si="0"/>
        <v>0</v>
      </c>
      <c r="K14" s="22">
        <f t="shared" ca="1" si="0"/>
        <v>8362.19</v>
      </c>
      <c r="L14" s="22">
        <f t="shared" ca="1" si="0"/>
        <v>0</v>
      </c>
      <c r="M14" s="23">
        <f t="shared" ca="1" si="1"/>
        <v>5051930.1899999995</v>
      </c>
    </row>
    <row r="15" spans="1:13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2">
        <f t="shared" ca="1" si="0"/>
        <v>0</v>
      </c>
      <c r="L15" s="22">
        <f t="shared" ca="1" si="0"/>
        <v>0</v>
      </c>
      <c r="M15" s="23">
        <f t="shared" ca="1" si="1"/>
        <v>0</v>
      </c>
    </row>
    <row r="16" spans="1:13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2">
        <f t="shared" ca="1" si="0"/>
        <v>0</v>
      </c>
      <c r="L16" s="22">
        <f t="shared" ca="1" si="0"/>
        <v>0</v>
      </c>
      <c r="M16" s="23">
        <f t="shared" ca="1" si="1"/>
        <v>0</v>
      </c>
    </row>
    <row r="17" spans="1:13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1471938</v>
      </c>
      <c r="E17" s="22">
        <f t="shared" ca="1" si="0"/>
        <v>0</v>
      </c>
      <c r="F17" s="22">
        <f t="shared" ca="1" si="0"/>
        <v>0</v>
      </c>
      <c r="G17" s="22">
        <f t="shared" ca="1" si="0"/>
        <v>0</v>
      </c>
      <c r="H17" s="22">
        <f t="shared" ca="1" si="0"/>
        <v>0</v>
      </c>
      <c r="I17" s="22">
        <f t="shared" ca="1" si="0"/>
        <v>0</v>
      </c>
      <c r="J17" s="22">
        <f t="shared" ca="1" si="0"/>
        <v>0</v>
      </c>
      <c r="K17" s="22">
        <f t="shared" ca="1" si="0"/>
        <v>0</v>
      </c>
      <c r="L17" s="22">
        <f t="shared" ca="1" si="0"/>
        <v>0</v>
      </c>
      <c r="M17" s="23">
        <f t="shared" ca="1" si="1"/>
        <v>1471938</v>
      </c>
    </row>
    <row r="18" spans="1:13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2">
        <f t="shared" ca="1" si="0"/>
        <v>0</v>
      </c>
      <c r="G18" s="22">
        <f t="shared" ca="1" si="0"/>
        <v>0</v>
      </c>
      <c r="H18" s="22">
        <f t="shared" ca="1" si="0"/>
        <v>0</v>
      </c>
      <c r="I18" s="22">
        <f t="shared" ca="1" si="0"/>
        <v>0</v>
      </c>
      <c r="J18" s="22">
        <f t="shared" ca="1" si="0"/>
        <v>0</v>
      </c>
      <c r="K18" s="22">
        <f t="shared" ca="1" si="0"/>
        <v>0</v>
      </c>
      <c r="L18" s="22">
        <f t="shared" ca="1" si="0"/>
        <v>0</v>
      </c>
      <c r="M18" s="23">
        <f t="shared" ca="1" si="1"/>
        <v>0</v>
      </c>
    </row>
    <row r="19" spans="1:13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2">
        <f t="shared" ca="1" si="0"/>
        <v>0</v>
      </c>
      <c r="I19" s="22">
        <f t="shared" ca="1" si="0"/>
        <v>0</v>
      </c>
      <c r="J19" s="22">
        <f t="shared" ca="1" si="0"/>
        <v>0</v>
      </c>
      <c r="K19" s="22">
        <f t="shared" ca="1" si="0"/>
        <v>0</v>
      </c>
      <c r="L19" s="22">
        <f t="shared" ca="1" si="0"/>
        <v>0</v>
      </c>
      <c r="M19" s="23">
        <f t="shared" ca="1" si="1"/>
        <v>0</v>
      </c>
    </row>
    <row r="20" spans="1:13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6137183.2299999995</v>
      </c>
      <c r="E20" s="22">
        <f t="shared" ca="1" si="0"/>
        <v>0</v>
      </c>
      <c r="F20" s="22">
        <f t="shared" ca="1" si="0"/>
        <v>0</v>
      </c>
      <c r="G20" s="22">
        <f t="shared" ca="1" si="0"/>
        <v>0</v>
      </c>
      <c r="H20" s="22">
        <f t="shared" ca="1" si="0"/>
        <v>0</v>
      </c>
      <c r="I20" s="22">
        <f t="shared" ca="1" si="0"/>
        <v>0</v>
      </c>
      <c r="J20" s="22">
        <f t="shared" ca="1" si="0"/>
        <v>0</v>
      </c>
      <c r="K20" s="22">
        <f t="shared" ca="1" si="0"/>
        <v>0</v>
      </c>
      <c r="L20" s="22">
        <f t="shared" ca="1" si="0"/>
        <v>0</v>
      </c>
      <c r="M20" s="23">
        <f t="shared" ca="1" si="1"/>
        <v>6137183.2299999995</v>
      </c>
    </row>
    <row r="21" spans="1:13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2">
        <f t="shared" ca="1" si="0"/>
        <v>0</v>
      </c>
      <c r="F21" s="22">
        <f t="shared" ca="1" si="0"/>
        <v>0</v>
      </c>
      <c r="G21" s="22">
        <f t="shared" ca="1" si="0"/>
        <v>0</v>
      </c>
      <c r="H21" s="22">
        <f t="shared" ca="1" si="0"/>
        <v>0</v>
      </c>
      <c r="I21" s="22">
        <f t="shared" ca="1" si="0"/>
        <v>0</v>
      </c>
      <c r="J21" s="22">
        <f t="shared" ca="1" si="0"/>
        <v>0</v>
      </c>
      <c r="K21" s="22">
        <f t="shared" ca="1" si="0"/>
        <v>0</v>
      </c>
      <c r="L21" s="22">
        <f t="shared" ca="1" si="0"/>
        <v>189</v>
      </c>
      <c r="M21" s="23">
        <f t="shared" ca="1" si="1"/>
        <v>189</v>
      </c>
    </row>
    <row r="22" spans="1:13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6928619.0999999996</v>
      </c>
      <c r="E22" s="22">
        <f t="shared" ca="1" si="0"/>
        <v>0</v>
      </c>
      <c r="F22" s="22">
        <f t="shared" ca="1" si="0"/>
        <v>0</v>
      </c>
      <c r="G22" s="22">
        <f t="shared" ca="1" si="0"/>
        <v>0</v>
      </c>
      <c r="H22" s="22">
        <f t="shared" ca="1" si="0"/>
        <v>0</v>
      </c>
      <c r="I22" s="22">
        <f t="shared" ca="1" si="0"/>
        <v>40610.339999999997</v>
      </c>
      <c r="J22" s="22">
        <f t="shared" ca="1" si="0"/>
        <v>0</v>
      </c>
      <c r="K22" s="22">
        <f t="shared" ca="1" si="0"/>
        <v>22655.9</v>
      </c>
      <c r="L22" s="22">
        <f t="shared" ca="1" si="0"/>
        <v>0</v>
      </c>
      <c r="M22" s="23">
        <f t="shared" ca="1" si="1"/>
        <v>6991885.3399999999</v>
      </c>
    </row>
    <row r="23" spans="1:13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L38" ca="1" si="2">IFERROR(INDIRECT("'"&amp;$B$2&amp;"'!"&amp;ADDRESS(MATCH($B23,INDIRECT("'"&amp;$B$2&amp;"'!$B$1:$B$1095"),0),MATCH(D$5,INDIRECT("'"&amp;$B$2&amp;"'!5:5"),0))),0)</f>
        <v>0</v>
      </c>
      <c r="E23" s="22">
        <f t="shared" ca="1" si="2"/>
        <v>0</v>
      </c>
      <c r="F23" s="22">
        <f t="shared" ca="1" si="2"/>
        <v>0</v>
      </c>
      <c r="G23" s="22">
        <f t="shared" ca="1" si="2"/>
        <v>0</v>
      </c>
      <c r="H23" s="22">
        <f t="shared" ca="1" si="2"/>
        <v>0</v>
      </c>
      <c r="I23" s="22">
        <f t="shared" ca="1" si="2"/>
        <v>0</v>
      </c>
      <c r="J23" s="22">
        <f t="shared" ca="1" si="2"/>
        <v>0</v>
      </c>
      <c r="K23" s="22">
        <f t="shared" ca="1" si="2"/>
        <v>0</v>
      </c>
      <c r="L23" s="22">
        <f t="shared" ca="1" si="2"/>
        <v>0</v>
      </c>
      <c r="M23" s="23">
        <f ca="1">+SUM(D23:L23)</f>
        <v>0</v>
      </c>
    </row>
    <row r="24" spans="1:13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383732.31</v>
      </c>
      <c r="E24" s="22">
        <f t="shared" ca="1" si="2"/>
        <v>0</v>
      </c>
      <c r="F24" s="22">
        <f t="shared" ca="1" si="2"/>
        <v>0</v>
      </c>
      <c r="G24" s="22">
        <f t="shared" ca="1" si="2"/>
        <v>0</v>
      </c>
      <c r="H24" s="22">
        <f t="shared" ca="1" si="2"/>
        <v>0</v>
      </c>
      <c r="I24" s="22">
        <f t="shared" ca="1" si="2"/>
        <v>0</v>
      </c>
      <c r="J24" s="22">
        <f t="shared" ca="1" si="2"/>
        <v>0</v>
      </c>
      <c r="K24" s="22">
        <f t="shared" ca="1" si="2"/>
        <v>0</v>
      </c>
      <c r="L24" s="22">
        <f t="shared" ca="1" si="2"/>
        <v>0</v>
      </c>
      <c r="M24" s="23">
        <f ca="1">+SUM(D24:L24)</f>
        <v>383732.31</v>
      </c>
    </row>
    <row r="25" spans="1:13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835.72</v>
      </c>
      <c r="E25" s="22">
        <f t="shared" ca="1" si="2"/>
        <v>0</v>
      </c>
      <c r="F25" s="22">
        <f t="shared" ca="1" si="2"/>
        <v>0</v>
      </c>
      <c r="G25" s="22">
        <f t="shared" ca="1" si="2"/>
        <v>0</v>
      </c>
      <c r="H25" s="22">
        <f t="shared" ca="1" si="2"/>
        <v>0</v>
      </c>
      <c r="I25" s="22">
        <f t="shared" ca="1" si="2"/>
        <v>0</v>
      </c>
      <c r="J25" s="22">
        <f t="shared" ca="1" si="2"/>
        <v>0</v>
      </c>
      <c r="K25" s="22">
        <f t="shared" ca="1" si="2"/>
        <v>0</v>
      </c>
      <c r="L25" s="22">
        <f t="shared" ca="1" si="2"/>
        <v>0</v>
      </c>
      <c r="M25" s="23">
        <f t="shared" ref="M25:M46" ca="1" si="3">+SUM(D25:L25)</f>
        <v>835.72</v>
      </c>
    </row>
    <row r="26" spans="1:13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249563.02430200001</v>
      </c>
      <c r="E26" s="22">
        <f t="shared" ca="1" si="2"/>
        <v>0</v>
      </c>
      <c r="F26" s="22">
        <f t="shared" ca="1" si="2"/>
        <v>0</v>
      </c>
      <c r="G26" s="22">
        <f t="shared" ca="1" si="2"/>
        <v>0</v>
      </c>
      <c r="H26" s="22">
        <f t="shared" ca="1" si="2"/>
        <v>0</v>
      </c>
      <c r="I26" s="22">
        <f t="shared" ca="1" si="2"/>
        <v>0</v>
      </c>
      <c r="J26" s="22">
        <f t="shared" ca="1" si="2"/>
        <v>0</v>
      </c>
      <c r="K26" s="22">
        <f t="shared" ca="1" si="2"/>
        <v>0</v>
      </c>
      <c r="L26" s="22">
        <f t="shared" ca="1" si="2"/>
        <v>0</v>
      </c>
      <c r="M26" s="23">
        <f t="shared" ca="1" si="3"/>
        <v>249563.02430200001</v>
      </c>
    </row>
    <row r="27" spans="1:13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0</v>
      </c>
      <c r="E27" s="22">
        <f t="shared" ca="1" si="2"/>
        <v>0</v>
      </c>
      <c r="F27" s="22">
        <f t="shared" ca="1" si="2"/>
        <v>0</v>
      </c>
      <c r="G27" s="22">
        <f t="shared" ca="1" si="2"/>
        <v>0</v>
      </c>
      <c r="H27" s="22">
        <f t="shared" ca="1" si="2"/>
        <v>0</v>
      </c>
      <c r="I27" s="22">
        <f t="shared" ca="1" si="2"/>
        <v>0</v>
      </c>
      <c r="J27" s="22">
        <f t="shared" ca="1" si="2"/>
        <v>0</v>
      </c>
      <c r="K27" s="22">
        <f t="shared" ca="1" si="2"/>
        <v>0</v>
      </c>
      <c r="L27" s="22">
        <f t="shared" ca="1" si="2"/>
        <v>0</v>
      </c>
      <c r="M27" s="23">
        <f t="shared" ca="1" si="3"/>
        <v>0</v>
      </c>
    </row>
    <row r="28" spans="1:13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0</v>
      </c>
      <c r="E28" s="22">
        <f t="shared" ca="1" si="2"/>
        <v>0</v>
      </c>
      <c r="F28" s="22">
        <f t="shared" ca="1" si="2"/>
        <v>0</v>
      </c>
      <c r="G28" s="22">
        <f t="shared" ca="1" si="2"/>
        <v>0</v>
      </c>
      <c r="H28" s="22">
        <f t="shared" ca="1" si="2"/>
        <v>0</v>
      </c>
      <c r="I28" s="22">
        <f t="shared" ca="1" si="2"/>
        <v>0</v>
      </c>
      <c r="J28" s="22">
        <f t="shared" ca="1" si="2"/>
        <v>0</v>
      </c>
      <c r="K28" s="22">
        <f t="shared" ca="1" si="2"/>
        <v>0</v>
      </c>
      <c r="L28" s="22">
        <f t="shared" ca="1" si="2"/>
        <v>0</v>
      </c>
      <c r="M28" s="23">
        <f t="shared" ca="1" si="3"/>
        <v>0</v>
      </c>
    </row>
    <row r="29" spans="1:13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24228839.639999997</v>
      </c>
      <c r="E29" s="22">
        <f t="shared" ca="1" si="2"/>
        <v>0</v>
      </c>
      <c r="F29" s="22">
        <f t="shared" ca="1" si="2"/>
        <v>0</v>
      </c>
      <c r="G29" s="22">
        <f t="shared" ca="1" si="2"/>
        <v>0</v>
      </c>
      <c r="H29" s="22">
        <f t="shared" ca="1" si="2"/>
        <v>0</v>
      </c>
      <c r="I29" s="22">
        <f t="shared" ca="1" si="2"/>
        <v>0</v>
      </c>
      <c r="J29" s="22">
        <f t="shared" ca="1" si="2"/>
        <v>0</v>
      </c>
      <c r="K29" s="22">
        <f t="shared" ca="1" si="2"/>
        <v>0</v>
      </c>
      <c r="L29" s="22">
        <f t="shared" ca="1" si="2"/>
        <v>0</v>
      </c>
      <c r="M29" s="23">
        <f t="shared" ca="1" si="3"/>
        <v>24228839.639999997</v>
      </c>
    </row>
    <row r="30" spans="1:13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3878241.15</v>
      </c>
      <c r="E30" s="22">
        <f t="shared" ca="1" si="2"/>
        <v>0</v>
      </c>
      <c r="F30" s="22">
        <f t="shared" ca="1" si="2"/>
        <v>0</v>
      </c>
      <c r="G30" s="22">
        <f t="shared" ca="1" si="2"/>
        <v>0</v>
      </c>
      <c r="H30" s="22">
        <f t="shared" ca="1" si="2"/>
        <v>0</v>
      </c>
      <c r="I30" s="22">
        <f t="shared" ca="1" si="2"/>
        <v>0</v>
      </c>
      <c r="J30" s="22">
        <f t="shared" ca="1" si="2"/>
        <v>0</v>
      </c>
      <c r="K30" s="22">
        <f t="shared" ca="1" si="2"/>
        <v>206228.53</v>
      </c>
      <c r="L30" s="22">
        <f t="shared" ca="1" si="2"/>
        <v>0</v>
      </c>
      <c r="M30" s="23">
        <f t="shared" ca="1" si="3"/>
        <v>4084469.6799999997</v>
      </c>
    </row>
    <row r="31" spans="1:13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10557708.691854</v>
      </c>
      <c r="E31" s="22">
        <f t="shared" ca="1" si="2"/>
        <v>0</v>
      </c>
      <c r="F31" s="22">
        <f t="shared" ca="1" si="2"/>
        <v>0</v>
      </c>
      <c r="G31" s="22">
        <f t="shared" ca="1" si="2"/>
        <v>0</v>
      </c>
      <c r="H31" s="22">
        <f t="shared" ca="1" si="2"/>
        <v>0</v>
      </c>
      <c r="I31" s="22">
        <f t="shared" ca="1" si="2"/>
        <v>0</v>
      </c>
      <c r="J31" s="22">
        <f t="shared" ca="1" si="2"/>
        <v>0</v>
      </c>
      <c r="K31" s="22">
        <f t="shared" ca="1" si="2"/>
        <v>61095.620028999998</v>
      </c>
      <c r="L31" s="22">
        <f t="shared" ca="1" si="2"/>
        <v>0</v>
      </c>
      <c r="M31" s="23">
        <f t="shared" ca="1" si="3"/>
        <v>10618804.311883001</v>
      </c>
    </row>
    <row r="32" spans="1:13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420210.10999999993</v>
      </c>
      <c r="E32" s="22">
        <f t="shared" ca="1" si="2"/>
        <v>0</v>
      </c>
      <c r="F32" s="22">
        <f t="shared" ca="1" si="2"/>
        <v>0</v>
      </c>
      <c r="G32" s="22">
        <f t="shared" ca="1" si="2"/>
        <v>0</v>
      </c>
      <c r="H32" s="22">
        <f t="shared" ca="1" si="2"/>
        <v>0</v>
      </c>
      <c r="I32" s="22">
        <f t="shared" ca="1" si="2"/>
        <v>0</v>
      </c>
      <c r="J32" s="22">
        <f t="shared" ca="1" si="2"/>
        <v>0</v>
      </c>
      <c r="K32" s="22">
        <f t="shared" ca="1" si="2"/>
        <v>0</v>
      </c>
      <c r="L32" s="22">
        <f t="shared" ca="1" si="2"/>
        <v>0</v>
      </c>
      <c r="M32" s="23">
        <f t="shared" ca="1" si="3"/>
        <v>420210.10999999993</v>
      </c>
    </row>
    <row r="33" spans="1:13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855.05</v>
      </c>
      <c r="E33" s="22">
        <f t="shared" ca="1" si="2"/>
        <v>0</v>
      </c>
      <c r="F33" s="22">
        <f t="shared" ca="1" si="2"/>
        <v>0</v>
      </c>
      <c r="G33" s="22">
        <f t="shared" ca="1" si="2"/>
        <v>0</v>
      </c>
      <c r="H33" s="22">
        <f t="shared" ca="1" si="2"/>
        <v>0</v>
      </c>
      <c r="I33" s="22">
        <f t="shared" ca="1" si="2"/>
        <v>0</v>
      </c>
      <c r="J33" s="22">
        <f t="shared" ca="1" si="2"/>
        <v>0</v>
      </c>
      <c r="K33" s="22">
        <f t="shared" ca="1" si="2"/>
        <v>0</v>
      </c>
      <c r="L33" s="22">
        <f t="shared" ca="1" si="2"/>
        <v>0</v>
      </c>
      <c r="M33" s="23">
        <f t="shared" ca="1" si="3"/>
        <v>855.05</v>
      </c>
    </row>
    <row r="34" spans="1:13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15534554.58</v>
      </c>
      <c r="E34" s="22">
        <f t="shared" ca="1" si="2"/>
        <v>0</v>
      </c>
      <c r="F34" s="22">
        <f t="shared" ca="1" si="2"/>
        <v>0</v>
      </c>
      <c r="G34" s="22">
        <f t="shared" ca="1" si="2"/>
        <v>0</v>
      </c>
      <c r="H34" s="22">
        <f t="shared" ca="1" si="2"/>
        <v>0</v>
      </c>
      <c r="I34" s="22">
        <f t="shared" ca="1" si="2"/>
        <v>0</v>
      </c>
      <c r="J34" s="22">
        <f t="shared" ca="1" si="2"/>
        <v>0</v>
      </c>
      <c r="K34" s="22">
        <f t="shared" ca="1" si="2"/>
        <v>0</v>
      </c>
      <c r="L34" s="22">
        <f t="shared" ca="1" si="2"/>
        <v>0</v>
      </c>
      <c r="M34" s="23">
        <f t="shared" ca="1" si="3"/>
        <v>15534554.58</v>
      </c>
    </row>
    <row r="35" spans="1:13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0</v>
      </c>
      <c r="E35" s="22">
        <f t="shared" ca="1" si="2"/>
        <v>0</v>
      </c>
      <c r="F35" s="22">
        <f t="shared" ca="1" si="2"/>
        <v>0</v>
      </c>
      <c r="G35" s="22">
        <f t="shared" ca="1" si="2"/>
        <v>0</v>
      </c>
      <c r="H35" s="22">
        <f t="shared" ca="1" si="2"/>
        <v>0</v>
      </c>
      <c r="I35" s="22">
        <f t="shared" ca="1" si="2"/>
        <v>0</v>
      </c>
      <c r="J35" s="22">
        <f t="shared" ca="1" si="2"/>
        <v>0</v>
      </c>
      <c r="K35" s="22">
        <f t="shared" ca="1" si="2"/>
        <v>0</v>
      </c>
      <c r="L35" s="22">
        <f t="shared" ca="1" si="2"/>
        <v>0</v>
      </c>
      <c r="M35" s="23">
        <f t="shared" ca="1" si="3"/>
        <v>0</v>
      </c>
    </row>
    <row r="36" spans="1:13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2">
        <f t="shared" ca="1" si="2"/>
        <v>0</v>
      </c>
      <c r="G36" s="22">
        <f t="shared" ca="1" si="2"/>
        <v>0</v>
      </c>
      <c r="H36" s="22">
        <f t="shared" ca="1" si="2"/>
        <v>0</v>
      </c>
      <c r="I36" s="22">
        <f t="shared" ca="1" si="2"/>
        <v>0</v>
      </c>
      <c r="J36" s="22">
        <f t="shared" ca="1" si="2"/>
        <v>0</v>
      </c>
      <c r="K36" s="22">
        <f t="shared" ca="1" si="2"/>
        <v>0</v>
      </c>
      <c r="L36" s="22">
        <f t="shared" ca="1" si="2"/>
        <v>0</v>
      </c>
      <c r="M36" s="23">
        <f t="shared" ca="1" si="3"/>
        <v>0</v>
      </c>
    </row>
    <row r="37" spans="1:13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2162629.39</v>
      </c>
      <c r="E37" s="22">
        <f t="shared" ca="1" si="2"/>
        <v>0</v>
      </c>
      <c r="F37" s="22">
        <f t="shared" ca="1" si="2"/>
        <v>0</v>
      </c>
      <c r="G37" s="22">
        <f t="shared" ca="1" si="2"/>
        <v>0</v>
      </c>
      <c r="H37" s="22">
        <f t="shared" ca="1" si="2"/>
        <v>0</v>
      </c>
      <c r="I37" s="22">
        <f t="shared" ca="1" si="2"/>
        <v>0</v>
      </c>
      <c r="J37" s="22">
        <f t="shared" ca="1" si="2"/>
        <v>0</v>
      </c>
      <c r="K37" s="22">
        <f t="shared" ca="1" si="2"/>
        <v>0</v>
      </c>
      <c r="L37" s="22">
        <f t="shared" ca="1" si="2"/>
        <v>0</v>
      </c>
      <c r="M37" s="23">
        <f t="shared" ca="1" si="3"/>
        <v>2162629.39</v>
      </c>
    </row>
    <row r="38" spans="1:13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0</v>
      </c>
      <c r="E38" s="22">
        <f t="shared" ca="1" si="2"/>
        <v>0</v>
      </c>
      <c r="F38" s="22">
        <f t="shared" ca="1" si="2"/>
        <v>0</v>
      </c>
      <c r="G38" s="22">
        <f t="shared" ca="1" si="2"/>
        <v>0</v>
      </c>
      <c r="H38" s="22">
        <f t="shared" ca="1" si="2"/>
        <v>0</v>
      </c>
      <c r="I38" s="22">
        <f t="shared" ca="1" si="2"/>
        <v>0</v>
      </c>
      <c r="J38" s="22">
        <f t="shared" ca="1" si="2"/>
        <v>0</v>
      </c>
      <c r="K38" s="22">
        <f t="shared" ca="1" si="2"/>
        <v>0</v>
      </c>
      <c r="L38" s="22">
        <f t="shared" ca="1" si="2"/>
        <v>0</v>
      </c>
      <c r="M38" s="23">
        <f t="shared" ca="1" si="3"/>
        <v>0</v>
      </c>
    </row>
    <row r="39" spans="1:13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L54" ca="1" si="4">IFERROR(INDIRECT("'"&amp;$B$2&amp;"'!"&amp;ADDRESS(MATCH($B39,INDIRECT("'"&amp;$B$2&amp;"'!$B$1:$B$1095"),0),MATCH(D$5,INDIRECT("'"&amp;$B$2&amp;"'!5:5"),0))),0)</f>
        <v>4690.4046440000002</v>
      </c>
      <c r="E39" s="22">
        <f t="shared" ca="1" si="4"/>
        <v>0</v>
      </c>
      <c r="F39" s="22">
        <f t="shared" ca="1" si="4"/>
        <v>0</v>
      </c>
      <c r="G39" s="22">
        <f t="shared" ca="1" si="4"/>
        <v>0</v>
      </c>
      <c r="H39" s="22">
        <f t="shared" ca="1" si="4"/>
        <v>0</v>
      </c>
      <c r="I39" s="22">
        <f t="shared" ca="1" si="4"/>
        <v>0</v>
      </c>
      <c r="J39" s="22">
        <f t="shared" ca="1" si="4"/>
        <v>0</v>
      </c>
      <c r="K39" s="22">
        <f t="shared" ca="1" si="4"/>
        <v>0</v>
      </c>
      <c r="L39" s="22">
        <f t="shared" ca="1" si="4"/>
        <v>0</v>
      </c>
      <c r="M39" s="23">
        <f t="shared" ca="1" si="3"/>
        <v>4690.4046440000002</v>
      </c>
    </row>
    <row r="40" spans="1:13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12.01</v>
      </c>
      <c r="E40" s="22">
        <f t="shared" ca="1" si="4"/>
        <v>0</v>
      </c>
      <c r="F40" s="22">
        <f t="shared" ca="1" si="4"/>
        <v>0</v>
      </c>
      <c r="G40" s="22">
        <f t="shared" ca="1" si="4"/>
        <v>0</v>
      </c>
      <c r="H40" s="22">
        <f t="shared" ca="1" si="4"/>
        <v>0</v>
      </c>
      <c r="I40" s="22">
        <f t="shared" ca="1" si="4"/>
        <v>0</v>
      </c>
      <c r="J40" s="22">
        <f t="shared" ca="1" si="4"/>
        <v>0</v>
      </c>
      <c r="K40" s="22">
        <f t="shared" ca="1" si="4"/>
        <v>0</v>
      </c>
      <c r="L40" s="22">
        <f t="shared" ca="1" si="4"/>
        <v>0</v>
      </c>
      <c r="M40" s="23">
        <f t="shared" ca="1" si="3"/>
        <v>12.01</v>
      </c>
    </row>
    <row r="41" spans="1:13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2">
        <f t="shared" ca="1" si="4"/>
        <v>0</v>
      </c>
      <c r="G41" s="22">
        <f t="shared" ca="1" si="4"/>
        <v>0</v>
      </c>
      <c r="H41" s="22">
        <f t="shared" ca="1" si="4"/>
        <v>0</v>
      </c>
      <c r="I41" s="22">
        <f t="shared" ca="1" si="4"/>
        <v>0</v>
      </c>
      <c r="J41" s="22">
        <f t="shared" ca="1" si="4"/>
        <v>0</v>
      </c>
      <c r="K41" s="22">
        <f t="shared" ca="1" si="4"/>
        <v>0</v>
      </c>
      <c r="L41" s="22">
        <f t="shared" ca="1" si="4"/>
        <v>0</v>
      </c>
      <c r="M41" s="23">
        <f t="shared" ca="1" si="3"/>
        <v>0</v>
      </c>
    </row>
    <row r="42" spans="1:13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0</v>
      </c>
      <c r="E42" s="22">
        <f t="shared" ca="1" si="4"/>
        <v>0</v>
      </c>
      <c r="F42" s="22">
        <f t="shared" ca="1" si="4"/>
        <v>0</v>
      </c>
      <c r="G42" s="22">
        <f t="shared" ca="1" si="4"/>
        <v>0</v>
      </c>
      <c r="H42" s="22">
        <f t="shared" ca="1" si="4"/>
        <v>0</v>
      </c>
      <c r="I42" s="22">
        <f t="shared" ca="1" si="4"/>
        <v>0</v>
      </c>
      <c r="J42" s="22">
        <f t="shared" ca="1" si="4"/>
        <v>0</v>
      </c>
      <c r="K42" s="22">
        <f t="shared" ca="1" si="4"/>
        <v>589.51999999999987</v>
      </c>
      <c r="L42" s="22">
        <f t="shared" ca="1" si="4"/>
        <v>0</v>
      </c>
      <c r="M42" s="23">
        <f t="shared" ref="M42" ca="1" si="5">+SUM(D42:L42)</f>
        <v>589.51999999999987</v>
      </c>
    </row>
    <row r="43" spans="1:13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0</v>
      </c>
      <c r="E43" s="22">
        <f t="shared" ca="1" si="4"/>
        <v>0</v>
      </c>
      <c r="F43" s="22">
        <f t="shared" ca="1" si="4"/>
        <v>0</v>
      </c>
      <c r="G43" s="22">
        <f t="shared" ca="1" si="4"/>
        <v>0</v>
      </c>
      <c r="H43" s="22">
        <f t="shared" ca="1" si="4"/>
        <v>0</v>
      </c>
      <c r="I43" s="22">
        <f t="shared" ca="1" si="4"/>
        <v>0</v>
      </c>
      <c r="J43" s="22">
        <f t="shared" ca="1" si="4"/>
        <v>0</v>
      </c>
      <c r="K43" s="22">
        <f t="shared" ca="1" si="4"/>
        <v>0</v>
      </c>
      <c r="L43" s="22">
        <f t="shared" ca="1" si="4"/>
        <v>0</v>
      </c>
      <c r="M43" s="23">
        <f t="shared" ca="1" si="3"/>
        <v>0</v>
      </c>
    </row>
    <row r="44" spans="1:13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0</v>
      </c>
      <c r="F44" s="22">
        <f t="shared" ca="1" si="4"/>
        <v>0</v>
      </c>
      <c r="G44" s="22">
        <f t="shared" ca="1" si="4"/>
        <v>0</v>
      </c>
      <c r="H44" s="22">
        <f t="shared" ca="1" si="4"/>
        <v>0</v>
      </c>
      <c r="I44" s="22">
        <f t="shared" ca="1" si="4"/>
        <v>0</v>
      </c>
      <c r="J44" s="22">
        <f t="shared" ca="1" si="4"/>
        <v>0</v>
      </c>
      <c r="K44" s="22">
        <f t="shared" ca="1" si="4"/>
        <v>0</v>
      </c>
      <c r="L44" s="22">
        <f t="shared" ca="1" si="4"/>
        <v>0</v>
      </c>
      <c r="M44" s="23">
        <f t="shared" ca="1" si="3"/>
        <v>0</v>
      </c>
    </row>
    <row r="45" spans="1:13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90</v>
      </c>
      <c r="E45" s="22">
        <f t="shared" ca="1" si="4"/>
        <v>0</v>
      </c>
      <c r="F45" s="22">
        <f t="shared" ca="1" si="4"/>
        <v>0</v>
      </c>
      <c r="G45" s="22">
        <f t="shared" ca="1" si="4"/>
        <v>0</v>
      </c>
      <c r="H45" s="22">
        <f t="shared" ca="1" si="4"/>
        <v>0</v>
      </c>
      <c r="I45" s="22">
        <f t="shared" ca="1" si="4"/>
        <v>0</v>
      </c>
      <c r="J45" s="22">
        <f t="shared" ca="1" si="4"/>
        <v>0</v>
      </c>
      <c r="K45" s="22">
        <f t="shared" ca="1" si="4"/>
        <v>0.55000000000000004</v>
      </c>
      <c r="L45" s="22">
        <f t="shared" ca="1" si="4"/>
        <v>0</v>
      </c>
      <c r="M45" s="23">
        <f t="shared" ca="1" si="3"/>
        <v>90.55</v>
      </c>
    </row>
    <row r="46" spans="1:13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368912.75</v>
      </c>
      <c r="E46" s="22">
        <f t="shared" ca="1" si="4"/>
        <v>0</v>
      </c>
      <c r="F46" s="22">
        <f t="shared" ca="1" si="4"/>
        <v>0</v>
      </c>
      <c r="G46" s="22">
        <f t="shared" ca="1" si="4"/>
        <v>0</v>
      </c>
      <c r="H46" s="22">
        <f t="shared" ca="1" si="4"/>
        <v>0</v>
      </c>
      <c r="I46" s="22">
        <f t="shared" ca="1" si="4"/>
        <v>0</v>
      </c>
      <c r="J46" s="22">
        <f t="shared" ca="1" si="4"/>
        <v>0</v>
      </c>
      <c r="K46" s="22">
        <f t="shared" ca="1" si="4"/>
        <v>0</v>
      </c>
      <c r="L46" s="22">
        <f t="shared" ca="1" si="4"/>
        <v>0</v>
      </c>
      <c r="M46" s="23">
        <f t="shared" ca="1" si="3"/>
        <v>368912.75</v>
      </c>
    </row>
    <row r="47" spans="1:13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2">
        <f t="shared" ca="1" si="4"/>
        <v>0</v>
      </c>
      <c r="G47" s="22">
        <f t="shared" ca="1" si="4"/>
        <v>0</v>
      </c>
      <c r="H47" s="22">
        <f t="shared" ca="1" si="4"/>
        <v>0</v>
      </c>
      <c r="I47" s="22">
        <f t="shared" ca="1" si="4"/>
        <v>0</v>
      </c>
      <c r="J47" s="22">
        <f t="shared" ca="1" si="4"/>
        <v>0</v>
      </c>
      <c r="K47" s="22">
        <f t="shared" ca="1" si="4"/>
        <v>0</v>
      </c>
      <c r="L47" s="22">
        <f t="shared" ca="1" si="4"/>
        <v>0</v>
      </c>
      <c r="M47" s="23">
        <f t="shared" ref="M47:M59" ca="1" si="6">+SUM(D47:L47)</f>
        <v>0</v>
      </c>
    </row>
    <row r="48" spans="1:13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29.520000000000003</v>
      </c>
      <c r="E48" s="22">
        <f t="shared" ca="1" si="4"/>
        <v>0</v>
      </c>
      <c r="F48" s="22">
        <f t="shared" ca="1" si="4"/>
        <v>0</v>
      </c>
      <c r="G48" s="22">
        <f t="shared" ca="1" si="4"/>
        <v>0</v>
      </c>
      <c r="H48" s="22">
        <f t="shared" ca="1" si="4"/>
        <v>0</v>
      </c>
      <c r="I48" s="22">
        <f t="shared" ca="1" si="4"/>
        <v>0</v>
      </c>
      <c r="J48" s="22">
        <f t="shared" ca="1" si="4"/>
        <v>0</v>
      </c>
      <c r="K48" s="22">
        <f t="shared" ca="1" si="4"/>
        <v>0</v>
      </c>
      <c r="L48" s="22">
        <f t="shared" ca="1" si="4"/>
        <v>0</v>
      </c>
      <c r="M48" s="23">
        <f t="shared" ca="1" si="6"/>
        <v>29.520000000000003</v>
      </c>
    </row>
    <row r="49" spans="1:13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0</v>
      </c>
      <c r="E49" s="22">
        <f t="shared" ca="1" si="4"/>
        <v>0</v>
      </c>
      <c r="F49" s="22">
        <f t="shared" ca="1" si="4"/>
        <v>0</v>
      </c>
      <c r="G49" s="22">
        <f t="shared" ca="1" si="4"/>
        <v>0</v>
      </c>
      <c r="H49" s="22">
        <f t="shared" ca="1" si="4"/>
        <v>0</v>
      </c>
      <c r="I49" s="22">
        <f t="shared" ca="1" si="4"/>
        <v>0</v>
      </c>
      <c r="J49" s="22">
        <f t="shared" ca="1" si="4"/>
        <v>0</v>
      </c>
      <c r="K49" s="22">
        <f t="shared" ca="1" si="4"/>
        <v>0</v>
      </c>
      <c r="L49" s="22">
        <f t="shared" ca="1" si="4"/>
        <v>0</v>
      </c>
      <c r="M49" s="23">
        <f t="shared" ca="1" si="6"/>
        <v>0</v>
      </c>
    </row>
    <row r="50" spans="1:13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0</v>
      </c>
      <c r="F50" s="22">
        <f t="shared" ca="1" si="4"/>
        <v>0</v>
      </c>
      <c r="G50" s="22">
        <f t="shared" ca="1" si="4"/>
        <v>0</v>
      </c>
      <c r="H50" s="22">
        <f t="shared" ca="1" si="4"/>
        <v>0</v>
      </c>
      <c r="I50" s="22">
        <f t="shared" ca="1" si="4"/>
        <v>0</v>
      </c>
      <c r="J50" s="22">
        <f t="shared" ca="1" si="4"/>
        <v>0</v>
      </c>
      <c r="K50" s="22">
        <f t="shared" ca="1" si="4"/>
        <v>0</v>
      </c>
      <c r="L50" s="22">
        <f t="shared" ca="1" si="4"/>
        <v>0</v>
      </c>
      <c r="M50" s="23">
        <f t="shared" ca="1" si="6"/>
        <v>0</v>
      </c>
    </row>
    <row r="51" spans="1:13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0</v>
      </c>
      <c r="F51" s="22">
        <f t="shared" ca="1" si="4"/>
        <v>0</v>
      </c>
      <c r="G51" s="22">
        <f t="shared" ca="1" si="4"/>
        <v>0</v>
      </c>
      <c r="H51" s="22">
        <f t="shared" ca="1" si="4"/>
        <v>0</v>
      </c>
      <c r="I51" s="22">
        <f t="shared" ca="1" si="4"/>
        <v>0</v>
      </c>
      <c r="J51" s="22">
        <f t="shared" ca="1" si="4"/>
        <v>0</v>
      </c>
      <c r="K51" s="22">
        <f t="shared" ca="1" si="4"/>
        <v>0</v>
      </c>
      <c r="L51" s="22">
        <f t="shared" ca="1" si="4"/>
        <v>0</v>
      </c>
      <c r="M51" s="23">
        <f t="shared" ca="1" si="6"/>
        <v>0</v>
      </c>
    </row>
    <row r="52" spans="1:13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365.68</v>
      </c>
      <c r="E52" s="22">
        <f t="shared" ca="1" si="4"/>
        <v>0</v>
      </c>
      <c r="F52" s="22">
        <f t="shared" ca="1" si="4"/>
        <v>0</v>
      </c>
      <c r="G52" s="22">
        <f t="shared" ca="1" si="4"/>
        <v>0</v>
      </c>
      <c r="H52" s="22">
        <f t="shared" ca="1" si="4"/>
        <v>0</v>
      </c>
      <c r="I52" s="22">
        <f t="shared" ca="1" si="4"/>
        <v>0</v>
      </c>
      <c r="J52" s="22">
        <f t="shared" ca="1" si="4"/>
        <v>0</v>
      </c>
      <c r="K52" s="22">
        <f t="shared" ca="1" si="4"/>
        <v>14.64</v>
      </c>
      <c r="L52" s="22">
        <f t="shared" ca="1" si="4"/>
        <v>0</v>
      </c>
      <c r="M52" s="23">
        <f t="shared" ref="M52" ca="1" si="7">+SUM(D52:L52)</f>
        <v>380.32</v>
      </c>
    </row>
    <row r="53" spans="1:13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2">
        <f t="shared" ca="1" si="4"/>
        <v>0</v>
      </c>
      <c r="G53" s="22">
        <f t="shared" ca="1" si="4"/>
        <v>0</v>
      </c>
      <c r="H53" s="22">
        <f t="shared" ca="1" si="4"/>
        <v>0</v>
      </c>
      <c r="I53" s="22">
        <f t="shared" ca="1" si="4"/>
        <v>0</v>
      </c>
      <c r="J53" s="22">
        <f t="shared" ca="1" si="4"/>
        <v>0</v>
      </c>
      <c r="K53" s="22">
        <f t="shared" ca="1" si="4"/>
        <v>5921610.8700000001</v>
      </c>
      <c r="L53" s="22">
        <f t="shared" ca="1" si="4"/>
        <v>0</v>
      </c>
      <c r="M53" s="23">
        <f t="shared" ref="M53:M54" ca="1" si="8">+SUM(D53:L53)</f>
        <v>5921610.8700000001</v>
      </c>
    </row>
    <row r="54" spans="1:13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0</v>
      </c>
      <c r="E54" s="22">
        <f t="shared" ca="1" si="4"/>
        <v>0</v>
      </c>
      <c r="F54" s="22">
        <f t="shared" ca="1" si="4"/>
        <v>0</v>
      </c>
      <c r="G54" s="22">
        <f t="shared" ca="1" si="4"/>
        <v>0</v>
      </c>
      <c r="H54" s="22">
        <f t="shared" ca="1" si="4"/>
        <v>0</v>
      </c>
      <c r="I54" s="22">
        <f t="shared" ca="1" si="4"/>
        <v>0</v>
      </c>
      <c r="J54" s="22">
        <f t="shared" ca="1" si="4"/>
        <v>0</v>
      </c>
      <c r="K54" s="22">
        <f t="shared" ca="1" si="4"/>
        <v>0</v>
      </c>
      <c r="L54" s="22">
        <f t="shared" ca="1" si="4"/>
        <v>0</v>
      </c>
      <c r="M54" s="23">
        <f t="shared" ca="1" si="8"/>
        <v>0</v>
      </c>
    </row>
    <row r="55" spans="1:13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L70" ca="1" si="9">IFERROR(INDIRECT("'"&amp;$B$2&amp;"'!"&amp;ADDRESS(MATCH($B55,INDIRECT("'"&amp;$B$2&amp;"'!$B$1:$B$1095"),0),MATCH(D$5,INDIRECT("'"&amp;$B$2&amp;"'!5:5"),0))),0)</f>
        <v>0</v>
      </c>
      <c r="E55" s="22">
        <f t="shared" ca="1" si="9"/>
        <v>0</v>
      </c>
      <c r="F55" s="22">
        <f t="shared" ca="1" si="9"/>
        <v>0</v>
      </c>
      <c r="G55" s="22">
        <f t="shared" ca="1" si="9"/>
        <v>0</v>
      </c>
      <c r="H55" s="22">
        <f t="shared" ca="1" si="9"/>
        <v>0</v>
      </c>
      <c r="I55" s="22">
        <f t="shared" ca="1" si="9"/>
        <v>0</v>
      </c>
      <c r="J55" s="22">
        <f t="shared" ca="1" si="9"/>
        <v>0</v>
      </c>
      <c r="K55" s="22">
        <f t="shared" ca="1" si="9"/>
        <v>0</v>
      </c>
      <c r="L55" s="22">
        <f t="shared" ca="1" si="9"/>
        <v>0</v>
      </c>
      <c r="M55" s="23">
        <f t="shared" ca="1" si="6"/>
        <v>0</v>
      </c>
    </row>
    <row r="56" spans="1:13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9"/>
        <v>0</v>
      </c>
      <c r="E56" s="22">
        <f t="shared" ca="1" si="9"/>
        <v>0</v>
      </c>
      <c r="F56" s="22">
        <f t="shared" ca="1" si="9"/>
        <v>0</v>
      </c>
      <c r="G56" s="22">
        <f t="shared" ca="1" si="9"/>
        <v>0</v>
      </c>
      <c r="H56" s="22">
        <f t="shared" ca="1" si="9"/>
        <v>0</v>
      </c>
      <c r="I56" s="22">
        <f t="shared" ca="1" si="9"/>
        <v>0</v>
      </c>
      <c r="J56" s="22">
        <f t="shared" ca="1" si="9"/>
        <v>0</v>
      </c>
      <c r="K56" s="22">
        <f t="shared" ca="1" si="9"/>
        <v>0</v>
      </c>
      <c r="L56" s="22">
        <f t="shared" ca="1" si="9"/>
        <v>0</v>
      </c>
      <c r="M56" s="23">
        <f t="shared" ca="1" si="6"/>
        <v>0</v>
      </c>
    </row>
    <row r="57" spans="1:13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9"/>
        <v>0</v>
      </c>
      <c r="E57" s="22">
        <f t="shared" ca="1" si="9"/>
        <v>0</v>
      </c>
      <c r="F57" s="22">
        <f t="shared" ca="1" si="9"/>
        <v>0</v>
      </c>
      <c r="G57" s="22">
        <f t="shared" ca="1" si="9"/>
        <v>0</v>
      </c>
      <c r="H57" s="22">
        <f t="shared" ca="1" si="9"/>
        <v>0</v>
      </c>
      <c r="I57" s="22">
        <f t="shared" ca="1" si="9"/>
        <v>0</v>
      </c>
      <c r="J57" s="22">
        <f t="shared" ca="1" si="9"/>
        <v>0</v>
      </c>
      <c r="K57" s="22">
        <f t="shared" ca="1" si="9"/>
        <v>0</v>
      </c>
      <c r="L57" s="22">
        <f t="shared" ca="1" si="9"/>
        <v>0</v>
      </c>
      <c r="M57" s="23">
        <f t="shared" ca="1" si="6"/>
        <v>0</v>
      </c>
    </row>
    <row r="58" spans="1:13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9"/>
        <v>0</v>
      </c>
      <c r="E58" s="22">
        <f t="shared" ca="1" si="9"/>
        <v>0</v>
      </c>
      <c r="F58" s="22">
        <f t="shared" ca="1" si="9"/>
        <v>0</v>
      </c>
      <c r="G58" s="22">
        <f t="shared" ca="1" si="9"/>
        <v>0</v>
      </c>
      <c r="H58" s="22">
        <f t="shared" ca="1" si="9"/>
        <v>0</v>
      </c>
      <c r="I58" s="22">
        <f t="shared" ca="1" si="9"/>
        <v>0</v>
      </c>
      <c r="J58" s="22">
        <f t="shared" ca="1" si="9"/>
        <v>0</v>
      </c>
      <c r="K58" s="22">
        <f t="shared" ca="1" si="9"/>
        <v>0</v>
      </c>
      <c r="L58" s="22">
        <f t="shared" ca="1" si="9"/>
        <v>0</v>
      </c>
      <c r="M58" s="23">
        <f t="shared" ca="1" si="6"/>
        <v>0</v>
      </c>
    </row>
    <row r="59" spans="1:13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9"/>
        <v>0</v>
      </c>
      <c r="E59" s="22">
        <f t="shared" ca="1" si="9"/>
        <v>0</v>
      </c>
      <c r="F59" s="22">
        <f t="shared" ca="1" si="9"/>
        <v>0</v>
      </c>
      <c r="G59" s="22">
        <f t="shared" ca="1" si="9"/>
        <v>0</v>
      </c>
      <c r="H59" s="22">
        <f t="shared" ca="1" si="9"/>
        <v>0</v>
      </c>
      <c r="I59" s="22">
        <f t="shared" ca="1" si="9"/>
        <v>0</v>
      </c>
      <c r="J59" s="22">
        <f t="shared" ca="1" si="9"/>
        <v>0</v>
      </c>
      <c r="K59" s="22">
        <f t="shared" ca="1" si="9"/>
        <v>0</v>
      </c>
      <c r="L59" s="22">
        <f t="shared" ca="1" si="9"/>
        <v>0</v>
      </c>
      <c r="M59" s="23">
        <f t="shared" ca="1" si="6"/>
        <v>0</v>
      </c>
    </row>
    <row r="60" spans="1:13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9"/>
        <v>0</v>
      </c>
      <c r="E60" s="22">
        <f t="shared" ca="1" si="9"/>
        <v>0</v>
      </c>
      <c r="F60" s="22">
        <f t="shared" ca="1" si="9"/>
        <v>0</v>
      </c>
      <c r="G60" s="22">
        <f t="shared" ca="1" si="9"/>
        <v>0</v>
      </c>
      <c r="H60" s="22">
        <f t="shared" ca="1" si="9"/>
        <v>0</v>
      </c>
      <c r="I60" s="22">
        <f t="shared" ca="1" si="9"/>
        <v>0</v>
      </c>
      <c r="J60" s="22">
        <f t="shared" ca="1" si="9"/>
        <v>0</v>
      </c>
      <c r="K60" s="22">
        <f t="shared" ca="1" si="9"/>
        <v>0</v>
      </c>
      <c r="L60" s="22">
        <f t="shared" ca="1" si="9"/>
        <v>0</v>
      </c>
      <c r="M60" s="23">
        <f t="shared" ref="M60:M74" ca="1" si="10">+SUM(D60:L60)</f>
        <v>0</v>
      </c>
    </row>
    <row r="61" spans="1:13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9"/>
        <v>0</v>
      </c>
      <c r="E61" s="22">
        <f t="shared" ca="1" si="9"/>
        <v>0</v>
      </c>
      <c r="F61" s="22">
        <f t="shared" ca="1" si="9"/>
        <v>0</v>
      </c>
      <c r="G61" s="22">
        <f t="shared" ca="1" si="9"/>
        <v>0</v>
      </c>
      <c r="H61" s="22">
        <f t="shared" ca="1" si="9"/>
        <v>0</v>
      </c>
      <c r="I61" s="22">
        <f t="shared" ca="1" si="9"/>
        <v>0</v>
      </c>
      <c r="J61" s="22">
        <f t="shared" ca="1" si="9"/>
        <v>0</v>
      </c>
      <c r="K61" s="22">
        <f t="shared" ca="1" si="9"/>
        <v>0</v>
      </c>
      <c r="L61" s="22">
        <f t="shared" ca="1" si="9"/>
        <v>0</v>
      </c>
      <c r="M61" s="23">
        <f t="shared" ca="1" si="10"/>
        <v>0</v>
      </c>
    </row>
    <row r="62" spans="1:13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9"/>
        <v>0</v>
      </c>
      <c r="E62" s="22">
        <f t="shared" ca="1" si="9"/>
        <v>0</v>
      </c>
      <c r="F62" s="22">
        <f t="shared" ca="1" si="9"/>
        <v>0</v>
      </c>
      <c r="G62" s="22">
        <f t="shared" ca="1" si="9"/>
        <v>0</v>
      </c>
      <c r="H62" s="22">
        <f t="shared" ca="1" si="9"/>
        <v>0</v>
      </c>
      <c r="I62" s="22">
        <f t="shared" ca="1" si="9"/>
        <v>0</v>
      </c>
      <c r="J62" s="22">
        <f t="shared" ca="1" si="9"/>
        <v>0</v>
      </c>
      <c r="K62" s="22">
        <f t="shared" ca="1" si="9"/>
        <v>0</v>
      </c>
      <c r="L62" s="22">
        <f t="shared" ca="1" si="9"/>
        <v>0</v>
      </c>
      <c r="M62" s="23">
        <f t="shared" ca="1" si="10"/>
        <v>0</v>
      </c>
    </row>
    <row r="63" spans="1:13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9"/>
        <v>0</v>
      </c>
      <c r="E63" s="22">
        <f t="shared" ca="1" si="9"/>
        <v>0</v>
      </c>
      <c r="F63" s="22">
        <f t="shared" ca="1" si="9"/>
        <v>0</v>
      </c>
      <c r="G63" s="22">
        <f t="shared" ca="1" si="9"/>
        <v>0</v>
      </c>
      <c r="H63" s="22">
        <f t="shared" ca="1" si="9"/>
        <v>0</v>
      </c>
      <c r="I63" s="22">
        <f t="shared" ca="1" si="9"/>
        <v>0</v>
      </c>
      <c r="J63" s="22">
        <f t="shared" ca="1" si="9"/>
        <v>0</v>
      </c>
      <c r="K63" s="22">
        <f t="shared" ca="1" si="9"/>
        <v>0</v>
      </c>
      <c r="L63" s="22">
        <f t="shared" ca="1" si="9"/>
        <v>0</v>
      </c>
      <c r="M63" s="23">
        <f t="shared" ca="1" si="10"/>
        <v>0</v>
      </c>
    </row>
    <row r="64" spans="1:13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9"/>
        <v>0</v>
      </c>
      <c r="E64" s="22">
        <f t="shared" ca="1" si="9"/>
        <v>0</v>
      </c>
      <c r="F64" s="22">
        <f t="shared" ca="1" si="9"/>
        <v>0</v>
      </c>
      <c r="G64" s="22">
        <f t="shared" ca="1" si="9"/>
        <v>0</v>
      </c>
      <c r="H64" s="22">
        <f t="shared" ca="1" si="9"/>
        <v>0</v>
      </c>
      <c r="I64" s="22">
        <f t="shared" ca="1" si="9"/>
        <v>0</v>
      </c>
      <c r="J64" s="22">
        <f t="shared" ca="1" si="9"/>
        <v>0</v>
      </c>
      <c r="K64" s="22">
        <f t="shared" ca="1" si="9"/>
        <v>0</v>
      </c>
      <c r="L64" s="22">
        <f t="shared" ca="1" si="9"/>
        <v>0</v>
      </c>
      <c r="M64" s="23">
        <f t="shared" ca="1" si="10"/>
        <v>0</v>
      </c>
    </row>
    <row r="65" spans="1:13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9"/>
        <v>0</v>
      </c>
      <c r="E65" s="22">
        <f t="shared" ca="1" si="9"/>
        <v>0</v>
      </c>
      <c r="F65" s="22">
        <f t="shared" ca="1" si="9"/>
        <v>0</v>
      </c>
      <c r="G65" s="22">
        <f t="shared" ca="1" si="9"/>
        <v>0</v>
      </c>
      <c r="H65" s="22">
        <f t="shared" ca="1" si="9"/>
        <v>0</v>
      </c>
      <c r="I65" s="22">
        <f t="shared" ca="1" si="9"/>
        <v>0</v>
      </c>
      <c r="J65" s="22">
        <f t="shared" ca="1" si="9"/>
        <v>0</v>
      </c>
      <c r="K65" s="22">
        <f t="shared" ca="1" si="9"/>
        <v>0</v>
      </c>
      <c r="L65" s="22">
        <f t="shared" ca="1" si="9"/>
        <v>0</v>
      </c>
      <c r="M65" s="23">
        <f t="shared" ca="1" si="10"/>
        <v>0</v>
      </c>
    </row>
    <row r="66" spans="1:13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9"/>
        <v>0</v>
      </c>
      <c r="E66" s="22">
        <f t="shared" ca="1" si="9"/>
        <v>0</v>
      </c>
      <c r="F66" s="22">
        <f t="shared" ca="1" si="9"/>
        <v>0</v>
      </c>
      <c r="G66" s="22">
        <f t="shared" ca="1" si="9"/>
        <v>0</v>
      </c>
      <c r="H66" s="22">
        <f t="shared" ca="1" si="9"/>
        <v>0</v>
      </c>
      <c r="I66" s="22">
        <f t="shared" ca="1" si="9"/>
        <v>0</v>
      </c>
      <c r="J66" s="22">
        <f t="shared" ca="1" si="9"/>
        <v>0</v>
      </c>
      <c r="K66" s="22">
        <f t="shared" ca="1" si="9"/>
        <v>0</v>
      </c>
      <c r="L66" s="22">
        <f t="shared" ca="1" si="9"/>
        <v>0</v>
      </c>
      <c r="M66" s="23">
        <f t="shared" ca="1" si="10"/>
        <v>0</v>
      </c>
    </row>
    <row r="67" spans="1:13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9"/>
        <v>0</v>
      </c>
      <c r="E67" s="22">
        <f t="shared" ca="1" si="9"/>
        <v>0</v>
      </c>
      <c r="F67" s="22">
        <f t="shared" ca="1" si="9"/>
        <v>0</v>
      </c>
      <c r="G67" s="22">
        <f t="shared" ca="1" si="9"/>
        <v>0</v>
      </c>
      <c r="H67" s="22">
        <f t="shared" ca="1" si="9"/>
        <v>0</v>
      </c>
      <c r="I67" s="22">
        <f t="shared" ca="1" si="9"/>
        <v>0</v>
      </c>
      <c r="J67" s="22">
        <f t="shared" ca="1" si="9"/>
        <v>0</v>
      </c>
      <c r="K67" s="22">
        <f t="shared" ca="1" si="9"/>
        <v>0</v>
      </c>
      <c r="L67" s="22">
        <f t="shared" ca="1" si="9"/>
        <v>0</v>
      </c>
      <c r="M67" s="23">
        <f t="shared" ca="1" si="10"/>
        <v>0</v>
      </c>
    </row>
    <row r="68" spans="1:13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9"/>
        <v>0</v>
      </c>
      <c r="E68" s="22">
        <f t="shared" ca="1" si="9"/>
        <v>0</v>
      </c>
      <c r="F68" s="22">
        <f t="shared" ca="1" si="9"/>
        <v>0</v>
      </c>
      <c r="G68" s="22">
        <f t="shared" ca="1" si="9"/>
        <v>0</v>
      </c>
      <c r="H68" s="22">
        <f t="shared" ca="1" si="9"/>
        <v>0</v>
      </c>
      <c r="I68" s="22">
        <f t="shared" ca="1" si="9"/>
        <v>0</v>
      </c>
      <c r="J68" s="22">
        <f t="shared" ca="1" si="9"/>
        <v>0</v>
      </c>
      <c r="K68" s="22">
        <f t="shared" ca="1" si="9"/>
        <v>0</v>
      </c>
      <c r="L68" s="22">
        <f t="shared" ca="1" si="9"/>
        <v>0</v>
      </c>
      <c r="M68" s="23">
        <f t="shared" ca="1" si="10"/>
        <v>0</v>
      </c>
    </row>
    <row r="69" spans="1:13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9"/>
        <v>0</v>
      </c>
      <c r="E69" s="22">
        <f t="shared" ca="1" si="9"/>
        <v>0</v>
      </c>
      <c r="F69" s="22">
        <f t="shared" ca="1" si="9"/>
        <v>0</v>
      </c>
      <c r="G69" s="22">
        <f t="shared" ca="1" si="9"/>
        <v>0</v>
      </c>
      <c r="H69" s="22">
        <f t="shared" ca="1" si="9"/>
        <v>0</v>
      </c>
      <c r="I69" s="22">
        <f t="shared" ca="1" si="9"/>
        <v>0</v>
      </c>
      <c r="J69" s="22">
        <f t="shared" ca="1" si="9"/>
        <v>0</v>
      </c>
      <c r="K69" s="22">
        <f t="shared" ca="1" si="9"/>
        <v>0</v>
      </c>
      <c r="L69" s="22">
        <f t="shared" ca="1" si="9"/>
        <v>0</v>
      </c>
      <c r="M69" s="23">
        <f t="shared" ca="1" si="10"/>
        <v>0</v>
      </c>
    </row>
    <row r="70" spans="1:13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9"/>
        <v>0</v>
      </c>
      <c r="E70" s="22">
        <f t="shared" ca="1" si="9"/>
        <v>0</v>
      </c>
      <c r="F70" s="22">
        <f t="shared" ca="1" si="9"/>
        <v>0</v>
      </c>
      <c r="G70" s="22">
        <f t="shared" ca="1" si="9"/>
        <v>0</v>
      </c>
      <c r="H70" s="22">
        <f t="shared" ca="1" si="9"/>
        <v>0</v>
      </c>
      <c r="I70" s="22">
        <f t="shared" ca="1" si="9"/>
        <v>0</v>
      </c>
      <c r="J70" s="22">
        <f t="shared" ca="1" si="9"/>
        <v>0</v>
      </c>
      <c r="K70" s="22">
        <f t="shared" ca="1" si="9"/>
        <v>0</v>
      </c>
      <c r="L70" s="22">
        <f t="shared" ca="1" si="9"/>
        <v>0</v>
      </c>
      <c r="M70" s="23">
        <f t="shared" ca="1" si="10"/>
        <v>0</v>
      </c>
    </row>
    <row r="71" spans="1:13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L74" ca="1" si="11">IFERROR(INDIRECT("'"&amp;$B$2&amp;"'!"&amp;ADDRESS(MATCH($B71,INDIRECT("'"&amp;$B$2&amp;"'!$B$1:$B$1095"),0),MATCH(D$5,INDIRECT("'"&amp;$B$2&amp;"'!5:5"),0))),0)</f>
        <v>0</v>
      </c>
      <c r="E71" s="22">
        <f t="shared" ca="1" si="11"/>
        <v>0</v>
      </c>
      <c r="F71" s="22">
        <f t="shared" ca="1" si="11"/>
        <v>0</v>
      </c>
      <c r="G71" s="22">
        <f t="shared" ca="1" si="11"/>
        <v>0</v>
      </c>
      <c r="H71" s="22">
        <f t="shared" ca="1" si="11"/>
        <v>0</v>
      </c>
      <c r="I71" s="22">
        <f t="shared" ca="1" si="11"/>
        <v>0</v>
      </c>
      <c r="J71" s="22">
        <f t="shared" ca="1" si="11"/>
        <v>0</v>
      </c>
      <c r="K71" s="22">
        <f t="shared" ca="1" si="11"/>
        <v>0</v>
      </c>
      <c r="L71" s="22">
        <f t="shared" ca="1" si="11"/>
        <v>0</v>
      </c>
      <c r="M71" s="23">
        <f t="shared" ca="1" si="10"/>
        <v>0</v>
      </c>
    </row>
    <row r="72" spans="1:13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1"/>
        <v>0</v>
      </c>
      <c r="E72" s="22">
        <f t="shared" ca="1" si="11"/>
        <v>0</v>
      </c>
      <c r="F72" s="22">
        <f t="shared" ca="1" si="11"/>
        <v>0</v>
      </c>
      <c r="G72" s="22">
        <f t="shared" ca="1" si="11"/>
        <v>0</v>
      </c>
      <c r="H72" s="22">
        <f t="shared" ca="1" si="11"/>
        <v>0</v>
      </c>
      <c r="I72" s="22">
        <f t="shared" ca="1" si="11"/>
        <v>0</v>
      </c>
      <c r="J72" s="22">
        <f t="shared" ca="1" si="11"/>
        <v>0</v>
      </c>
      <c r="K72" s="22">
        <f t="shared" ca="1" si="11"/>
        <v>0</v>
      </c>
      <c r="L72" s="22">
        <f t="shared" ca="1" si="11"/>
        <v>0</v>
      </c>
      <c r="M72" s="23">
        <f t="shared" ca="1" si="10"/>
        <v>0</v>
      </c>
    </row>
    <row r="73" spans="1:13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1"/>
        <v>0</v>
      </c>
      <c r="E73" s="22">
        <f t="shared" ca="1" si="11"/>
        <v>0</v>
      </c>
      <c r="F73" s="22">
        <f t="shared" ca="1" si="11"/>
        <v>0</v>
      </c>
      <c r="G73" s="22">
        <f t="shared" ca="1" si="11"/>
        <v>0</v>
      </c>
      <c r="H73" s="22">
        <f t="shared" ca="1" si="11"/>
        <v>0</v>
      </c>
      <c r="I73" s="22">
        <f t="shared" ca="1" si="11"/>
        <v>0</v>
      </c>
      <c r="J73" s="22">
        <f t="shared" ca="1" si="11"/>
        <v>0</v>
      </c>
      <c r="K73" s="22">
        <f t="shared" ca="1" si="11"/>
        <v>0</v>
      </c>
      <c r="L73" s="22">
        <f t="shared" ca="1" si="11"/>
        <v>0</v>
      </c>
      <c r="M73" s="23">
        <f t="shared" ca="1" si="10"/>
        <v>0</v>
      </c>
    </row>
    <row r="74" spans="1:13" ht="13.5" x14ac:dyDescent="0.25">
      <c r="A74" s="65" t="s">
        <v>281</v>
      </c>
      <c r="B74" s="21">
        <v>3018</v>
      </c>
      <c r="C74" s="66" t="s">
        <v>253</v>
      </c>
      <c r="D74" s="22">
        <f t="shared" ca="1" si="11"/>
        <v>0</v>
      </c>
      <c r="E74" s="22">
        <f t="shared" ca="1" si="11"/>
        <v>0</v>
      </c>
      <c r="F74" s="22">
        <f t="shared" ca="1" si="11"/>
        <v>0</v>
      </c>
      <c r="G74" s="22">
        <f t="shared" ca="1" si="11"/>
        <v>0</v>
      </c>
      <c r="H74" s="22">
        <f t="shared" ca="1" si="11"/>
        <v>0</v>
      </c>
      <c r="I74" s="22">
        <f t="shared" ca="1" si="11"/>
        <v>0</v>
      </c>
      <c r="J74" s="22">
        <f t="shared" ca="1" si="11"/>
        <v>0</v>
      </c>
      <c r="K74" s="22">
        <f t="shared" ca="1" si="11"/>
        <v>0</v>
      </c>
      <c r="L74" s="22">
        <f t="shared" ca="1" si="11"/>
        <v>0</v>
      </c>
      <c r="M74" s="23">
        <f t="shared" ca="1" si="10"/>
        <v>0</v>
      </c>
    </row>
    <row r="75" spans="1:13" ht="13.5" x14ac:dyDescent="0.25">
      <c r="A75" s="67" t="s">
        <v>283</v>
      </c>
      <c r="B75" s="56">
        <v>9000</v>
      </c>
      <c r="C75" s="66" t="s">
        <v>284</v>
      </c>
      <c r="D75" s="57">
        <f t="shared" ref="D75:M75" ca="1" si="12">SUMIF($C$7:$C$74,"HD",D$7:D$74)</f>
        <v>291884885.98080009</v>
      </c>
      <c r="E75" s="57">
        <f t="shared" ca="1" si="12"/>
        <v>0</v>
      </c>
      <c r="F75" s="57">
        <f t="shared" ca="1" si="12"/>
        <v>0</v>
      </c>
      <c r="G75" s="57">
        <f t="shared" ca="1" si="12"/>
        <v>0</v>
      </c>
      <c r="H75" s="57">
        <f t="shared" ca="1" si="12"/>
        <v>0</v>
      </c>
      <c r="I75" s="57">
        <f t="shared" ca="1" si="12"/>
        <v>40610.339999999997</v>
      </c>
      <c r="J75" s="57">
        <f t="shared" ca="1" si="12"/>
        <v>0</v>
      </c>
      <c r="K75" s="57">
        <f t="shared" ca="1" si="12"/>
        <v>6220937.4700290002</v>
      </c>
      <c r="L75" s="57">
        <f t="shared" ca="1" si="12"/>
        <v>82013097.850000024</v>
      </c>
      <c r="M75" s="57">
        <f t="shared" ca="1" si="12"/>
        <v>380159531.64082909</v>
      </c>
    </row>
    <row r="76" spans="1:13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t="shared" ref="E76:M76" ca="1" si="13">SUMIF($C$7:$C$74,"H",E$7:E$74)+SUMIF($C$7:$C$74,"E",E$7:E$74)</f>
        <v>0</v>
      </c>
      <c r="F76" s="57">
        <f t="shared" ca="1" si="13"/>
        <v>0</v>
      </c>
      <c r="G76" s="57">
        <f t="shared" ca="1" si="13"/>
        <v>0</v>
      </c>
      <c r="H76" s="57">
        <f t="shared" ca="1" si="13"/>
        <v>0</v>
      </c>
      <c r="I76" s="57">
        <f t="shared" ca="1" si="13"/>
        <v>0</v>
      </c>
      <c r="J76" s="57">
        <f t="shared" ca="1" si="13"/>
        <v>0</v>
      </c>
      <c r="K76" s="57">
        <f t="shared" ca="1" si="13"/>
        <v>0</v>
      </c>
      <c r="L76" s="57">
        <f t="shared" ca="1" si="13"/>
        <v>0</v>
      </c>
      <c r="M76" s="57">
        <f t="shared" ca="1" si="13"/>
        <v>0</v>
      </c>
    </row>
    <row r="77" spans="1:13" ht="13.5" x14ac:dyDescent="0.25">
      <c r="A77" s="67" t="s">
        <v>289</v>
      </c>
      <c r="B77" s="56">
        <v>9003</v>
      </c>
      <c r="C77" s="66" t="s">
        <v>290</v>
      </c>
      <c r="D77" s="57">
        <f t="shared" ref="D77:L77" ca="1" si="14">D75+D76</f>
        <v>291884885.98080009</v>
      </c>
      <c r="E77" s="57">
        <f t="shared" ca="1" si="14"/>
        <v>0</v>
      </c>
      <c r="F77" s="57">
        <f t="shared" ca="1" si="14"/>
        <v>0</v>
      </c>
      <c r="G77" s="57">
        <f t="shared" ca="1" si="14"/>
        <v>0</v>
      </c>
      <c r="H77" s="57">
        <f t="shared" ca="1" si="14"/>
        <v>0</v>
      </c>
      <c r="I77" s="57">
        <f t="shared" ca="1" si="14"/>
        <v>40610.339999999997</v>
      </c>
      <c r="J77" s="57">
        <f t="shared" ca="1" si="14"/>
        <v>0</v>
      </c>
      <c r="K77" s="57">
        <f t="shared" ca="1" si="14"/>
        <v>6220937.4700290002</v>
      </c>
      <c r="L77" s="57">
        <f t="shared" ca="1" si="14"/>
        <v>82013097.850000024</v>
      </c>
      <c r="M77" s="57">
        <f ca="1">M75+M76</f>
        <v>380159531.64082909</v>
      </c>
    </row>
  </sheetData>
  <mergeCells count="1">
    <mergeCell ref="E2:G2"/>
  </mergeCells>
  <dataValidations count="1">
    <dataValidation type="list" allowBlank="1" showInputMessage="1" showErrorMessage="1" sqref="B2" xr:uid="{BEEDFC28-1F0F-48E9-A9EB-8C3D078862E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19522-19A6-4B7D-BBCD-CDA1CC8DAE86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7" width="15.71093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120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760</v>
      </c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120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19602.010000000708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1806.8000000000002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3820185.0900001698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129018.36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170434.98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10861.220000000001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</row>
    <row r="17" spans="1:4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</row>
    <row r="18" spans="1:4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1</v>
      </c>
    </row>
    <row r="19" spans="1:4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</row>
    <row r="20" spans="1:4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24542.670000000002</v>
      </c>
    </row>
    <row r="21" spans="1:4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59374.97</v>
      </c>
    </row>
    <row r="22" spans="1:4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5423785.54</v>
      </c>
    </row>
    <row r="23" spans="1:4" ht="12.75" customHeight="1" x14ac:dyDescent="0.25">
      <c r="A23" s="65" t="s">
        <v>177</v>
      </c>
      <c r="B23" s="21">
        <v>1022</v>
      </c>
      <c r="C23" s="66" t="s">
        <v>146</v>
      </c>
      <c r="D23" s="22">
        <f t="shared" ca="1" si="0"/>
        <v>23233.439999999999</v>
      </c>
    </row>
    <row r="24" spans="1:4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0"/>
        <v>129404.63</v>
      </c>
    </row>
    <row r="25" spans="1:4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0"/>
        <v>2612.73</v>
      </c>
    </row>
    <row r="26" spans="1:4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0"/>
        <v>20722.470000000005</v>
      </c>
    </row>
    <row r="27" spans="1:4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0"/>
        <v>37467.846699999987</v>
      </c>
    </row>
    <row r="28" spans="1:4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0"/>
        <v>2043.37</v>
      </c>
    </row>
    <row r="29" spans="1:4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0"/>
        <v>83737.889999999985</v>
      </c>
    </row>
    <row r="30" spans="1:4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0"/>
        <v>22911.89</v>
      </c>
    </row>
    <row r="31" spans="1:4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0"/>
        <v>1028806.349851</v>
      </c>
    </row>
    <row r="32" spans="1:4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0"/>
        <v>11517.040000000003</v>
      </c>
    </row>
    <row r="33" spans="1:4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0"/>
        <v>15213.150000000005</v>
      </c>
    </row>
    <row r="34" spans="1:4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0"/>
        <v>0</v>
      </c>
    </row>
    <row r="35" spans="1:4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0"/>
        <v>0</v>
      </c>
    </row>
    <row r="36" spans="1:4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0"/>
        <v>0</v>
      </c>
    </row>
    <row r="37" spans="1:4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0"/>
        <v>43018.95</v>
      </c>
    </row>
    <row r="38" spans="1:4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0"/>
        <v>373733.77</v>
      </c>
    </row>
    <row r="39" spans="1:4" ht="12.75" customHeight="1" x14ac:dyDescent="0.25">
      <c r="A39" s="65" t="s">
        <v>209</v>
      </c>
      <c r="B39" s="21">
        <v>1045</v>
      </c>
      <c r="C39" s="66" t="s">
        <v>146</v>
      </c>
      <c r="D39" s="22">
        <f t="shared" ca="1" si="0"/>
        <v>47281.08</v>
      </c>
    </row>
    <row r="40" spans="1:4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0"/>
        <v>20410.82</v>
      </c>
    </row>
    <row r="41" spans="1:4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0"/>
        <v>63</v>
      </c>
    </row>
    <row r="42" spans="1:4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0"/>
        <v>6611.3399999999956</v>
      </c>
    </row>
    <row r="43" spans="1:4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0"/>
        <v>1060.51</v>
      </c>
    </row>
    <row r="44" spans="1:4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0"/>
        <v>0</v>
      </c>
    </row>
    <row r="45" spans="1:4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0"/>
        <v>10410.85</v>
      </c>
    </row>
    <row r="46" spans="1:4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0"/>
        <v>344466.85</v>
      </c>
    </row>
    <row r="47" spans="1:4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0"/>
        <v>0</v>
      </c>
    </row>
    <row r="48" spans="1:4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0"/>
        <v>5244.1500000000005</v>
      </c>
    </row>
    <row r="49" spans="1:4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0"/>
        <v>9639.4</v>
      </c>
    </row>
    <row r="50" spans="1:4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0"/>
        <v>0</v>
      </c>
    </row>
    <row r="51" spans="1:4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0"/>
        <v>1387.08</v>
      </c>
    </row>
    <row r="52" spans="1:4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0"/>
        <v>10848.62</v>
      </c>
    </row>
    <row r="53" spans="1:4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0"/>
        <v>0</v>
      </c>
    </row>
    <row r="54" spans="1:4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0"/>
        <v>0</v>
      </c>
    </row>
    <row r="55" spans="1:4" ht="12.75" customHeight="1" x14ac:dyDescent="0.25">
      <c r="A55" s="65" t="s">
        <v>241</v>
      </c>
      <c r="B55" s="21">
        <v>2001</v>
      </c>
      <c r="C55" s="66" t="s">
        <v>146</v>
      </c>
      <c r="D55" s="22">
        <f t="shared" ca="1" si="0"/>
        <v>0</v>
      </c>
    </row>
    <row r="56" spans="1:4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0"/>
        <v>0</v>
      </c>
    </row>
    <row r="57" spans="1:4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0"/>
        <v>0</v>
      </c>
    </row>
    <row r="58" spans="1:4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0"/>
        <v>0</v>
      </c>
    </row>
    <row r="59" spans="1:4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0"/>
        <v>0</v>
      </c>
    </row>
    <row r="60" spans="1:4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0"/>
        <v>0</v>
      </c>
    </row>
    <row r="61" spans="1:4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0"/>
        <v>0</v>
      </c>
    </row>
    <row r="62" spans="1:4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0"/>
        <v>0</v>
      </c>
    </row>
    <row r="63" spans="1:4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0"/>
        <v>0</v>
      </c>
    </row>
    <row r="64" spans="1:4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0"/>
        <v>0</v>
      </c>
    </row>
    <row r="65" spans="1:4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0"/>
        <v>0</v>
      </c>
    </row>
    <row r="66" spans="1:4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0"/>
        <v>0</v>
      </c>
    </row>
    <row r="67" spans="1:4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0"/>
        <v>0</v>
      </c>
    </row>
    <row r="68" spans="1:4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0"/>
        <v>0</v>
      </c>
    </row>
    <row r="69" spans="1:4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0"/>
        <v>0</v>
      </c>
    </row>
    <row r="70" spans="1:4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0"/>
        <v>0</v>
      </c>
    </row>
    <row r="71" spans="1:4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D74" ca="1" si="1">IFERROR(INDIRECT("'"&amp;$B$2&amp;"'!"&amp;ADDRESS(MATCH($B71,INDIRECT("'"&amp;$B$2&amp;"'!$B$1:$B$1095"),0),MATCH(D$5,INDIRECT("'"&amp;$B$2&amp;"'!5:5"),0))),0)</f>
        <v>0</v>
      </c>
    </row>
    <row r="72" spans="1:4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"/>
        <v>0</v>
      </c>
    </row>
    <row r="73" spans="1:4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"/>
        <v>0</v>
      </c>
    </row>
    <row r="74" spans="1:4" ht="13.5" x14ac:dyDescent="0.25">
      <c r="A74" s="65" t="s">
        <v>281</v>
      </c>
      <c r="B74" s="21">
        <v>3018</v>
      </c>
      <c r="C74" s="66" t="s">
        <v>253</v>
      </c>
      <c r="D74" s="22">
        <f t="shared" ca="1" si="1"/>
        <v>0</v>
      </c>
    </row>
    <row r="75" spans="1:4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11911459.866551168</v>
      </c>
    </row>
    <row r="76" spans="1:4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</row>
    <row r="77" spans="1:4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11911459.866551168</v>
      </c>
    </row>
  </sheetData>
  <mergeCells count="1">
    <mergeCell ref="E2:G2"/>
  </mergeCells>
  <dataValidations count="1">
    <dataValidation type="list" allowBlank="1" showInputMessage="1" showErrorMessage="1" sqref="B2" xr:uid="{E4C23307-0B12-4F01-BFDE-C260C70626D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38E05-4286-4EAD-8364-50E302E86E03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6" width="15.7109375" style="3" customWidth="1"/>
    <col min="7" max="7" width="15.855468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345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789</v>
      </c>
      <c r="E5" s="11">
        <v>798</v>
      </c>
      <c r="F5" s="69"/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122</v>
      </c>
      <c r="E6" s="8" t="s">
        <v>123</v>
      </c>
      <c r="F6" s="69" t="s">
        <v>346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E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3">
        <f t="shared" ref="F7:F22" ca="1" si="1">+SUM(D7:E7)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0</v>
      </c>
      <c r="E8" s="22">
        <f t="shared" ca="1" si="0"/>
        <v>0</v>
      </c>
      <c r="F8" s="23">
        <f t="shared" ca="1" si="1"/>
        <v>0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  <c r="E9" s="22">
        <f t="shared" ca="1" si="0"/>
        <v>0</v>
      </c>
      <c r="F9" s="23">
        <f t="shared" ca="1" si="1"/>
        <v>0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0</v>
      </c>
      <c r="E10" s="22">
        <f t="shared" ca="1" si="0"/>
        <v>0</v>
      </c>
      <c r="F10" s="23">
        <f t="shared" ca="1" si="1"/>
        <v>0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2">
        <f t="shared" ca="1" si="0"/>
        <v>0</v>
      </c>
      <c r="F11" s="23">
        <f t="shared" ca="1" si="1"/>
        <v>0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3">
        <f t="shared" ca="1" si="1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  <c r="E13" s="22">
        <f t="shared" ca="1" si="0"/>
        <v>0</v>
      </c>
      <c r="F13" s="23">
        <f t="shared" ca="1" si="1"/>
        <v>0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  <c r="E14" s="22">
        <f t="shared" ca="1" si="0"/>
        <v>0</v>
      </c>
      <c r="F14" s="23">
        <f t="shared" ca="1" si="1"/>
        <v>0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3">
        <f t="shared" ca="1" si="1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3">
        <f t="shared" ca="1" si="1"/>
        <v>0</v>
      </c>
    </row>
    <row r="17" spans="1:6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  <c r="E17" s="22">
        <f t="shared" ca="1" si="0"/>
        <v>0</v>
      </c>
      <c r="F17" s="23">
        <f t="shared" ca="1" si="1"/>
        <v>0</v>
      </c>
    </row>
    <row r="18" spans="1:6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3">
        <f t="shared" ca="1" si="1"/>
        <v>0</v>
      </c>
    </row>
    <row r="19" spans="1:6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3">
        <f t="shared" ca="1" si="1"/>
        <v>0</v>
      </c>
    </row>
    <row r="20" spans="1:6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  <c r="E20" s="22">
        <f t="shared" ca="1" si="0"/>
        <v>0</v>
      </c>
      <c r="F20" s="23">
        <f t="shared" ca="1" si="1"/>
        <v>0</v>
      </c>
    </row>
    <row r="21" spans="1:6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2">
        <f t="shared" ca="1" si="0"/>
        <v>0</v>
      </c>
      <c r="F21" s="23">
        <f t="shared" ca="1" si="1"/>
        <v>0</v>
      </c>
    </row>
    <row r="22" spans="1:6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  <c r="E22" s="22">
        <f t="shared" ca="1" si="0"/>
        <v>0</v>
      </c>
      <c r="F22" s="23">
        <f t="shared" ca="1" si="1"/>
        <v>0</v>
      </c>
    </row>
    <row r="23" spans="1:6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E38" ca="1" si="2">IFERROR(INDIRECT("'"&amp;$B$2&amp;"'!"&amp;ADDRESS(MATCH($B23,INDIRECT("'"&amp;$B$2&amp;"'!$B$1:$B$1095"),0),MATCH(D$5,INDIRECT("'"&amp;$B$2&amp;"'!5:5"),0))),0)</f>
        <v>0</v>
      </c>
      <c r="E23" s="22">
        <f t="shared" ca="1" si="2"/>
        <v>0</v>
      </c>
      <c r="F23" s="23">
        <f ca="1">+SUM(D23:E23)</f>
        <v>0</v>
      </c>
    </row>
    <row r="24" spans="1:6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0</v>
      </c>
      <c r="E24" s="22">
        <f t="shared" ca="1" si="2"/>
        <v>0</v>
      </c>
      <c r="F24" s="23">
        <f ca="1">+SUM(D24:E24)</f>
        <v>0</v>
      </c>
    </row>
    <row r="25" spans="1:6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0</v>
      </c>
      <c r="E25" s="22">
        <f t="shared" ca="1" si="2"/>
        <v>0</v>
      </c>
      <c r="F25" s="23">
        <f t="shared" ref="F25:F46" ca="1" si="3">+SUM(D25:E25)</f>
        <v>0</v>
      </c>
    </row>
    <row r="26" spans="1:6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0</v>
      </c>
      <c r="E26" s="22">
        <f t="shared" ca="1" si="2"/>
        <v>0</v>
      </c>
      <c r="F26" s="23">
        <f t="shared" ca="1" si="3"/>
        <v>0</v>
      </c>
    </row>
    <row r="27" spans="1:6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0</v>
      </c>
      <c r="E27" s="22">
        <f t="shared" ca="1" si="2"/>
        <v>0</v>
      </c>
      <c r="F27" s="23">
        <f t="shared" ca="1" si="3"/>
        <v>0</v>
      </c>
    </row>
    <row r="28" spans="1:6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0</v>
      </c>
      <c r="E28" s="22">
        <f t="shared" ca="1" si="2"/>
        <v>0</v>
      </c>
      <c r="F28" s="23">
        <f t="shared" ca="1" si="3"/>
        <v>0</v>
      </c>
    </row>
    <row r="29" spans="1:6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0</v>
      </c>
      <c r="E29" s="22">
        <f t="shared" ca="1" si="2"/>
        <v>0</v>
      </c>
      <c r="F29" s="23">
        <f t="shared" ca="1" si="3"/>
        <v>0</v>
      </c>
    </row>
    <row r="30" spans="1:6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0</v>
      </c>
      <c r="E30" s="22">
        <f t="shared" ca="1" si="2"/>
        <v>0</v>
      </c>
      <c r="F30" s="23">
        <f t="shared" ca="1" si="3"/>
        <v>0</v>
      </c>
    </row>
    <row r="31" spans="1:6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0</v>
      </c>
      <c r="E31" s="22">
        <f t="shared" ca="1" si="2"/>
        <v>7812.63</v>
      </c>
      <c r="F31" s="23">
        <f t="shared" ca="1" si="3"/>
        <v>7812.63</v>
      </c>
    </row>
    <row r="32" spans="1:6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0</v>
      </c>
      <c r="E32" s="22">
        <f t="shared" ca="1" si="2"/>
        <v>0</v>
      </c>
      <c r="F32" s="23">
        <f t="shared" ca="1" si="3"/>
        <v>0</v>
      </c>
    </row>
    <row r="33" spans="1:6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0</v>
      </c>
      <c r="E33" s="22">
        <f t="shared" ca="1" si="2"/>
        <v>0</v>
      </c>
      <c r="F33" s="23">
        <f t="shared" ca="1" si="3"/>
        <v>0</v>
      </c>
    </row>
    <row r="34" spans="1:6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0</v>
      </c>
      <c r="E34" s="22">
        <f t="shared" ca="1" si="2"/>
        <v>0</v>
      </c>
      <c r="F34" s="23">
        <f t="shared" ca="1" si="3"/>
        <v>0</v>
      </c>
    </row>
    <row r="35" spans="1:6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0</v>
      </c>
      <c r="E35" s="22">
        <f t="shared" ca="1" si="2"/>
        <v>0</v>
      </c>
      <c r="F35" s="23">
        <f t="shared" ca="1" si="3"/>
        <v>0</v>
      </c>
    </row>
    <row r="36" spans="1:6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3">
        <f t="shared" ca="1" si="3"/>
        <v>0</v>
      </c>
    </row>
    <row r="37" spans="1:6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0</v>
      </c>
      <c r="E37" s="22">
        <f t="shared" ca="1" si="2"/>
        <v>0</v>
      </c>
      <c r="F37" s="23">
        <f t="shared" ca="1" si="3"/>
        <v>0</v>
      </c>
    </row>
    <row r="38" spans="1:6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0</v>
      </c>
      <c r="E38" s="22">
        <f t="shared" ca="1" si="2"/>
        <v>0</v>
      </c>
      <c r="F38" s="23">
        <f t="shared" ca="1" si="3"/>
        <v>0</v>
      </c>
    </row>
    <row r="39" spans="1:6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E54" ca="1" si="4">IFERROR(INDIRECT("'"&amp;$B$2&amp;"'!"&amp;ADDRESS(MATCH($B39,INDIRECT("'"&amp;$B$2&amp;"'!$B$1:$B$1095"),0),MATCH(D$5,INDIRECT("'"&amp;$B$2&amp;"'!5:5"),0))),0)</f>
        <v>139596.82</v>
      </c>
      <c r="E39" s="22">
        <f t="shared" ca="1" si="4"/>
        <v>0</v>
      </c>
      <c r="F39" s="23">
        <f t="shared" ca="1" si="3"/>
        <v>139596.82</v>
      </c>
    </row>
    <row r="40" spans="1:6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0</v>
      </c>
      <c r="E40" s="22">
        <f t="shared" ca="1" si="4"/>
        <v>0</v>
      </c>
      <c r="F40" s="23">
        <f t="shared" ca="1" si="3"/>
        <v>0</v>
      </c>
    </row>
    <row r="41" spans="1:6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3">
        <f t="shared" ca="1" si="3"/>
        <v>0</v>
      </c>
    </row>
    <row r="42" spans="1:6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0</v>
      </c>
      <c r="E42" s="22">
        <f t="shared" ca="1" si="4"/>
        <v>0</v>
      </c>
      <c r="F42" s="23">
        <f t="shared" ca="1" si="3"/>
        <v>0</v>
      </c>
    </row>
    <row r="43" spans="1:6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0</v>
      </c>
      <c r="E43" s="22">
        <f t="shared" ca="1" si="4"/>
        <v>0</v>
      </c>
      <c r="F43" s="23">
        <f t="shared" ca="1" si="3"/>
        <v>0</v>
      </c>
    </row>
    <row r="44" spans="1:6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0</v>
      </c>
      <c r="F44" s="23">
        <f t="shared" ca="1" si="3"/>
        <v>0</v>
      </c>
    </row>
    <row r="45" spans="1:6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0</v>
      </c>
      <c r="E45" s="22">
        <f t="shared" ca="1" si="4"/>
        <v>0</v>
      </c>
      <c r="F45" s="23">
        <f t="shared" ca="1" si="3"/>
        <v>0</v>
      </c>
    </row>
    <row r="46" spans="1:6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0</v>
      </c>
      <c r="E46" s="22">
        <f t="shared" ca="1" si="4"/>
        <v>0</v>
      </c>
      <c r="F46" s="23">
        <f t="shared" ca="1" si="3"/>
        <v>0</v>
      </c>
    </row>
    <row r="47" spans="1:6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3">
        <f t="shared" ref="F47:F59" ca="1" si="5">+SUM(D47:E47)</f>
        <v>0</v>
      </c>
    </row>
    <row r="48" spans="1:6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0</v>
      </c>
      <c r="E48" s="22">
        <f t="shared" ca="1" si="4"/>
        <v>0</v>
      </c>
      <c r="F48" s="23">
        <f t="shared" ca="1" si="5"/>
        <v>0</v>
      </c>
    </row>
    <row r="49" spans="1:6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0</v>
      </c>
      <c r="E49" s="22">
        <f t="shared" ca="1" si="4"/>
        <v>0</v>
      </c>
      <c r="F49" s="23">
        <f t="shared" ca="1" si="5"/>
        <v>0</v>
      </c>
    </row>
    <row r="50" spans="1:6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0</v>
      </c>
      <c r="F50" s="23">
        <f t="shared" ca="1" si="5"/>
        <v>0</v>
      </c>
    </row>
    <row r="51" spans="1:6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0</v>
      </c>
      <c r="F51" s="23">
        <f t="shared" ca="1" si="5"/>
        <v>0</v>
      </c>
    </row>
    <row r="52" spans="1:6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0</v>
      </c>
      <c r="E52" s="22">
        <f t="shared" ca="1" si="4"/>
        <v>0</v>
      </c>
      <c r="F52" s="23">
        <f t="shared" ref="F52" ca="1" si="6">+SUM(D52:E52)</f>
        <v>0</v>
      </c>
    </row>
    <row r="53" spans="1:6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3">
        <f t="shared" ref="F53:F54" ca="1" si="7">+SUM(D53:E53)</f>
        <v>0</v>
      </c>
    </row>
    <row r="54" spans="1:6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0</v>
      </c>
      <c r="E54" s="22">
        <f t="shared" ca="1" si="4"/>
        <v>0</v>
      </c>
      <c r="F54" s="23">
        <f t="shared" ca="1" si="7"/>
        <v>0</v>
      </c>
    </row>
    <row r="55" spans="1:6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E74" ca="1" si="8">IFERROR(INDIRECT("'"&amp;$B$2&amp;"'!"&amp;ADDRESS(MATCH($B55,INDIRECT("'"&amp;$B$2&amp;"'!$B$1:$B$1095"),0),MATCH(D$5,INDIRECT("'"&amp;$B$2&amp;"'!5:5"),0))),0)</f>
        <v>0</v>
      </c>
      <c r="E55" s="22">
        <f t="shared" ca="1" si="8"/>
        <v>0</v>
      </c>
      <c r="F55" s="23">
        <f t="shared" ca="1" si="5"/>
        <v>0</v>
      </c>
    </row>
    <row r="56" spans="1:6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8"/>
        <v>0</v>
      </c>
      <c r="E56" s="22">
        <f t="shared" ca="1" si="8"/>
        <v>0</v>
      </c>
      <c r="F56" s="23">
        <f t="shared" ca="1" si="5"/>
        <v>0</v>
      </c>
    </row>
    <row r="57" spans="1:6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8"/>
        <v>0</v>
      </c>
      <c r="E57" s="22">
        <f t="shared" ca="1" si="8"/>
        <v>0</v>
      </c>
      <c r="F57" s="23">
        <f t="shared" ca="1" si="5"/>
        <v>0</v>
      </c>
    </row>
    <row r="58" spans="1:6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8"/>
        <v>0</v>
      </c>
      <c r="E58" s="22">
        <f t="shared" ca="1" si="8"/>
        <v>0</v>
      </c>
      <c r="F58" s="23">
        <f t="shared" ca="1" si="5"/>
        <v>0</v>
      </c>
    </row>
    <row r="59" spans="1:6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8"/>
        <v>0</v>
      </c>
      <c r="E59" s="22">
        <f t="shared" ca="1" si="8"/>
        <v>0</v>
      </c>
      <c r="F59" s="23">
        <f t="shared" ca="1" si="5"/>
        <v>0</v>
      </c>
    </row>
    <row r="60" spans="1:6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8"/>
        <v>0</v>
      </c>
      <c r="E60" s="22">
        <f t="shared" ca="1" si="8"/>
        <v>0</v>
      </c>
      <c r="F60" s="23">
        <f t="shared" ref="F60:F74" ca="1" si="9">+SUM(D60:E60)</f>
        <v>0</v>
      </c>
    </row>
    <row r="61" spans="1:6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8"/>
        <v>0</v>
      </c>
      <c r="E61" s="22">
        <f t="shared" ca="1" si="8"/>
        <v>0</v>
      </c>
      <c r="F61" s="23">
        <f t="shared" ca="1" si="9"/>
        <v>0</v>
      </c>
    </row>
    <row r="62" spans="1:6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8"/>
        <v>0</v>
      </c>
      <c r="E62" s="22">
        <f t="shared" ca="1" si="8"/>
        <v>0</v>
      </c>
      <c r="F62" s="23">
        <f t="shared" ca="1" si="9"/>
        <v>0</v>
      </c>
    </row>
    <row r="63" spans="1:6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8"/>
        <v>0</v>
      </c>
      <c r="E63" s="22">
        <f t="shared" ca="1" si="8"/>
        <v>0</v>
      </c>
      <c r="F63" s="23">
        <f t="shared" ca="1" si="9"/>
        <v>0</v>
      </c>
    </row>
    <row r="64" spans="1:6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8"/>
        <v>0</v>
      </c>
      <c r="E64" s="22">
        <f t="shared" ca="1" si="8"/>
        <v>0</v>
      </c>
      <c r="F64" s="23">
        <f t="shared" ca="1" si="9"/>
        <v>0</v>
      </c>
    </row>
    <row r="65" spans="1:6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8"/>
        <v>0</v>
      </c>
      <c r="E65" s="22">
        <f t="shared" ca="1" si="8"/>
        <v>0</v>
      </c>
      <c r="F65" s="23">
        <f t="shared" ca="1" si="9"/>
        <v>0</v>
      </c>
    </row>
    <row r="66" spans="1:6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8"/>
        <v>0</v>
      </c>
      <c r="E66" s="22">
        <f t="shared" ca="1" si="8"/>
        <v>0</v>
      </c>
      <c r="F66" s="23">
        <f t="shared" ca="1" si="9"/>
        <v>0</v>
      </c>
    </row>
    <row r="67" spans="1:6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8"/>
        <v>0</v>
      </c>
      <c r="E67" s="22">
        <f t="shared" ca="1" si="8"/>
        <v>0</v>
      </c>
      <c r="F67" s="23">
        <f t="shared" ca="1" si="9"/>
        <v>0</v>
      </c>
    </row>
    <row r="68" spans="1:6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8"/>
        <v>0</v>
      </c>
      <c r="E68" s="22">
        <f t="shared" ca="1" si="8"/>
        <v>0</v>
      </c>
      <c r="F68" s="23">
        <f t="shared" ca="1" si="9"/>
        <v>0</v>
      </c>
    </row>
    <row r="69" spans="1:6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8"/>
        <v>0</v>
      </c>
      <c r="E69" s="22">
        <f t="shared" ca="1" si="8"/>
        <v>0</v>
      </c>
      <c r="F69" s="23">
        <f t="shared" ca="1" si="9"/>
        <v>0</v>
      </c>
    </row>
    <row r="70" spans="1:6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8"/>
        <v>0</v>
      </c>
      <c r="E70" s="22">
        <f t="shared" ca="1" si="8"/>
        <v>0</v>
      </c>
      <c r="F70" s="23">
        <f t="shared" ca="1" si="9"/>
        <v>0</v>
      </c>
    </row>
    <row r="71" spans="1:6" ht="12.75" customHeight="1" x14ac:dyDescent="0.25">
      <c r="A71" s="65" t="s">
        <v>275</v>
      </c>
      <c r="B71" s="21">
        <v>3015</v>
      </c>
      <c r="C71" s="66" t="s">
        <v>253</v>
      </c>
      <c r="D71" s="22">
        <f t="shared" ca="1" si="8"/>
        <v>0</v>
      </c>
      <c r="E71" s="22">
        <f t="shared" ca="1" si="8"/>
        <v>0</v>
      </c>
      <c r="F71" s="23">
        <f t="shared" ca="1" si="9"/>
        <v>0</v>
      </c>
    </row>
    <row r="72" spans="1:6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8"/>
        <v>0</v>
      </c>
      <c r="E72" s="22">
        <f t="shared" ca="1" si="8"/>
        <v>0</v>
      </c>
      <c r="F72" s="23">
        <f t="shared" ca="1" si="9"/>
        <v>0</v>
      </c>
    </row>
    <row r="73" spans="1:6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8"/>
        <v>0</v>
      </c>
      <c r="E73" s="22">
        <f t="shared" ca="1" si="8"/>
        <v>0</v>
      </c>
      <c r="F73" s="23">
        <f t="shared" ca="1" si="9"/>
        <v>0</v>
      </c>
    </row>
    <row r="74" spans="1:6" ht="13.5" x14ac:dyDescent="0.25">
      <c r="A74" s="65" t="s">
        <v>281</v>
      </c>
      <c r="B74" s="21">
        <v>3018</v>
      </c>
      <c r="C74" s="66" t="s">
        <v>253</v>
      </c>
      <c r="D74" s="22">
        <f t="shared" ca="1" si="8"/>
        <v>0</v>
      </c>
      <c r="E74" s="22">
        <f t="shared" ca="1" si="8"/>
        <v>0</v>
      </c>
      <c r="F74" s="23">
        <f t="shared" ca="1" si="9"/>
        <v>0</v>
      </c>
    </row>
    <row r="75" spans="1:6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139596.82</v>
      </c>
      <c r="E75" s="57">
        <f ca="1">SUMIF($C$7:$C$74,"HD",E$7:E$74)</f>
        <v>7812.63</v>
      </c>
      <c r="F75" s="57">
        <f ca="1">SUMIF($C$7:$C$74,"HD",F$7:F$74)</f>
        <v>147409.45000000001</v>
      </c>
    </row>
    <row r="76" spans="1:6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ca="1">SUMIF($C$7:$C$74,"H",E$7:E$74)+SUMIF($C$7:$C$74,"E",E$7:E$74)</f>
        <v>0</v>
      </c>
      <c r="F76" s="57">
        <f ca="1">SUMIF($C$7:$C$74,"H",F$7:F$74)+SUMIF($C$7:$C$74,"E",F$7:F$74)</f>
        <v>0</v>
      </c>
    </row>
    <row r="77" spans="1:6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139596.82</v>
      </c>
      <c r="E77" s="57">
        <f ca="1">E75+E76</f>
        <v>7812.63</v>
      </c>
      <c r="F77" s="57">
        <f ca="1">F75+F76</f>
        <v>147409.45000000001</v>
      </c>
    </row>
  </sheetData>
  <mergeCells count="1">
    <mergeCell ref="E2:G2"/>
  </mergeCells>
  <dataValidations count="1">
    <dataValidation type="list" allowBlank="1" showInputMessage="1" showErrorMessage="1" sqref="B2" xr:uid="{D9D6EA8E-1FD0-432B-B806-4891C6C6C6E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798FE-7596-4183-A563-448EE1846F06}">
  <dimension ref="A1:K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1" width="15.7109375" style="3" customWidth="1"/>
    <col min="12" max="12" width="4" style="3" customWidth="1"/>
    <col min="13" max="16384" width="9.140625" style="3"/>
  </cols>
  <sheetData>
    <row r="1" spans="1:11" ht="15" customHeight="1" x14ac:dyDescent="0.25">
      <c r="A1" s="1" t="s">
        <v>0</v>
      </c>
      <c r="B1" s="2"/>
      <c r="C1" s="2"/>
    </row>
    <row r="2" spans="1:11" ht="15" customHeight="1" x14ac:dyDescent="0.25">
      <c r="A2" s="1" t="s">
        <v>347</v>
      </c>
      <c r="B2" s="4" t="s">
        <v>8</v>
      </c>
      <c r="C2" s="2"/>
      <c r="E2" s="81" t="s">
        <v>1</v>
      </c>
      <c r="F2" s="82"/>
      <c r="G2" s="83"/>
      <c r="H2" s="6"/>
    </row>
    <row r="3" spans="1:11" ht="15" customHeight="1" x14ac:dyDescent="0.25">
      <c r="A3" s="5" t="s">
        <v>354</v>
      </c>
      <c r="B3" s="2"/>
      <c r="C3" s="2"/>
    </row>
    <row r="4" spans="1:11" ht="22.5" customHeight="1" x14ac:dyDescent="0.2"/>
    <row r="5" spans="1:11" ht="22.5" customHeight="1" x14ac:dyDescent="0.2">
      <c r="D5" s="11">
        <v>773</v>
      </c>
      <c r="E5" s="11">
        <v>776</v>
      </c>
      <c r="F5" s="11">
        <v>777</v>
      </c>
      <c r="G5" s="11">
        <v>778</v>
      </c>
      <c r="H5" s="11">
        <v>779</v>
      </c>
      <c r="I5" s="11">
        <v>782</v>
      </c>
      <c r="J5" s="11">
        <v>783</v>
      </c>
      <c r="K5" s="69"/>
    </row>
    <row r="6" spans="1:11" ht="79.5" customHeight="1" x14ac:dyDescent="0.2">
      <c r="A6" s="64" t="s">
        <v>141</v>
      </c>
      <c r="B6" s="64" t="s">
        <v>142</v>
      </c>
      <c r="C6" s="64" t="s">
        <v>143</v>
      </c>
      <c r="D6" s="8" t="s">
        <v>62</v>
      </c>
      <c r="E6" s="8" t="s">
        <v>65</v>
      </c>
      <c r="F6" s="8" t="s">
        <v>66</v>
      </c>
      <c r="G6" s="8" t="s">
        <v>67</v>
      </c>
      <c r="H6" s="8" t="s">
        <v>68</v>
      </c>
      <c r="I6" s="8" t="s">
        <v>71</v>
      </c>
      <c r="J6" s="8" t="s">
        <v>72</v>
      </c>
      <c r="K6" s="69" t="s">
        <v>348</v>
      </c>
    </row>
    <row r="7" spans="1:11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J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t="shared" ca="1" si="0"/>
        <v>0</v>
      </c>
      <c r="K7" s="23">
        <f t="shared" ref="K7:K22" ca="1" si="1">+SUM(D7:J7)</f>
        <v>0</v>
      </c>
    </row>
    <row r="8" spans="1:11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483390.99</v>
      </c>
      <c r="E8" s="22">
        <f t="shared" ca="1" si="0"/>
        <v>7724813.3800000008</v>
      </c>
      <c r="F8" s="22">
        <f t="shared" ca="1" si="0"/>
        <v>99116848.460000008</v>
      </c>
      <c r="G8" s="22">
        <f t="shared" ca="1" si="0"/>
        <v>854754.26</v>
      </c>
      <c r="H8" s="22">
        <f t="shared" ca="1" si="0"/>
        <v>56663292.149999999</v>
      </c>
      <c r="I8" s="22">
        <f t="shared" ca="1" si="0"/>
        <v>990253.45000000019</v>
      </c>
      <c r="J8" s="22">
        <f t="shared" ca="1" si="0"/>
        <v>7662565.0999999996</v>
      </c>
      <c r="K8" s="23">
        <f t="shared" ca="1" si="1"/>
        <v>173495917.78999999</v>
      </c>
    </row>
    <row r="9" spans="1:11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411708.69999999995</v>
      </c>
      <c r="E9" s="22">
        <f t="shared" ca="1" si="0"/>
        <v>6413418</v>
      </c>
      <c r="F9" s="22">
        <f t="shared" ca="1" si="0"/>
        <v>89666187.490000024</v>
      </c>
      <c r="G9" s="22">
        <f t="shared" ca="1" si="0"/>
        <v>626711.16999999993</v>
      </c>
      <c r="H9" s="22">
        <f t="shared" ca="1" si="0"/>
        <v>40550507.219999999</v>
      </c>
      <c r="I9" s="22">
        <f t="shared" ca="1" si="0"/>
        <v>795295.81</v>
      </c>
      <c r="J9" s="22">
        <f t="shared" ca="1" si="0"/>
        <v>6749452.3899999997</v>
      </c>
      <c r="K9" s="23">
        <f t="shared" ca="1" si="1"/>
        <v>145213280.78000003</v>
      </c>
    </row>
    <row r="10" spans="1:11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915312.51</v>
      </c>
      <c r="E10" s="22">
        <f t="shared" ca="1" si="0"/>
        <v>14758993.630000001</v>
      </c>
      <c r="F10" s="22">
        <f t="shared" ca="1" si="0"/>
        <v>188808072.47</v>
      </c>
      <c r="G10" s="22">
        <f t="shared" ca="1" si="0"/>
        <v>1327372.3799999999</v>
      </c>
      <c r="H10" s="22">
        <f t="shared" ca="1" si="0"/>
        <v>95143087.230000004</v>
      </c>
      <c r="I10" s="22">
        <f t="shared" ca="1" si="0"/>
        <v>1665952.74</v>
      </c>
      <c r="J10" s="22">
        <f t="shared" ca="1" si="0"/>
        <v>14699342.039999999</v>
      </c>
      <c r="K10" s="23">
        <f t="shared" ca="1" si="1"/>
        <v>317318133.00000006</v>
      </c>
    </row>
    <row r="11" spans="1:11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483341.59</v>
      </c>
      <c r="E11" s="22">
        <f t="shared" ca="1" si="0"/>
        <v>7708836.8399999999</v>
      </c>
      <c r="F11" s="22">
        <f t="shared" ca="1" si="0"/>
        <v>101596353.16</v>
      </c>
      <c r="G11" s="22">
        <f t="shared" ca="1" si="0"/>
        <v>803421.37</v>
      </c>
      <c r="H11" s="22">
        <f t="shared" ca="1" si="0"/>
        <v>54521739.579999998</v>
      </c>
      <c r="I11" s="22">
        <f t="shared" ca="1" si="0"/>
        <v>989952.26</v>
      </c>
      <c r="J11" s="22">
        <f t="shared" ca="1" si="0"/>
        <v>7477828.1299999999</v>
      </c>
      <c r="K11" s="23">
        <f t="shared" ca="1" si="1"/>
        <v>173581472.93000001</v>
      </c>
    </row>
    <row r="12" spans="1:11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0</v>
      </c>
      <c r="K12" s="23">
        <f t="shared" ca="1" si="1"/>
        <v>0</v>
      </c>
    </row>
    <row r="13" spans="1:11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0"/>
        <v>0</v>
      </c>
      <c r="K13" s="23">
        <f t="shared" ca="1" si="1"/>
        <v>0</v>
      </c>
    </row>
    <row r="14" spans="1:11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58479.839999999967</v>
      </c>
      <c r="E14" s="22">
        <f t="shared" ca="1" si="0"/>
        <v>1306549.8700000001</v>
      </c>
      <c r="F14" s="22">
        <f t="shared" ca="1" si="0"/>
        <v>21421382.509999998</v>
      </c>
      <c r="G14" s="22">
        <f t="shared" ca="1" si="0"/>
        <v>208060.79000000004</v>
      </c>
      <c r="H14" s="22">
        <f t="shared" ca="1" si="0"/>
        <v>11791956.75</v>
      </c>
      <c r="I14" s="22">
        <f t="shared" ca="1" si="0"/>
        <v>182026.73000000004</v>
      </c>
      <c r="J14" s="22">
        <f t="shared" ca="1" si="0"/>
        <v>990893.61999999918</v>
      </c>
      <c r="K14" s="23">
        <f t="shared" ca="1" si="1"/>
        <v>35959350.109999992</v>
      </c>
    </row>
    <row r="15" spans="1:11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3">
        <f t="shared" ca="1" si="1"/>
        <v>0</v>
      </c>
    </row>
    <row r="16" spans="1:11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3">
        <f t="shared" ca="1" si="1"/>
        <v>0</v>
      </c>
    </row>
    <row r="17" spans="1:11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  <c r="E17" s="22">
        <f t="shared" ca="1" si="0"/>
        <v>0</v>
      </c>
      <c r="F17" s="22">
        <f t="shared" ca="1" si="0"/>
        <v>0</v>
      </c>
      <c r="G17" s="22">
        <f t="shared" ca="1" si="0"/>
        <v>0</v>
      </c>
      <c r="H17" s="22">
        <f t="shared" ca="1" si="0"/>
        <v>0</v>
      </c>
      <c r="I17" s="22">
        <f t="shared" ca="1" si="0"/>
        <v>0</v>
      </c>
      <c r="J17" s="22">
        <f t="shared" ca="1" si="0"/>
        <v>0</v>
      </c>
      <c r="K17" s="23">
        <f t="shared" ca="1" si="1"/>
        <v>0</v>
      </c>
    </row>
    <row r="18" spans="1:11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2">
        <f t="shared" ca="1" si="0"/>
        <v>0</v>
      </c>
      <c r="G18" s="22">
        <f t="shared" ca="1" si="0"/>
        <v>0</v>
      </c>
      <c r="H18" s="22">
        <f t="shared" ca="1" si="0"/>
        <v>0</v>
      </c>
      <c r="I18" s="22">
        <f t="shared" ca="1" si="0"/>
        <v>0</v>
      </c>
      <c r="J18" s="22">
        <f t="shared" ca="1" si="0"/>
        <v>0</v>
      </c>
      <c r="K18" s="23">
        <f t="shared" ca="1" si="1"/>
        <v>0</v>
      </c>
    </row>
    <row r="19" spans="1:11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2">
        <f t="shared" ca="1" si="0"/>
        <v>0</v>
      </c>
      <c r="I19" s="22">
        <f t="shared" ca="1" si="0"/>
        <v>0</v>
      </c>
      <c r="J19" s="22">
        <f t="shared" ca="1" si="0"/>
        <v>0</v>
      </c>
      <c r="K19" s="23">
        <f t="shared" ca="1" si="1"/>
        <v>0</v>
      </c>
    </row>
    <row r="20" spans="1:11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  <c r="E20" s="22">
        <f t="shared" ca="1" si="0"/>
        <v>0</v>
      </c>
      <c r="F20" s="22">
        <f t="shared" ca="1" si="0"/>
        <v>0</v>
      </c>
      <c r="G20" s="22">
        <f t="shared" ca="1" si="0"/>
        <v>0</v>
      </c>
      <c r="H20" s="22">
        <f t="shared" ca="1" si="0"/>
        <v>0</v>
      </c>
      <c r="I20" s="22">
        <f t="shared" ca="1" si="0"/>
        <v>0</v>
      </c>
      <c r="J20" s="22">
        <f t="shared" ca="1" si="0"/>
        <v>0</v>
      </c>
      <c r="K20" s="23">
        <f t="shared" ca="1" si="1"/>
        <v>0</v>
      </c>
    </row>
    <row r="21" spans="1:11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2">
        <f t="shared" ca="1" si="0"/>
        <v>0</v>
      </c>
      <c r="F21" s="22">
        <f t="shared" ca="1" si="0"/>
        <v>0</v>
      </c>
      <c r="G21" s="22">
        <f t="shared" ca="1" si="0"/>
        <v>0</v>
      </c>
      <c r="H21" s="22">
        <f t="shared" ca="1" si="0"/>
        <v>0</v>
      </c>
      <c r="I21" s="22">
        <f t="shared" ca="1" si="0"/>
        <v>0</v>
      </c>
      <c r="J21" s="22">
        <f t="shared" ca="1" si="0"/>
        <v>0</v>
      </c>
      <c r="K21" s="23">
        <f t="shared" ca="1" si="1"/>
        <v>0</v>
      </c>
    </row>
    <row r="22" spans="1:11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3867251.43</v>
      </c>
      <c r="E22" s="22">
        <f t="shared" ca="1" si="0"/>
        <v>61838448.200000003</v>
      </c>
      <c r="F22" s="22">
        <f t="shared" ca="1" si="0"/>
        <v>786737209.99000001</v>
      </c>
      <c r="G22" s="22">
        <f t="shared" ca="1" si="0"/>
        <v>6966274.0700000003</v>
      </c>
      <c r="H22" s="22">
        <f t="shared" ca="1" si="0"/>
        <v>458640984.12</v>
      </c>
      <c r="I22" s="22">
        <f t="shared" ca="1" si="0"/>
        <v>7922780.6799999997</v>
      </c>
      <c r="J22" s="22">
        <f t="shared" ca="1" si="0"/>
        <v>61757191.700000003</v>
      </c>
      <c r="K22" s="23">
        <f t="shared" ca="1" si="1"/>
        <v>1387730140.1900001</v>
      </c>
    </row>
    <row r="23" spans="1:11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J38" ca="1" si="2">IFERROR(INDIRECT("'"&amp;$B$2&amp;"'!"&amp;ADDRESS(MATCH($B23,INDIRECT("'"&amp;$B$2&amp;"'!$B$1:$B$1095"),0),MATCH(D$5,INDIRECT("'"&amp;$B$2&amp;"'!5:5"),0))),0)</f>
        <v>0</v>
      </c>
      <c r="E23" s="22">
        <f t="shared" ca="1" si="2"/>
        <v>262253.69</v>
      </c>
      <c r="F23" s="22">
        <f t="shared" ca="1" si="2"/>
        <v>0</v>
      </c>
      <c r="G23" s="22">
        <f t="shared" ca="1" si="2"/>
        <v>0</v>
      </c>
      <c r="H23" s="22">
        <f t="shared" ca="1" si="2"/>
        <v>0</v>
      </c>
      <c r="I23" s="22">
        <f t="shared" ca="1" si="2"/>
        <v>0</v>
      </c>
      <c r="J23" s="22">
        <f t="shared" ca="1" si="2"/>
        <v>0</v>
      </c>
      <c r="K23" s="23">
        <f ca="1">+SUM(D23:J23)</f>
        <v>262253.69</v>
      </c>
    </row>
    <row r="24" spans="1:11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0</v>
      </c>
      <c r="E24" s="22">
        <f t="shared" ca="1" si="2"/>
        <v>286517.32</v>
      </c>
      <c r="F24" s="22">
        <f t="shared" ca="1" si="2"/>
        <v>1526.92</v>
      </c>
      <c r="G24" s="22">
        <f t="shared" ca="1" si="2"/>
        <v>0</v>
      </c>
      <c r="H24" s="22">
        <f t="shared" ca="1" si="2"/>
        <v>52110276.439999998</v>
      </c>
      <c r="I24" s="22">
        <f t="shared" ca="1" si="2"/>
        <v>0</v>
      </c>
      <c r="J24" s="22">
        <f t="shared" ca="1" si="2"/>
        <v>0</v>
      </c>
      <c r="K24" s="23">
        <f ca="1">+SUM(D24:J24)</f>
        <v>52398320.68</v>
      </c>
    </row>
    <row r="25" spans="1:11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0</v>
      </c>
      <c r="E25" s="22">
        <f t="shared" ca="1" si="2"/>
        <v>0</v>
      </c>
      <c r="F25" s="22">
        <f t="shared" ca="1" si="2"/>
        <v>0</v>
      </c>
      <c r="G25" s="22">
        <f t="shared" ca="1" si="2"/>
        <v>0</v>
      </c>
      <c r="H25" s="22">
        <f t="shared" ca="1" si="2"/>
        <v>0</v>
      </c>
      <c r="I25" s="22">
        <f t="shared" ca="1" si="2"/>
        <v>0</v>
      </c>
      <c r="J25" s="22">
        <f t="shared" ca="1" si="2"/>
        <v>0</v>
      </c>
      <c r="K25" s="23">
        <f t="shared" ref="K25:K46" ca="1" si="3">+SUM(D25:J25)</f>
        <v>0</v>
      </c>
    </row>
    <row r="26" spans="1:11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498.76</v>
      </c>
      <c r="E26" s="22">
        <f t="shared" ca="1" si="2"/>
        <v>0</v>
      </c>
      <c r="F26" s="22">
        <f t="shared" ca="1" si="2"/>
        <v>-65266.11</v>
      </c>
      <c r="G26" s="22">
        <f t="shared" ca="1" si="2"/>
        <v>0</v>
      </c>
      <c r="H26" s="22">
        <f t="shared" ca="1" si="2"/>
        <v>0</v>
      </c>
      <c r="I26" s="22">
        <f t="shared" ca="1" si="2"/>
        <v>0</v>
      </c>
      <c r="J26" s="22">
        <f t="shared" ca="1" si="2"/>
        <v>0</v>
      </c>
      <c r="K26" s="23">
        <f t="shared" ca="1" si="3"/>
        <v>-64767.35</v>
      </c>
    </row>
    <row r="27" spans="1:11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0</v>
      </c>
      <c r="E27" s="22">
        <f t="shared" ca="1" si="2"/>
        <v>0</v>
      </c>
      <c r="F27" s="22">
        <f t="shared" ca="1" si="2"/>
        <v>1536.26</v>
      </c>
      <c r="G27" s="22">
        <f t="shared" ca="1" si="2"/>
        <v>0</v>
      </c>
      <c r="H27" s="22">
        <f t="shared" ca="1" si="2"/>
        <v>0</v>
      </c>
      <c r="I27" s="22">
        <f t="shared" ca="1" si="2"/>
        <v>0</v>
      </c>
      <c r="J27" s="22">
        <f t="shared" ca="1" si="2"/>
        <v>0</v>
      </c>
      <c r="K27" s="23">
        <f t="shared" ca="1" si="3"/>
        <v>1536.26</v>
      </c>
    </row>
    <row r="28" spans="1:11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0</v>
      </c>
      <c r="E28" s="22">
        <f t="shared" ca="1" si="2"/>
        <v>0</v>
      </c>
      <c r="F28" s="22">
        <f t="shared" ca="1" si="2"/>
        <v>0</v>
      </c>
      <c r="G28" s="22">
        <f t="shared" ca="1" si="2"/>
        <v>0</v>
      </c>
      <c r="H28" s="22">
        <f t="shared" ca="1" si="2"/>
        <v>0</v>
      </c>
      <c r="I28" s="22">
        <f t="shared" ca="1" si="2"/>
        <v>0</v>
      </c>
      <c r="J28" s="22">
        <f t="shared" ca="1" si="2"/>
        <v>0</v>
      </c>
      <c r="K28" s="23">
        <f t="shared" ca="1" si="3"/>
        <v>0</v>
      </c>
    </row>
    <row r="29" spans="1:11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0</v>
      </c>
      <c r="E29" s="22">
        <f t="shared" ca="1" si="2"/>
        <v>0</v>
      </c>
      <c r="F29" s="22">
        <f t="shared" ca="1" si="2"/>
        <v>0</v>
      </c>
      <c r="G29" s="22">
        <f t="shared" ca="1" si="2"/>
        <v>32184.639999999999</v>
      </c>
      <c r="H29" s="22">
        <f t="shared" ca="1" si="2"/>
        <v>0</v>
      </c>
      <c r="I29" s="22">
        <f t="shared" ca="1" si="2"/>
        <v>0</v>
      </c>
      <c r="J29" s="22">
        <f t="shared" ca="1" si="2"/>
        <v>0</v>
      </c>
      <c r="K29" s="23">
        <f t="shared" ca="1" si="3"/>
        <v>32184.639999999999</v>
      </c>
    </row>
    <row r="30" spans="1:11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0</v>
      </c>
      <c r="E30" s="22">
        <f t="shared" ca="1" si="2"/>
        <v>0</v>
      </c>
      <c r="F30" s="22">
        <f t="shared" ca="1" si="2"/>
        <v>0</v>
      </c>
      <c r="G30" s="22">
        <f t="shared" ca="1" si="2"/>
        <v>0</v>
      </c>
      <c r="H30" s="22">
        <f t="shared" ca="1" si="2"/>
        <v>0</v>
      </c>
      <c r="I30" s="22">
        <f t="shared" ca="1" si="2"/>
        <v>0</v>
      </c>
      <c r="J30" s="22">
        <f t="shared" ca="1" si="2"/>
        <v>0</v>
      </c>
      <c r="K30" s="23">
        <f t="shared" ca="1" si="3"/>
        <v>0</v>
      </c>
    </row>
    <row r="31" spans="1:11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457655.9</v>
      </c>
      <c r="E31" s="22">
        <f t="shared" ca="1" si="2"/>
        <v>7399487.5</v>
      </c>
      <c r="F31" s="22">
        <f t="shared" ca="1" si="2"/>
        <v>94407420.299999997</v>
      </c>
      <c r="G31" s="22">
        <f t="shared" ca="1" si="2"/>
        <v>663079.39</v>
      </c>
      <c r="H31" s="22">
        <f t="shared" ca="1" si="2"/>
        <v>47602893.960000001</v>
      </c>
      <c r="I31" s="22">
        <f t="shared" ca="1" si="2"/>
        <v>832955.86</v>
      </c>
      <c r="J31" s="22">
        <f t="shared" ca="1" si="2"/>
        <v>7340820.4699999997</v>
      </c>
      <c r="K31" s="23">
        <f t="shared" ca="1" si="3"/>
        <v>158704313.38000003</v>
      </c>
    </row>
    <row r="32" spans="1:11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0</v>
      </c>
      <c r="E32" s="22">
        <f t="shared" ca="1" si="2"/>
        <v>0</v>
      </c>
      <c r="F32" s="22">
        <f t="shared" ca="1" si="2"/>
        <v>0</v>
      </c>
      <c r="G32" s="22">
        <f t="shared" ca="1" si="2"/>
        <v>0</v>
      </c>
      <c r="H32" s="22">
        <f t="shared" ca="1" si="2"/>
        <v>0</v>
      </c>
      <c r="I32" s="22">
        <f t="shared" ca="1" si="2"/>
        <v>0</v>
      </c>
      <c r="J32" s="22">
        <f t="shared" ca="1" si="2"/>
        <v>0</v>
      </c>
      <c r="K32" s="23">
        <f t="shared" ca="1" si="3"/>
        <v>0</v>
      </c>
    </row>
    <row r="33" spans="1:11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0</v>
      </c>
      <c r="E33" s="22">
        <f t="shared" ca="1" si="2"/>
        <v>0</v>
      </c>
      <c r="F33" s="22">
        <f t="shared" ca="1" si="2"/>
        <v>0</v>
      </c>
      <c r="G33" s="22">
        <f t="shared" ca="1" si="2"/>
        <v>0</v>
      </c>
      <c r="H33" s="22">
        <f t="shared" ca="1" si="2"/>
        <v>0</v>
      </c>
      <c r="I33" s="22">
        <f t="shared" ca="1" si="2"/>
        <v>0</v>
      </c>
      <c r="J33" s="22">
        <f t="shared" ca="1" si="2"/>
        <v>0</v>
      </c>
      <c r="K33" s="23">
        <f t="shared" ca="1" si="3"/>
        <v>0</v>
      </c>
    </row>
    <row r="34" spans="1:11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0</v>
      </c>
      <c r="E34" s="22">
        <f t="shared" ca="1" si="2"/>
        <v>0</v>
      </c>
      <c r="F34" s="22">
        <f t="shared" ca="1" si="2"/>
        <v>0</v>
      </c>
      <c r="G34" s="22">
        <f t="shared" ca="1" si="2"/>
        <v>0</v>
      </c>
      <c r="H34" s="22">
        <f t="shared" ca="1" si="2"/>
        <v>0</v>
      </c>
      <c r="I34" s="22">
        <f t="shared" ca="1" si="2"/>
        <v>0</v>
      </c>
      <c r="J34" s="22">
        <f t="shared" ca="1" si="2"/>
        <v>0</v>
      </c>
      <c r="K34" s="23">
        <f t="shared" ca="1" si="3"/>
        <v>0</v>
      </c>
    </row>
    <row r="35" spans="1:11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0</v>
      </c>
      <c r="E35" s="22">
        <f t="shared" ca="1" si="2"/>
        <v>0</v>
      </c>
      <c r="F35" s="22">
        <f t="shared" ca="1" si="2"/>
        <v>0</v>
      </c>
      <c r="G35" s="22">
        <f t="shared" ca="1" si="2"/>
        <v>0</v>
      </c>
      <c r="H35" s="22">
        <f t="shared" ca="1" si="2"/>
        <v>0</v>
      </c>
      <c r="I35" s="22">
        <f t="shared" ca="1" si="2"/>
        <v>0</v>
      </c>
      <c r="J35" s="22">
        <f t="shared" ca="1" si="2"/>
        <v>0</v>
      </c>
      <c r="K35" s="23">
        <f t="shared" ca="1" si="3"/>
        <v>0</v>
      </c>
    </row>
    <row r="36" spans="1:11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2">
        <f t="shared" ca="1" si="2"/>
        <v>0</v>
      </c>
      <c r="G36" s="22">
        <f t="shared" ca="1" si="2"/>
        <v>0</v>
      </c>
      <c r="H36" s="22">
        <f t="shared" ca="1" si="2"/>
        <v>0</v>
      </c>
      <c r="I36" s="22">
        <f t="shared" ca="1" si="2"/>
        <v>0</v>
      </c>
      <c r="J36" s="22">
        <f t="shared" ca="1" si="2"/>
        <v>0</v>
      </c>
      <c r="K36" s="23">
        <f t="shared" ca="1" si="3"/>
        <v>0</v>
      </c>
    </row>
    <row r="37" spans="1:11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0</v>
      </c>
      <c r="E37" s="22">
        <f t="shared" ca="1" si="2"/>
        <v>0</v>
      </c>
      <c r="F37" s="22">
        <f t="shared" ca="1" si="2"/>
        <v>0</v>
      </c>
      <c r="G37" s="22">
        <f t="shared" ca="1" si="2"/>
        <v>0</v>
      </c>
      <c r="H37" s="22">
        <f t="shared" ca="1" si="2"/>
        <v>0</v>
      </c>
      <c r="I37" s="22">
        <f t="shared" ca="1" si="2"/>
        <v>0</v>
      </c>
      <c r="J37" s="22">
        <f t="shared" ca="1" si="2"/>
        <v>0</v>
      </c>
      <c r="K37" s="23">
        <f t="shared" ca="1" si="3"/>
        <v>0</v>
      </c>
    </row>
    <row r="38" spans="1:11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0</v>
      </c>
      <c r="E38" s="22">
        <f t="shared" ca="1" si="2"/>
        <v>0</v>
      </c>
      <c r="F38" s="22">
        <f t="shared" ca="1" si="2"/>
        <v>0</v>
      </c>
      <c r="G38" s="22">
        <f t="shared" ca="1" si="2"/>
        <v>0</v>
      </c>
      <c r="H38" s="22">
        <f t="shared" ca="1" si="2"/>
        <v>0</v>
      </c>
      <c r="I38" s="22">
        <f t="shared" ca="1" si="2"/>
        <v>0</v>
      </c>
      <c r="J38" s="22">
        <f t="shared" ca="1" si="2"/>
        <v>0</v>
      </c>
      <c r="K38" s="23">
        <f t="shared" ca="1" si="3"/>
        <v>0</v>
      </c>
    </row>
    <row r="39" spans="1:11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J54" ca="1" si="4">IFERROR(INDIRECT("'"&amp;$B$2&amp;"'!"&amp;ADDRESS(MATCH($B39,INDIRECT("'"&amp;$B$2&amp;"'!$B$1:$B$1095"),0),MATCH(D$5,INDIRECT("'"&amp;$B$2&amp;"'!5:5"),0))),0)</f>
        <v>0</v>
      </c>
      <c r="E39" s="22">
        <f t="shared" ca="1" si="4"/>
        <v>0</v>
      </c>
      <c r="F39" s="22">
        <f t="shared" ca="1" si="4"/>
        <v>0</v>
      </c>
      <c r="G39" s="22">
        <f t="shared" ca="1" si="4"/>
        <v>0</v>
      </c>
      <c r="H39" s="22">
        <f t="shared" ca="1" si="4"/>
        <v>0</v>
      </c>
      <c r="I39" s="22">
        <f t="shared" ca="1" si="4"/>
        <v>0</v>
      </c>
      <c r="J39" s="22">
        <f t="shared" ca="1" si="4"/>
        <v>0</v>
      </c>
      <c r="K39" s="23">
        <f t="shared" ca="1" si="3"/>
        <v>0</v>
      </c>
    </row>
    <row r="40" spans="1:11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0</v>
      </c>
      <c r="E40" s="22">
        <f t="shared" ca="1" si="4"/>
        <v>0</v>
      </c>
      <c r="F40" s="22">
        <f t="shared" ca="1" si="4"/>
        <v>0</v>
      </c>
      <c r="G40" s="22">
        <f t="shared" ca="1" si="4"/>
        <v>0</v>
      </c>
      <c r="H40" s="22">
        <f t="shared" ca="1" si="4"/>
        <v>0</v>
      </c>
      <c r="I40" s="22">
        <f t="shared" ca="1" si="4"/>
        <v>0</v>
      </c>
      <c r="J40" s="22">
        <f t="shared" ca="1" si="4"/>
        <v>0</v>
      </c>
      <c r="K40" s="23">
        <f t="shared" ca="1" si="3"/>
        <v>0</v>
      </c>
    </row>
    <row r="41" spans="1:11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2">
        <f t="shared" ca="1" si="4"/>
        <v>0</v>
      </c>
      <c r="G41" s="22">
        <f t="shared" ca="1" si="4"/>
        <v>0</v>
      </c>
      <c r="H41" s="22">
        <f t="shared" ca="1" si="4"/>
        <v>0</v>
      </c>
      <c r="I41" s="22">
        <f t="shared" ca="1" si="4"/>
        <v>0</v>
      </c>
      <c r="J41" s="22">
        <f t="shared" ca="1" si="4"/>
        <v>0</v>
      </c>
      <c r="K41" s="23">
        <f t="shared" ca="1" si="3"/>
        <v>0</v>
      </c>
    </row>
    <row r="42" spans="1:11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0</v>
      </c>
      <c r="E42" s="22">
        <f t="shared" ca="1" si="4"/>
        <v>0</v>
      </c>
      <c r="F42" s="22">
        <f t="shared" ca="1" si="4"/>
        <v>0</v>
      </c>
      <c r="G42" s="22">
        <f t="shared" ca="1" si="4"/>
        <v>0</v>
      </c>
      <c r="H42" s="22">
        <f t="shared" ca="1" si="4"/>
        <v>0</v>
      </c>
      <c r="I42" s="22">
        <f t="shared" ca="1" si="4"/>
        <v>0</v>
      </c>
      <c r="J42" s="22">
        <f t="shared" ca="1" si="4"/>
        <v>0</v>
      </c>
      <c r="K42" s="23">
        <f t="shared" ca="1" si="3"/>
        <v>0</v>
      </c>
    </row>
    <row r="43" spans="1:11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0</v>
      </c>
      <c r="E43" s="22">
        <f t="shared" ca="1" si="4"/>
        <v>0</v>
      </c>
      <c r="F43" s="22">
        <f t="shared" ca="1" si="4"/>
        <v>0</v>
      </c>
      <c r="G43" s="22">
        <f t="shared" ca="1" si="4"/>
        <v>0</v>
      </c>
      <c r="H43" s="22">
        <f t="shared" ca="1" si="4"/>
        <v>0</v>
      </c>
      <c r="I43" s="22">
        <f t="shared" ca="1" si="4"/>
        <v>0</v>
      </c>
      <c r="J43" s="22">
        <f t="shared" ca="1" si="4"/>
        <v>0</v>
      </c>
      <c r="K43" s="23">
        <f t="shared" ca="1" si="3"/>
        <v>0</v>
      </c>
    </row>
    <row r="44" spans="1:11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0</v>
      </c>
      <c r="F44" s="22">
        <f t="shared" ca="1" si="4"/>
        <v>3851.11</v>
      </c>
      <c r="G44" s="22">
        <f t="shared" ca="1" si="4"/>
        <v>0</v>
      </c>
      <c r="H44" s="22">
        <f t="shared" ca="1" si="4"/>
        <v>0</v>
      </c>
      <c r="I44" s="22">
        <f t="shared" ca="1" si="4"/>
        <v>0</v>
      </c>
      <c r="J44" s="22">
        <f t="shared" ca="1" si="4"/>
        <v>0</v>
      </c>
      <c r="K44" s="23">
        <f t="shared" ca="1" si="3"/>
        <v>3851.11</v>
      </c>
    </row>
    <row r="45" spans="1:11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0</v>
      </c>
      <c r="E45" s="22">
        <f t="shared" ca="1" si="4"/>
        <v>0</v>
      </c>
      <c r="F45" s="22">
        <f t="shared" ca="1" si="4"/>
        <v>0</v>
      </c>
      <c r="G45" s="22">
        <f t="shared" ca="1" si="4"/>
        <v>0</v>
      </c>
      <c r="H45" s="22">
        <f t="shared" ca="1" si="4"/>
        <v>0</v>
      </c>
      <c r="I45" s="22">
        <f t="shared" ca="1" si="4"/>
        <v>0</v>
      </c>
      <c r="J45" s="22">
        <f t="shared" ca="1" si="4"/>
        <v>0</v>
      </c>
      <c r="K45" s="23">
        <f t="shared" ca="1" si="3"/>
        <v>0</v>
      </c>
    </row>
    <row r="46" spans="1:11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0</v>
      </c>
      <c r="E46" s="22">
        <f t="shared" ca="1" si="4"/>
        <v>0</v>
      </c>
      <c r="F46" s="22">
        <f t="shared" ca="1" si="4"/>
        <v>0</v>
      </c>
      <c r="G46" s="22">
        <f t="shared" ca="1" si="4"/>
        <v>0</v>
      </c>
      <c r="H46" s="22">
        <f t="shared" ca="1" si="4"/>
        <v>0</v>
      </c>
      <c r="I46" s="22">
        <f t="shared" ca="1" si="4"/>
        <v>0</v>
      </c>
      <c r="J46" s="22">
        <f t="shared" ca="1" si="4"/>
        <v>0</v>
      </c>
      <c r="K46" s="23">
        <f t="shared" ca="1" si="3"/>
        <v>0</v>
      </c>
    </row>
    <row r="47" spans="1:11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2">
        <f t="shared" ca="1" si="4"/>
        <v>0</v>
      </c>
      <c r="G47" s="22">
        <f t="shared" ca="1" si="4"/>
        <v>0</v>
      </c>
      <c r="H47" s="22">
        <f t="shared" ca="1" si="4"/>
        <v>0</v>
      </c>
      <c r="I47" s="22">
        <f t="shared" ca="1" si="4"/>
        <v>0</v>
      </c>
      <c r="J47" s="22">
        <f t="shared" ca="1" si="4"/>
        <v>0</v>
      </c>
      <c r="K47" s="23">
        <f t="shared" ref="K47:K59" ca="1" si="5">+SUM(D47:J47)</f>
        <v>0</v>
      </c>
    </row>
    <row r="48" spans="1:11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0</v>
      </c>
      <c r="E48" s="22">
        <f t="shared" ca="1" si="4"/>
        <v>0</v>
      </c>
      <c r="F48" s="22">
        <f t="shared" ca="1" si="4"/>
        <v>0</v>
      </c>
      <c r="G48" s="22">
        <f t="shared" ca="1" si="4"/>
        <v>0</v>
      </c>
      <c r="H48" s="22">
        <f t="shared" ca="1" si="4"/>
        <v>0</v>
      </c>
      <c r="I48" s="22">
        <f t="shared" ca="1" si="4"/>
        <v>0</v>
      </c>
      <c r="J48" s="22">
        <f t="shared" ca="1" si="4"/>
        <v>0</v>
      </c>
      <c r="K48" s="23">
        <f t="shared" ca="1" si="5"/>
        <v>0</v>
      </c>
    </row>
    <row r="49" spans="1:11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0</v>
      </c>
      <c r="E49" s="22">
        <f t="shared" ca="1" si="4"/>
        <v>0</v>
      </c>
      <c r="F49" s="22">
        <f t="shared" ca="1" si="4"/>
        <v>0</v>
      </c>
      <c r="G49" s="22">
        <f t="shared" ca="1" si="4"/>
        <v>0</v>
      </c>
      <c r="H49" s="22">
        <f t="shared" ca="1" si="4"/>
        <v>0</v>
      </c>
      <c r="I49" s="22">
        <f t="shared" ca="1" si="4"/>
        <v>0</v>
      </c>
      <c r="J49" s="22">
        <f t="shared" ca="1" si="4"/>
        <v>0</v>
      </c>
      <c r="K49" s="23">
        <f t="shared" ca="1" si="5"/>
        <v>0</v>
      </c>
    </row>
    <row r="50" spans="1:11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0</v>
      </c>
      <c r="F50" s="22">
        <f t="shared" ca="1" si="4"/>
        <v>0</v>
      </c>
      <c r="G50" s="22">
        <f t="shared" ca="1" si="4"/>
        <v>0</v>
      </c>
      <c r="H50" s="22">
        <f t="shared" ca="1" si="4"/>
        <v>0</v>
      </c>
      <c r="I50" s="22">
        <f t="shared" ca="1" si="4"/>
        <v>0</v>
      </c>
      <c r="J50" s="22">
        <f t="shared" ca="1" si="4"/>
        <v>0</v>
      </c>
      <c r="K50" s="23">
        <f t="shared" ca="1" si="5"/>
        <v>0</v>
      </c>
    </row>
    <row r="51" spans="1:11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0</v>
      </c>
      <c r="F51" s="22">
        <f t="shared" ca="1" si="4"/>
        <v>0</v>
      </c>
      <c r="G51" s="22">
        <f t="shared" ca="1" si="4"/>
        <v>0</v>
      </c>
      <c r="H51" s="22">
        <f t="shared" ca="1" si="4"/>
        <v>0</v>
      </c>
      <c r="I51" s="22">
        <f t="shared" ca="1" si="4"/>
        <v>0</v>
      </c>
      <c r="J51" s="22">
        <f t="shared" ca="1" si="4"/>
        <v>0</v>
      </c>
      <c r="K51" s="23">
        <f t="shared" ca="1" si="5"/>
        <v>0</v>
      </c>
    </row>
    <row r="52" spans="1:11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0</v>
      </c>
      <c r="E52" s="22">
        <f t="shared" ca="1" si="4"/>
        <v>0</v>
      </c>
      <c r="F52" s="22">
        <f t="shared" ca="1" si="4"/>
        <v>0</v>
      </c>
      <c r="G52" s="22">
        <f t="shared" ca="1" si="4"/>
        <v>0</v>
      </c>
      <c r="H52" s="22">
        <f t="shared" ca="1" si="4"/>
        <v>0</v>
      </c>
      <c r="I52" s="22">
        <f t="shared" ca="1" si="4"/>
        <v>0</v>
      </c>
      <c r="J52" s="22">
        <f t="shared" ca="1" si="4"/>
        <v>0</v>
      </c>
      <c r="K52" s="23">
        <f t="shared" ref="K52" ca="1" si="6">+SUM(D52:J52)</f>
        <v>0</v>
      </c>
    </row>
    <row r="53" spans="1:11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2">
        <f t="shared" ca="1" si="4"/>
        <v>0</v>
      </c>
      <c r="G53" s="22">
        <f t="shared" ca="1" si="4"/>
        <v>0</v>
      </c>
      <c r="H53" s="22">
        <f t="shared" ca="1" si="4"/>
        <v>0</v>
      </c>
      <c r="I53" s="22">
        <f t="shared" ca="1" si="4"/>
        <v>0</v>
      </c>
      <c r="J53" s="22">
        <f t="shared" ca="1" si="4"/>
        <v>0</v>
      </c>
      <c r="K53" s="23">
        <f t="shared" ref="K53:K54" ca="1" si="7">+SUM(D53:J53)</f>
        <v>0</v>
      </c>
    </row>
    <row r="54" spans="1:11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0</v>
      </c>
      <c r="E54" s="22">
        <f t="shared" ca="1" si="4"/>
        <v>0</v>
      </c>
      <c r="F54" s="22">
        <f t="shared" ca="1" si="4"/>
        <v>0</v>
      </c>
      <c r="G54" s="22">
        <f t="shared" ca="1" si="4"/>
        <v>0</v>
      </c>
      <c r="H54" s="22">
        <f t="shared" ca="1" si="4"/>
        <v>0</v>
      </c>
      <c r="I54" s="22">
        <f t="shared" ca="1" si="4"/>
        <v>0</v>
      </c>
      <c r="J54" s="22">
        <f t="shared" ca="1" si="4"/>
        <v>0</v>
      </c>
      <c r="K54" s="23">
        <f t="shared" ca="1" si="7"/>
        <v>0</v>
      </c>
    </row>
    <row r="55" spans="1:11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J70" ca="1" si="8">IFERROR(INDIRECT("'"&amp;$B$2&amp;"'!"&amp;ADDRESS(MATCH($B55,INDIRECT("'"&amp;$B$2&amp;"'!$B$1:$B$1095"),0),MATCH(D$5,INDIRECT("'"&amp;$B$2&amp;"'!5:5"),0))),0)</f>
        <v>0</v>
      </c>
      <c r="E55" s="22">
        <f t="shared" ca="1" si="8"/>
        <v>0</v>
      </c>
      <c r="F55" s="22">
        <f t="shared" ca="1" si="8"/>
        <v>0</v>
      </c>
      <c r="G55" s="22">
        <f t="shared" ca="1" si="8"/>
        <v>0</v>
      </c>
      <c r="H55" s="22">
        <f t="shared" ca="1" si="8"/>
        <v>0</v>
      </c>
      <c r="I55" s="22">
        <f t="shared" ca="1" si="8"/>
        <v>0</v>
      </c>
      <c r="J55" s="22">
        <f t="shared" ca="1" si="8"/>
        <v>0</v>
      </c>
      <c r="K55" s="23">
        <f t="shared" ca="1" si="5"/>
        <v>0</v>
      </c>
    </row>
    <row r="56" spans="1:11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8"/>
        <v>0</v>
      </c>
      <c r="E56" s="22">
        <f t="shared" ca="1" si="8"/>
        <v>0</v>
      </c>
      <c r="F56" s="22">
        <f t="shared" ca="1" si="8"/>
        <v>0</v>
      </c>
      <c r="G56" s="22">
        <f t="shared" ca="1" si="8"/>
        <v>0</v>
      </c>
      <c r="H56" s="22">
        <f t="shared" ca="1" si="8"/>
        <v>0</v>
      </c>
      <c r="I56" s="22">
        <f t="shared" ca="1" si="8"/>
        <v>0</v>
      </c>
      <c r="J56" s="22">
        <f t="shared" ca="1" si="8"/>
        <v>0</v>
      </c>
      <c r="K56" s="23">
        <f t="shared" ca="1" si="5"/>
        <v>0</v>
      </c>
    </row>
    <row r="57" spans="1:11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8"/>
        <v>0</v>
      </c>
      <c r="E57" s="22">
        <f t="shared" ca="1" si="8"/>
        <v>0</v>
      </c>
      <c r="F57" s="22">
        <f t="shared" ca="1" si="8"/>
        <v>0</v>
      </c>
      <c r="G57" s="22">
        <f t="shared" ca="1" si="8"/>
        <v>0</v>
      </c>
      <c r="H57" s="22">
        <f t="shared" ca="1" si="8"/>
        <v>0</v>
      </c>
      <c r="I57" s="22">
        <f t="shared" ca="1" si="8"/>
        <v>0</v>
      </c>
      <c r="J57" s="22">
        <f t="shared" ca="1" si="8"/>
        <v>0</v>
      </c>
      <c r="K57" s="23">
        <f t="shared" ca="1" si="5"/>
        <v>0</v>
      </c>
    </row>
    <row r="58" spans="1:11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8"/>
        <v>0</v>
      </c>
      <c r="E58" s="22">
        <f t="shared" ca="1" si="8"/>
        <v>0</v>
      </c>
      <c r="F58" s="22">
        <f t="shared" ca="1" si="8"/>
        <v>0</v>
      </c>
      <c r="G58" s="22">
        <f t="shared" ca="1" si="8"/>
        <v>0</v>
      </c>
      <c r="H58" s="22">
        <f t="shared" ca="1" si="8"/>
        <v>0</v>
      </c>
      <c r="I58" s="22">
        <f t="shared" ca="1" si="8"/>
        <v>0</v>
      </c>
      <c r="J58" s="22">
        <f t="shared" ca="1" si="8"/>
        <v>0</v>
      </c>
      <c r="K58" s="23">
        <f t="shared" ca="1" si="5"/>
        <v>0</v>
      </c>
    </row>
    <row r="59" spans="1:11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8"/>
        <v>0</v>
      </c>
      <c r="E59" s="22">
        <f t="shared" ca="1" si="8"/>
        <v>0</v>
      </c>
      <c r="F59" s="22">
        <f t="shared" ca="1" si="8"/>
        <v>0</v>
      </c>
      <c r="G59" s="22">
        <f t="shared" ca="1" si="8"/>
        <v>0</v>
      </c>
      <c r="H59" s="22">
        <f t="shared" ca="1" si="8"/>
        <v>0</v>
      </c>
      <c r="I59" s="22">
        <f t="shared" ca="1" si="8"/>
        <v>0</v>
      </c>
      <c r="J59" s="22">
        <f t="shared" ca="1" si="8"/>
        <v>0</v>
      </c>
      <c r="K59" s="23">
        <f t="shared" ca="1" si="5"/>
        <v>0</v>
      </c>
    </row>
    <row r="60" spans="1:11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8"/>
        <v>0</v>
      </c>
      <c r="E60" s="22">
        <f t="shared" ca="1" si="8"/>
        <v>0</v>
      </c>
      <c r="F60" s="22">
        <f t="shared" ca="1" si="8"/>
        <v>0</v>
      </c>
      <c r="G60" s="22">
        <f t="shared" ca="1" si="8"/>
        <v>0</v>
      </c>
      <c r="H60" s="22">
        <f t="shared" ca="1" si="8"/>
        <v>0</v>
      </c>
      <c r="I60" s="22">
        <f t="shared" ca="1" si="8"/>
        <v>0</v>
      </c>
      <c r="J60" s="22">
        <f t="shared" ca="1" si="8"/>
        <v>0</v>
      </c>
      <c r="K60" s="23">
        <f t="shared" ref="K60:K74" ca="1" si="9">+SUM(D60:J60)</f>
        <v>0</v>
      </c>
    </row>
    <row r="61" spans="1:11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8"/>
        <v>0</v>
      </c>
      <c r="E61" s="22">
        <f t="shared" ca="1" si="8"/>
        <v>0</v>
      </c>
      <c r="F61" s="22">
        <f t="shared" ca="1" si="8"/>
        <v>0</v>
      </c>
      <c r="G61" s="22">
        <f t="shared" ca="1" si="8"/>
        <v>0</v>
      </c>
      <c r="H61" s="22">
        <f t="shared" ca="1" si="8"/>
        <v>0</v>
      </c>
      <c r="I61" s="22">
        <f t="shared" ca="1" si="8"/>
        <v>0</v>
      </c>
      <c r="J61" s="22">
        <f t="shared" ca="1" si="8"/>
        <v>0</v>
      </c>
      <c r="K61" s="23">
        <f t="shared" ca="1" si="9"/>
        <v>0</v>
      </c>
    </row>
    <row r="62" spans="1:11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8"/>
        <v>0</v>
      </c>
      <c r="E62" s="22">
        <f t="shared" ca="1" si="8"/>
        <v>0</v>
      </c>
      <c r="F62" s="22">
        <f t="shared" ca="1" si="8"/>
        <v>0</v>
      </c>
      <c r="G62" s="22">
        <f t="shared" ca="1" si="8"/>
        <v>0</v>
      </c>
      <c r="H62" s="22">
        <f t="shared" ca="1" si="8"/>
        <v>0</v>
      </c>
      <c r="I62" s="22">
        <f t="shared" ca="1" si="8"/>
        <v>0</v>
      </c>
      <c r="J62" s="22">
        <f t="shared" ca="1" si="8"/>
        <v>0</v>
      </c>
      <c r="K62" s="23">
        <f t="shared" ca="1" si="9"/>
        <v>0</v>
      </c>
    </row>
    <row r="63" spans="1:11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8"/>
        <v>0</v>
      </c>
      <c r="E63" s="22">
        <f t="shared" ca="1" si="8"/>
        <v>0</v>
      </c>
      <c r="F63" s="22">
        <f t="shared" ca="1" si="8"/>
        <v>0</v>
      </c>
      <c r="G63" s="22">
        <f t="shared" ca="1" si="8"/>
        <v>0</v>
      </c>
      <c r="H63" s="22">
        <f t="shared" ca="1" si="8"/>
        <v>0</v>
      </c>
      <c r="I63" s="22">
        <f t="shared" ca="1" si="8"/>
        <v>0</v>
      </c>
      <c r="J63" s="22">
        <f t="shared" ca="1" si="8"/>
        <v>0</v>
      </c>
      <c r="K63" s="23">
        <f t="shared" ca="1" si="9"/>
        <v>0</v>
      </c>
    </row>
    <row r="64" spans="1:11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8"/>
        <v>0</v>
      </c>
      <c r="E64" s="22">
        <f t="shared" ca="1" si="8"/>
        <v>0</v>
      </c>
      <c r="F64" s="22">
        <f t="shared" ca="1" si="8"/>
        <v>0</v>
      </c>
      <c r="G64" s="22">
        <f t="shared" ca="1" si="8"/>
        <v>0</v>
      </c>
      <c r="H64" s="22">
        <f t="shared" ca="1" si="8"/>
        <v>0</v>
      </c>
      <c r="I64" s="22">
        <f t="shared" ca="1" si="8"/>
        <v>0</v>
      </c>
      <c r="J64" s="22">
        <f t="shared" ca="1" si="8"/>
        <v>0</v>
      </c>
      <c r="K64" s="23">
        <f t="shared" ca="1" si="9"/>
        <v>0</v>
      </c>
    </row>
    <row r="65" spans="1:11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8"/>
        <v>0</v>
      </c>
      <c r="E65" s="22">
        <f t="shared" ca="1" si="8"/>
        <v>0</v>
      </c>
      <c r="F65" s="22">
        <f t="shared" ca="1" si="8"/>
        <v>0</v>
      </c>
      <c r="G65" s="22">
        <f t="shared" ca="1" si="8"/>
        <v>0</v>
      </c>
      <c r="H65" s="22">
        <f t="shared" ca="1" si="8"/>
        <v>0</v>
      </c>
      <c r="I65" s="22">
        <f t="shared" ca="1" si="8"/>
        <v>0</v>
      </c>
      <c r="J65" s="22">
        <f t="shared" ca="1" si="8"/>
        <v>0</v>
      </c>
      <c r="K65" s="23">
        <f t="shared" ca="1" si="9"/>
        <v>0</v>
      </c>
    </row>
    <row r="66" spans="1:11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8"/>
        <v>0</v>
      </c>
      <c r="E66" s="22">
        <f t="shared" ca="1" si="8"/>
        <v>0</v>
      </c>
      <c r="F66" s="22">
        <f t="shared" ca="1" si="8"/>
        <v>0</v>
      </c>
      <c r="G66" s="22">
        <f t="shared" ca="1" si="8"/>
        <v>0</v>
      </c>
      <c r="H66" s="22">
        <f t="shared" ca="1" si="8"/>
        <v>0</v>
      </c>
      <c r="I66" s="22">
        <f t="shared" ca="1" si="8"/>
        <v>0</v>
      </c>
      <c r="J66" s="22">
        <f t="shared" ca="1" si="8"/>
        <v>0</v>
      </c>
      <c r="K66" s="23">
        <f t="shared" ca="1" si="9"/>
        <v>0</v>
      </c>
    </row>
    <row r="67" spans="1:11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8"/>
        <v>0</v>
      </c>
      <c r="E67" s="22">
        <f t="shared" ca="1" si="8"/>
        <v>0</v>
      </c>
      <c r="F67" s="22">
        <f t="shared" ca="1" si="8"/>
        <v>0</v>
      </c>
      <c r="G67" s="22">
        <f t="shared" ca="1" si="8"/>
        <v>0</v>
      </c>
      <c r="H67" s="22">
        <f t="shared" ca="1" si="8"/>
        <v>0</v>
      </c>
      <c r="I67" s="22">
        <f t="shared" ca="1" si="8"/>
        <v>0</v>
      </c>
      <c r="J67" s="22">
        <f t="shared" ca="1" si="8"/>
        <v>0</v>
      </c>
      <c r="K67" s="23">
        <f t="shared" ca="1" si="9"/>
        <v>0</v>
      </c>
    </row>
    <row r="68" spans="1:11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8"/>
        <v>0</v>
      </c>
      <c r="E68" s="22">
        <f t="shared" ca="1" si="8"/>
        <v>0</v>
      </c>
      <c r="F68" s="22">
        <f t="shared" ca="1" si="8"/>
        <v>0</v>
      </c>
      <c r="G68" s="22">
        <f t="shared" ca="1" si="8"/>
        <v>0</v>
      </c>
      <c r="H68" s="22">
        <f t="shared" ca="1" si="8"/>
        <v>0</v>
      </c>
      <c r="I68" s="22">
        <f t="shared" ca="1" si="8"/>
        <v>0</v>
      </c>
      <c r="J68" s="22">
        <f t="shared" ca="1" si="8"/>
        <v>0</v>
      </c>
      <c r="K68" s="23">
        <f t="shared" ca="1" si="9"/>
        <v>0</v>
      </c>
    </row>
    <row r="69" spans="1:11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8"/>
        <v>0</v>
      </c>
      <c r="E69" s="22">
        <f t="shared" ca="1" si="8"/>
        <v>0</v>
      </c>
      <c r="F69" s="22">
        <f t="shared" ca="1" si="8"/>
        <v>0</v>
      </c>
      <c r="G69" s="22">
        <f t="shared" ca="1" si="8"/>
        <v>0</v>
      </c>
      <c r="H69" s="22">
        <f t="shared" ca="1" si="8"/>
        <v>0</v>
      </c>
      <c r="I69" s="22">
        <f t="shared" ca="1" si="8"/>
        <v>0</v>
      </c>
      <c r="J69" s="22">
        <f t="shared" ca="1" si="8"/>
        <v>0</v>
      </c>
      <c r="K69" s="23">
        <f t="shared" ca="1" si="9"/>
        <v>0</v>
      </c>
    </row>
    <row r="70" spans="1:11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8"/>
        <v>0</v>
      </c>
      <c r="E70" s="22">
        <f t="shared" ca="1" si="8"/>
        <v>0</v>
      </c>
      <c r="F70" s="22">
        <f t="shared" ca="1" si="8"/>
        <v>0</v>
      </c>
      <c r="G70" s="22">
        <f t="shared" ca="1" si="8"/>
        <v>0</v>
      </c>
      <c r="H70" s="22">
        <f t="shared" ca="1" si="8"/>
        <v>0</v>
      </c>
      <c r="I70" s="22">
        <f t="shared" ca="1" si="8"/>
        <v>0</v>
      </c>
      <c r="J70" s="22">
        <f t="shared" ca="1" si="8"/>
        <v>0</v>
      </c>
      <c r="K70" s="23">
        <f t="shared" ca="1" si="9"/>
        <v>0</v>
      </c>
    </row>
    <row r="71" spans="1:11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J74" ca="1" si="10">IFERROR(INDIRECT("'"&amp;$B$2&amp;"'!"&amp;ADDRESS(MATCH($B71,INDIRECT("'"&amp;$B$2&amp;"'!$B$1:$B$1095"),0),MATCH(D$5,INDIRECT("'"&amp;$B$2&amp;"'!5:5"),0))),0)</f>
        <v>0</v>
      </c>
      <c r="E71" s="22">
        <f t="shared" ca="1" si="10"/>
        <v>0</v>
      </c>
      <c r="F71" s="22">
        <f t="shared" ca="1" si="10"/>
        <v>0</v>
      </c>
      <c r="G71" s="22">
        <f t="shared" ca="1" si="10"/>
        <v>0</v>
      </c>
      <c r="H71" s="22">
        <f t="shared" ca="1" si="10"/>
        <v>0</v>
      </c>
      <c r="I71" s="22">
        <f t="shared" ca="1" si="10"/>
        <v>0</v>
      </c>
      <c r="J71" s="22">
        <f t="shared" ca="1" si="10"/>
        <v>0</v>
      </c>
      <c r="K71" s="23">
        <f t="shared" ca="1" si="9"/>
        <v>0</v>
      </c>
    </row>
    <row r="72" spans="1:11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0"/>
        <v>0</v>
      </c>
      <c r="E72" s="22">
        <f t="shared" ca="1" si="10"/>
        <v>0</v>
      </c>
      <c r="F72" s="22">
        <f t="shared" ca="1" si="10"/>
        <v>0</v>
      </c>
      <c r="G72" s="22">
        <f t="shared" ca="1" si="10"/>
        <v>0</v>
      </c>
      <c r="H72" s="22">
        <f t="shared" ca="1" si="10"/>
        <v>0</v>
      </c>
      <c r="I72" s="22">
        <f t="shared" ca="1" si="10"/>
        <v>0</v>
      </c>
      <c r="J72" s="22">
        <f t="shared" ca="1" si="10"/>
        <v>0</v>
      </c>
      <c r="K72" s="23">
        <f t="shared" ca="1" si="9"/>
        <v>0</v>
      </c>
    </row>
    <row r="73" spans="1:11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0"/>
        <v>0</v>
      </c>
      <c r="E73" s="22">
        <f t="shared" ca="1" si="10"/>
        <v>0</v>
      </c>
      <c r="F73" s="22">
        <f t="shared" ca="1" si="10"/>
        <v>0</v>
      </c>
      <c r="G73" s="22">
        <f t="shared" ca="1" si="10"/>
        <v>0</v>
      </c>
      <c r="H73" s="22">
        <f t="shared" ca="1" si="10"/>
        <v>0</v>
      </c>
      <c r="I73" s="22">
        <f t="shared" ca="1" si="10"/>
        <v>0</v>
      </c>
      <c r="J73" s="22">
        <f t="shared" ca="1" si="10"/>
        <v>0</v>
      </c>
      <c r="K73" s="23">
        <f t="shared" ca="1" si="9"/>
        <v>0</v>
      </c>
    </row>
    <row r="74" spans="1:11" ht="13.5" x14ac:dyDescent="0.25">
      <c r="A74" s="65" t="s">
        <v>281</v>
      </c>
      <c r="B74" s="21">
        <v>3018</v>
      </c>
      <c r="C74" s="66" t="s">
        <v>253</v>
      </c>
      <c r="D74" s="22">
        <f t="shared" ca="1" si="10"/>
        <v>0</v>
      </c>
      <c r="E74" s="22">
        <f t="shared" ca="1" si="10"/>
        <v>0</v>
      </c>
      <c r="F74" s="22">
        <f t="shared" ca="1" si="10"/>
        <v>0</v>
      </c>
      <c r="G74" s="22">
        <f t="shared" ca="1" si="10"/>
        <v>0</v>
      </c>
      <c r="H74" s="22">
        <f t="shared" ca="1" si="10"/>
        <v>0</v>
      </c>
      <c r="I74" s="22">
        <f t="shared" ca="1" si="10"/>
        <v>0</v>
      </c>
      <c r="J74" s="22">
        <f t="shared" ca="1" si="10"/>
        <v>0</v>
      </c>
      <c r="K74" s="23">
        <f t="shared" ca="1" si="9"/>
        <v>0</v>
      </c>
    </row>
    <row r="75" spans="1:11" ht="13.5" x14ac:dyDescent="0.25">
      <c r="A75" s="67" t="s">
        <v>283</v>
      </c>
      <c r="B75" s="56">
        <v>9000</v>
      </c>
      <c r="C75" s="66" t="s">
        <v>284</v>
      </c>
      <c r="D75" s="57">
        <f t="shared" ref="D75:K75" ca="1" si="11">SUMIF($C$7:$C$74,"HD",D$7:D$74)</f>
        <v>6677639.7200000007</v>
      </c>
      <c r="E75" s="57">
        <f t="shared" ca="1" si="11"/>
        <v>107699318.42999999</v>
      </c>
      <c r="F75" s="57">
        <f t="shared" ca="1" si="11"/>
        <v>1381695122.5599999</v>
      </c>
      <c r="G75" s="57">
        <f t="shared" ca="1" si="11"/>
        <v>11481858.07</v>
      </c>
      <c r="H75" s="57">
        <f t="shared" ca="1" si="11"/>
        <v>817024737.45000005</v>
      </c>
      <c r="I75" s="57">
        <f t="shared" ca="1" si="11"/>
        <v>13379217.529999999</v>
      </c>
      <c r="J75" s="57">
        <f t="shared" ca="1" si="11"/>
        <v>106678093.44999999</v>
      </c>
      <c r="K75" s="57">
        <f t="shared" ca="1" si="11"/>
        <v>2444635987.2100005</v>
      </c>
    </row>
    <row r="76" spans="1:11" ht="13.5" x14ac:dyDescent="0.25">
      <c r="A76" s="67" t="s">
        <v>286</v>
      </c>
      <c r="B76" s="56">
        <v>9001</v>
      </c>
      <c r="C76" s="66" t="s">
        <v>287</v>
      </c>
      <c r="D76" s="57">
        <f t="shared" ref="D76:K76" ca="1" si="12">SUMIF($C$7:$C$74,"H",D$7:D$74)+SUMIF($C$7:$C$74,"E",D$7:D$74)</f>
        <v>0</v>
      </c>
      <c r="E76" s="57">
        <f t="shared" ca="1" si="12"/>
        <v>0</v>
      </c>
      <c r="F76" s="57">
        <f t="shared" ca="1" si="12"/>
        <v>0</v>
      </c>
      <c r="G76" s="57">
        <f t="shared" ca="1" si="12"/>
        <v>0</v>
      </c>
      <c r="H76" s="57">
        <f t="shared" ca="1" si="12"/>
        <v>0</v>
      </c>
      <c r="I76" s="57">
        <f t="shared" ca="1" si="12"/>
        <v>0</v>
      </c>
      <c r="J76" s="57">
        <f t="shared" ca="1" si="12"/>
        <v>0</v>
      </c>
      <c r="K76" s="57">
        <f t="shared" ca="1" si="12"/>
        <v>0</v>
      </c>
    </row>
    <row r="77" spans="1:11" ht="13.5" x14ac:dyDescent="0.25">
      <c r="A77" s="67" t="s">
        <v>289</v>
      </c>
      <c r="B77" s="56">
        <v>9003</v>
      </c>
      <c r="C77" s="66" t="s">
        <v>290</v>
      </c>
      <c r="D77" s="57">
        <f t="shared" ref="D77:J77" ca="1" si="13">D75+D76</f>
        <v>6677639.7200000007</v>
      </c>
      <c r="E77" s="57">
        <f t="shared" ca="1" si="13"/>
        <v>107699318.42999999</v>
      </c>
      <c r="F77" s="57">
        <f t="shared" ca="1" si="13"/>
        <v>1381695122.5599999</v>
      </c>
      <c r="G77" s="57">
        <f t="shared" ca="1" si="13"/>
        <v>11481858.07</v>
      </c>
      <c r="H77" s="57">
        <f t="shared" ca="1" si="13"/>
        <v>817024737.45000005</v>
      </c>
      <c r="I77" s="57">
        <f t="shared" ca="1" si="13"/>
        <v>13379217.529999999</v>
      </c>
      <c r="J77" s="57">
        <f t="shared" ca="1" si="13"/>
        <v>106678093.44999999</v>
      </c>
      <c r="K77" s="57">
        <f ca="1">K75+K76</f>
        <v>2444635987.2100005</v>
      </c>
    </row>
  </sheetData>
  <mergeCells count="1">
    <mergeCell ref="E2:G2"/>
  </mergeCells>
  <dataValidations count="1">
    <dataValidation type="list" allowBlank="1" showInputMessage="1" showErrorMessage="1" sqref="B2" xr:uid="{CD3254E8-2DE0-41BB-B144-9FF72D812644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9B53B-E8C3-4050-888C-F71D463CD7FA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8" width="15.7109375" style="3" customWidth="1"/>
    <col min="9" max="9" width="4" style="3" customWidth="1"/>
    <col min="10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349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765</v>
      </c>
      <c r="E5" s="11">
        <v>766</v>
      </c>
      <c r="F5" s="11">
        <v>767</v>
      </c>
      <c r="G5" s="11">
        <v>768</v>
      </c>
      <c r="H5" s="69"/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58</v>
      </c>
      <c r="E6" s="8" t="s">
        <v>59</v>
      </c>
      <c r="F6" s="8" t="s">
        <v>60</v>
      </c>
      <c r="G6" s="8" t="s">
        <v>61</v>
      </c>
      <c r="H6" s="69" t="s">
        <v>350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G22" ca="1" si="0">IFERROR(INDIRECT("'"&amp;$B$2&amp;"'!"&amp;ADDRESS(MATCH($B7,INDIRECT("'"&amp;$B$2&amp;"'!$B$1:$B$1095"),0),MATCH(D$5,INDIRECT("'"&amp;$B$2&amp;"'!5:5"),0))),0)</f>
        <v>199371274.47</v>
      </c>
      <c r="E7" s="22">
        <f t="shared" ca="1" si="0"/>
        <v>532705.32999999996</v>
      </c>
      <c r="F7" s="22">
        <f t="shared" ca="1" si="0"/>
        <v>0</v>
      </c>
      <c r="G7" s="22">
        <f t="shared" ca="1" si="0"/>
        <v>0</v>
      </c>
      <c r="H7" s="23">
        <f t="shared" ref="H7:H22" ca="1" si="1">+SUM(D7:G7)</f>
        <v>199903979.80000001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577684063.89999986</v>
      </c>
      <c r="E8" s="22">
        <f t="shared" ca="1" si="0"/>
        <v>936129.73999999464</v>
      </c>
      <c r="F8" s="22">
        <f t="shared" ca="1" si="0"/>
        <v>15161007.109999999</v>
      </c>
      <c r="G8" s="22">
        <f t="shared" ca="1" si="0"/>
        <v>27320133.790000021</v>
      </c>
      <c r="H8" s="23">
        <f t="shared" ca="1" si="1"/>
        <v>621101334.53999996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3690121.8499999996</v>
      </c>
      <c r="E9" s="22">
        <f t="shared" ca="1" si="0"/>
        <v>31701785.060000002</v>
      </c>
      <c r="F9" s="22">
        <f t="shared" ca="1" si="0"/>
        <v>27399362.129999995</v>
      </c>
      <c r="G9" s="22">
        <f t="shared" ca="1" si="0"/>
        <v>2034460.8699999996</v>
      </c>
      <c r="H9" s="23">
        <f t="shared" ca="1" si="1"/>
        <v>64825729.909999996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31099622.960000005</v>
      </c>
      <c r="E10" s="22">
        <f t="shared" ca="1" si="0"/>
        <v>2411892.37</v>
      </c>
      <c r="F10" s="22">
        <f t="shared" ca="1" si="0"/>
        <v>89258281.809999898</v>
      </c>
      <c r="G10" s="22">
        <f t="shared" ca="1" si="0"/>
        <v>16031784.260000098</v>
      </c>
      <c r="H10" s="23">
        <f t="shared" ca="1" si="1"/>
        <v>138801581.40000001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349197.63</v>
      </c>
      <c r="E11" s="22">
        <f t="shared" ca="1" si="0"/>
        <v>0</v>
      </c>
      <c r="F11" s="22">
        <f t="shared" ca="1" si="0"/>
        <v>2375.71</v>
      </c>
      <c r="G11" s="22">
        <f t="shared" ca="1" si="0"/>
        <v>120152.48</v>
      </c>
      <c r="H11" s="23">
        <f t="shared" ca="1" si="1"/>
        <v>471725.82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3">
        <f t="shared" ca="1" si="1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1763606.28</v>
      </c>
      <c r="E13" s="22">
        <f t="shared" ca="1" si="0"/>
        <v>0</v>
      </c>
      <c r="F13" s="22">
        <f t="shared" ca="1" si="0"/>
        <v>2988909.52</v>
      </c>
      <c r="G13" s="22">
        <f t="shared" ca="1" si="0"/>
        <v>968300.9</v>
      </c>
      <c r="H13" s="23">
        <f t="shared" ca="1" si="1"/>
        <v>5720816.7000000002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4714552.9000000004</v>
      </c>
      <c r="E14" s="22">
        <f t="shared" ca="1" si="0"/>
        <v>562456.97</v>
      </c>
      <c r="F14" s="22">
        <f t="shared" ca="1" si="0"/>
        <v>7707169.5299999984</v>
      </c>
      <c r="G14" s="22">
        <f t="shared" ca="1" si="0"/>
        <v>9031718.1899999976</v>
      </c>
      <c r="H14" s="23">
        <f t="shared" ca="1" si="1"/>
        <v>22015897.589999996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80426410.205238566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3">
        <f t="shared" ca="1" si="1"/>
        <v>80426410.205238566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3">
        <f t="shared" ca="1" si="1"/>
        <v>0</v>
      </c>
    </row>
    <row r="17" spans="1:8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3872774</v>
      </c>
      <c r="E17" s="22">
        <f t="shared" ca="1" si="0"/>
        <v>400895</v>
      </c>
      <c r="F17" s="22">
        <f t="shared" ca="1" si="0"/>
        <v>29390055</v>
      </c>
      <c r="G17" s="22">
        <f t="shared" ca="1" si="0"/>
        <v>1467061</v>
      </c>
      <c r="H17" s="23">
        <f t="shared" ca="1" si="1"/>
        <v>35130785</v>
      </c>
    </row>
    <row r="18" spans="1:8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687.69</v>
      </c>
      <c r="E18" s="22">
        <f t="shared" ca="1" si="0"/>
        <v>62091.76</v>
      </c>
      <c r="F18" s="22">
        <f t="shared" ca="1" si="0"/>
        <v>0</v>
      </c>
      <c r="G18" s="22">
        <f t="shared" ca="1" si="0"/>
        <v>1892.37</v>
      </c>
      <c r="H18" s="23">
        <f t="shared" ca="1" si="1"/>
        <v>64671.820000000007</v>
      </c>
    </row>
    <row r="19" spans="1:8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3">
        <f t="shared" ca="1" si="1"/>
        <v>0</v>
      </c>
    </row>
    <row r="20" spans="1:8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6989294.1600000001</v>
      </c>
      <c r="E20" s="22">
        <f t="shared" ca="1" si="0"/>
        <v>940657.39999999991</v>
      </c>
      <c r="F20" s="22">
        <f t="shared" ca="1" si="0"/>
        <v>2443398.0499999998</v>
      </c>
      <c r="G20" s="22">
        <f t="shared" ca="1" si="0"/>
        <v>1381517.8599999999</v>
      </c>
      <c r="H20" s="23">
        <f t="shared" ca="1" si="1"/>
        <v>11754867.469999999</v>
      </c>
    </row>
    <row r="21" spans="1:8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41505.08</v>
      </c>
      <c r="E21" s="22">
        <f t="shared" ca="1" si="0"/>
        <v>0</v>
      </c>
      <c r="F21" s="22">
        <f t="shared" ca="1" si="0"/>
        <v>633523.47</v>
      </c>
      <c r="G21" s="22">
        <f t="shared" ca="1" si="0"/>
        <v>202294.96</v>
      </c>
      <c r="H21" s="23">
        <f t="shared" ca="1" si="1"/>
        <v>877323.50999999989</v>
      </c>
    </row>
    <row r="22" spans="1:8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18007996.57</v>
      </c>
      <c r="E22" s="22">
        <f t="shared" ca="1" si="0"/>
        <v>3420713.07</v>
      </c>
      <c r="F22" s="22">
        <f t="shared" ca="1" si="0"/>
        <v>732479894.86000001</v>
      </c>
      <c r="G22" s="22">
        <f t="shared" ca="1" si="0"/>
        <v>10240520.710000001</v>
      </c>
      <c r="H22" s="23">
        <f t="shared" ca="1" si="1"/>
        <v>764149125.21000004</v>
      </c>
    </row>
    <row r="23" spans="1:8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G38" ca="1" si="2">IFERROR(INDIRECT("'"&amp;$B$2&amp;"'!"&amp;ADDRESS(MATCH($B23,INDIRECT("'"&amp;$B$2&amp;"'!$B$1:$B$1095"),0),MATCH(D$5,INDIRECT("'"&amp;$B$2&amp;"'!5:5"),0))),0)</f>
        <v>10259743.18</v>
      </c>
      <c r="E23" s="22">
        <f t="shared" ca="1" si="2"/>
        <v>-1877839.750000468</v>
      </c>
      <c r="F23" s="22">
        <f t="shared" ca="1" si="2"/>
        <v>14147310.300000001</v>
      </c>
      <c r="G23" s="22">
        <f t="shared" ca="1" si="2"/>
        <v>4154468.4899999998</v>
      </c>
      <c r="H23" s="23">
        <f ca="1">+SUM(D23:G23)</f>
        <v>26683682.219999533</v>
      </c>
    </row>
    <row r="24" spans="1:8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12149577.58</v>
      </c>
      <c r="E24" s="22">
        <f t="shared" ca="1" si="2"/>
        <v>0</v>
      </c>
      <c r="F24" s="22">
        <f t="shared" ca="1" si="2"/>
        <v>565429.05000000005</v>
      </c>
      <c r="G24" s="22">
        <f t="shared" ca="1" si="2"/>
        <v>4299049.5100000799</v>
      </c>
      <c r="H24" s="23">
        <f ca="1">+SUM(D24:G24)</f>
        <v>17014056.140000083</v>
      </c>
    </row>
    <row r="25" spans="1:8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-735.18999999999994</v>
      </c>
      <c r="E25" s="22">
        <f t="shared" ca="1" si="2"/>
        <v>0</v>
      </c>
      <c r="F25" s="22">
        <f t="shared" ca="1" si="2"/>
        <v>0</v>
      </c>
      <c r="G25" s="22">
        <f t="shared" ca="1" si="2"/>
        <v>28684.21</v>
      </c>
      <c r="H25" s="23">
        <f t="shared" ref="H25:H46" ca="1" si="3">+SUM(D25:G25)</f>
        <v>27949.02</v>
      </c>
    </row>
    <row r="26" spans="1:8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27224701.786501378</v>
      </c>
      <c r="E26" s="22">
        <f t="shared" ca="1" si="2"/>
        <v>17584109.372641001</v>
      </c>
      <c r="F26" s="22">
        <f t="shared" ca="1" si="2"/>
        <v>4699501.5917159999</v>
      </c>
      <c r="G26" s="22">
        <f t="shared" ca="1" si="2"/>
        <v>2663033.0263300003</v>
      </c>
      <c r="H26" s="23">
        <f t="shared" ca="1" si="3"/>
        <v>52171345.777188376</v>
      </c>
    </row>
    <row r="27" spans="1:8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20777.5412</v>
      </c>
      <c r="E27" s="22">
        <f t="shared" ca="1" si="2"/>
        <v>0</v>
      </c>
      <c r="F27" s="22">
        <f t="shared" ca="1" si="2"/>
        <v>1.4551915228366852E-11</v>
      </c>
      <c r="G27" s="22">
        <f t="shared" ca="1" si="2"/>
        <v>133731.86909999995</v>
      </c>
      <c r="H27" s="23">
        <f t="shared" ca="1" si="3"/>
        <v>154509.41029999996</v>
      </c>
    </row>
    <row r="28" spans="1:8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2396.11</v>
      </c>
      <c r="E28" s="22">
        <f t="shared" ca="1" si="2"/>
        <v>0</v>
      </c>
      <c r="F28" s="22">
        <f t="shared" ca="1" si="2"/>
        <v>0</v>
      </c>
      <c r="G28" s="22">
        <f t="shared" ca="1" si="2"/>
        <v>1570.06</v>
      </c>
      <c r="H28" s="23">
        <f t="shared" ca="1" si="3"/>
        <v>3966.17</v>
      </c>
    </row>
    <row r="29" spans="1:8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19588648.180000003</v>
      </c>
      <c r="E29" s="22">
        <f t="shared" ca="1" si="2"/>
        <v>1408634.6900000002</v>
      </c>
      <c r="F29" s="22">
        <f t="shared" ca="1" si="2"/>
        <v>8418832.5500000007</v>
      </c>
      <c r="G29" s="22">
        <f t="shared" ca="1" si="2"/>
        <v>51012548.410000004</v>
      </c>
      <c r="H29" s="23">
        <f t="shared" ca="1" si="3"/>
        <v>80428663.830000013</v>
      </c>
    </row>
    <row r="30" spans="1:8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12088515.289999999</v>
      </c>
      <c r="E30" s="22">
        <f t="shared" ca="1" si="2"/>
        <v>0</v>
      </c>
      <c r="F30" s="22">
        <f t="shared" ca="1" si="2"/>
        <v>7107162.7199999997</v>
      </c>
      <c r="G30" s="22">
        <f t="shared" ca="1" si="2"/>
        <v>2525281.5299999998</v>
      </c>
      <c r="H30" s="23">
        <f t="shared" ca="1" si="3"/>
        <v>21720959.539999999</v>
      </c>
    </row>
    <row r="31" spans="1:8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5767388.5358250001</v>
      </c>
      <c r="E31" s="22">
        <f t="shared" ca="1" si="2"/>
        <v>1993132.7246050001</v>
      </c>
      <c r="F31" s="22">
        <f t="shared" ca="1" si="2"/>
        <v>33183802.644442998</v>
      </c>
      <c r="G31" s="22">
        <f t="shared" ca="1" si="2"/>
        <v>3113484.6099169999</v>
      </c>
      <c r="H31" s="23">
        <f t="shared" ca="1" si="3"/>
        <v>44057808.514789999</v>
      </c>
    </row>
    <row r="32" spans="1:8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1414583.0899999999</v>
      </c>
      <c r="E32" s="22">
        <f t="shared" ca="1" si="2"/>
        <v>0</v>
      </c>
      <c r="F32" s="22">
        <f t="shared" ca="1" si="2"/>
        <v>247255.10000000003</v>
      </c>
      <c r="G32" s="22">
        <f t="shared" ca="1" si="2"/>
        <v>565633.32999999996</v>
      </c>
      <c r="H32" s="23">
        <f t="shared" ca="1" si="3"/>
        <v>2227471.52</v>
      </c>
    </row>
    <row r="33" spans="1:8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13076.5</v>
      </c>
      <c r="E33" s="22">
        <f t="shared" ca="1" si="2"/>
        <v>0</v>
      </c>
      <c r="F33" s="22">
        <f t="shared" ca="1" si="2"/>
        <v>0</v>
      </c>
      <c r="G33" s="22">
        <f t="shared" ca="1" si="2"/>
        <v>276955.53999999992</v>
      </c>
      <c r="H33" s="23">
        <f t="shared" ca="1" si="3"/>
        <v>290032.03999999992</v>
      </c>
    </row>
    <row r="34" spans="1:8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1299148.8700000001</v>
      </c>
      <c r="E34" s="22">
        <f t="shared" ca="1" si="2"/>
        <v>0</v>
      </c>
      <c r="F34" s="22">
        <f t="shared" ca="1" si="2"/>
        <v>35</v>
      </c>
      <c r="G34" s="22">
        <f t="shared" ca="1" si="2"/>
        <v>1346454086.8590701</v>
      </c>
      <c r="H34" s="23">
        <f t="shared" ca="1" si="3"/>
        <v>1347753270.7290699</v>
      </c>
    </row>
    <row r="35" spans="1:8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342650</v>
      </c>
      <c r="E35" s="22">
        <f t="shared" ca="1" si="2"/>
        <v>62356</v>
      </c>
      <c r="F35" s="22">
        <f t="shared" ca="1" si="2"/>
        <v>1104447</v>
      </c>
      <c r="G35" s="22">
        <f t="shared" ca="1" si="2"/>
        <v>923112</v>
      </c>
      <c r="H35" s="23">
        <f t="shared" ca="1" si="3"/>
        <v>2432565</v>
      </c>
    </row>
    <row r="36" spans="1:8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2">
        <f t="shared" ca="1" si="2"/>
        <v>0</v>
      </c>
      <c r="G36" s="22">
        <f t="shared" ca="1" si="2"/>
        <v>0</v>
      </c>
      <c r="H36" s="23">
        <f t="shared" ca="1" si="3"/>
        <v>0</v>
      </c>
    </row>
    <row r="37" spans="1:8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14977541.539999999</v>
      </c>
      <c r="E37" s="22">
        <f t="shared" ca="1" si="2"/>
        <v>1576080.85</v>
      </c>
      <c r="F37" s="22">
        <f t="shared" ca="1" si="2"/>
        <v>5393883.4299999997</v>
      </c>
      <c r="G37" s="22">
        <f t="shared" ca="1" si="2"/>
        <v>413151.16000000102</v>
      </c>
      <c r="H37" s="23">
        <f t="shared" ca="1" si="3"/>
        <v>22360656.98</v>
      </c>
    </row>
    <row r="38" spans="1:8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0</v>
      </c>
      <c r="E38" s="22">
        <f t="shared" ca="1" si="2"/>
        <v>0</v>
      </c>
      <c r="F38" s="22">
        <f t="shared" ca="1" si="2"/>
        <v>0</v>
      </c>
      <c r="G38" s="22">
        <f t="shared" ca="1" si="2"/>
        <v>0</v>
      </c>
      <c r="H38" s="23">
        <f t="shared" ca="1" si="3"/>
        <v>0</v>
      </c>
    </row>
    <row r="39" spans="1:8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G54" ca="1" si="4">IFERROR(INDIRECT("'"&amp;$B$2&amp;"'!"&amp;ADDRESS(MATCH($B39,INDIRECT("'"&amp;$B$2&amp;"'!$B$1:$B$1095"),0),MATCH(D$5,INDIRECT("'"&amp;$B$2&amp;"'!5:5"),0))),0)</f>
        <v>67422.380109999998</v>
      </c>
      <c r="E39" s="22">
        <f t="shared" ca="1" si="4"/>
        <v>86352.13</v>
      </c>
      <c r="F39" s="22">
        <f t="shared" ca="1" si="4"/>
        <v>16117.2</v>
      </c>
      <c r="G39" s="22">
        <f t="shared" ca="1" si="4"/>
        <v>504696.15199799999</v>
      </c>
      <c r="H39" s="23">
        <f t="shared" ca="1" si="3"/>
        <v>674587.86210799997</v>
      </c>
    </row>
    <row r="40" spans="1:8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16608.37</v>
      </c>
      <c r="E40" s="22">
        <f t="shared" ca="1" si="4"/>
        <v>0</v>
      </c>
      <c r="F40" s="22">
        <f t="shared" ca="1" si="4"/>
        <v>50033.42</v>
      </c>
      <c r="G40" s="22">
        <f t="shared" ca="1" si="4"/>
        <v>8982.57</v>
      </c>
      <c r="H40" s="23">
        <f t="shared" ca="1" si="3"/>
        <v>75624.359999999986</v>
      </c>
    </row>
    <row r="41" spans="1:8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2">
        <f t="shared" ca="1" si="4"/>
        <v>0</v>
      </c>
      <c r="G41" s="22">
        <f t="shared" ca="1" si="4"/>
        <v>0</v>
      </c>
      <c r="H41" s="23">
        <f t="shared" ca="1" si="3"/>
        <v>0</v>
      </c>
    </row>
    <row r="42" spans="1:8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185061.18</v>
      </c>
      <c r="E42" s="22">
        <f t="shared" ca="1" si="4"/>
        <v>0</v>
      </c>
      <c r="F42" s="22">
        <f t="shared" ca="1" si="4"/>
        <v>0</v>
      </c>
      <c r="G42" s="22">
        <f t="shared" ca="1" si="4"/>
        <v>3079.7900000000004</v>
      </c>
      <c r="H42" s="23">
        <f t="shared" ca="1" si="3"/>
        <v>188140.97</v>
      </c>
    </row>
    <row r="43" spans="1:8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406.63</v>
      </c>
      <c r="E43" s="22">
        <f t="shared" ca="1" si="4"/>
        <v>0</v>
      </c>
      <c r="F43" s="22">
        <f t="shared" ca="1" si="4"/>
        <v>0</v>
      </c>
      <c r="G43" s="22">
        <f t="shared" ca="1" si="4"/>
        <v>2383.62</v>
      </c>
      <c r="H43" s="23">
        <f t="shared" ca="1" si="3"/>
        <v>2790.25</v>
      </c>
    </row>
    <row r="44" spans="1:8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0</v>
      </c>
      <c r="F44" s="22">
        <f t="shared" ca="1" si="4"/>
        <v>11560.949999999999</v>
      </c>
      <c r="G44" s="22">
        <f t="shared" ca="1" si="4"/>
        <v>0</v>
      </c>
      <c r="H44" s="23">
        <f t="shared" ca="1" si="3"/>
        <v>11560.949999999999</v>
      </c>
    </row>
    <row r="45" spans="1:8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2</v>
      </c>
      <c r="E45" s="22">
        <f t="shared" ca="1" si="4"/>
        <v>10738.1</v>
      </c>
      <c r="F45" s="22">
        <f t="shared" ca="1" si="4"/>
        <v>107666.67</v>
      </c>
      <c r="G45" s="22">
        <f t="shared" ca="1" si="4"/>
        <v>740.28</v>
      </c>
      <c r="H45" s="23">
        <f t="shared" ca="1" si="3"/>
        <v>119147.05</v>
      </c>
    </row>
    <row r="46" spans="1:8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36866.730000000003</v>
      </c>
      <c r="E46" s="22">
        <f t="shared" ca="1" si="4"/>
        <v>0</v>
      </c>
      <c r="F46" s="22">
        <f t="shared" ca="1" si="4"/>
        <v>39359.460000000006</v>
      </c>
      <c r="G46" s="22">
        <f t="shared" ca="1" si="4"/>
        <v>91972.5</v>
      </c>
      <c r="H46" s="23">
        <f t="shared" ca="1" si="3"/>
        <v>168198.69</v>
      </c>
    </row>
    <row r="47" spans="1:8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2">
        <f t="shared" ca="1" si="4"/>
        <v>0</v>
      </c>
      <c r="G47" s="22">
        <f t="shared" ca="1" si="4"/>
        <v>0</v>
      </c>
      <c r="H47" s="23">
        <f t="shared" ref="H47:H59" ca="1" si="5">+SUM(D47:G47)</f>
        <v>0</v>
      </c>
    </row>
    <row r="48" spans="1:8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1760.2600000000004</v>
      </c>
      <c r="E48" s="22">
        <f t="shared" ca="1" si="4"/>
        <v>0</v>
      </c>
      <c r="F48" s="22">
        <f t="shared" ca="1" si="4"/>
        <v>0</v>
      </c>
      <c r="G48" s="22">
        <f t="shared" ca="1" si="4"/>
        <v>50373.89</v>
      </c>
      <c r="H48" s="23">
        <f t="shared" ca="1" si="5"/>
        <v>52134.15</v>
      </c>
    </row>
    <row r="49" spans="1:8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50.63</v>
      </c>
      <c r="E49" s="22">
        <f t="shared" ca="1" si="4"/>
        <v>0</v>
      </c>
      <c r="F49" s="22">
        <f t="shared" ca="1" si="4"/>
        <v>102011.04</v>
      </c>
      <c r="G49" s="22">
        <f t="shared" ca="1" si="4"/>
        <v>2636.27</v>
      </c>
      <c r="H49" s="23">
        <f t="shared" ca="1" si="5"/>
        <v>104697.94</v>
      </c>
    </row>
    <row r="50" spans="1:8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0</v>
      </c>
      <c r="F50" s="22">
        <f t="shared" ca="1" si="4"/>
        <v>0</v>
      </c>
      <c r="G50" s="22">
        <f t="shared" ca="1" si="4"/>
        <v>0</v>
      </c>
      <c r="H50" s="23">
        <f t="shared" ca="1" si="5"/>
        <v>0</v>
      </c>
    </row>
    <row r="51" spans="1:8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0</v>
      </c>
      <c r="F51" s="22">
        <f t="shared" ca="1" si="4"/>
        <v>0</v>
      </c>
      <c r="G51" s="22">
        <f t="shared" ca="1" si="4"/>
        <v>277</v>
      </c>
      <c r="H51" s="23">
        <f t="shared" ca="1" si="5"/>
        <v>277</v>
      </c>
    </row>
    <row r="52" spans="1:8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682.5</v>
      </c>
      <c r="E52" s="22">
        <f t="shared" ca="1" si="4"/>
        <v>0</v>
      </c>
      <c r="F52" s="22">
        <f t="shared" ca="1" si="4"/>
        <v>0</v>
      </c>
      <c r="G52" s="22">
        <f t="shared" ca="1" si="4"/>
        <v>6889677.7400000002</v>
      </c>
      <c r="H52" s="23">
        <f t="shared" ref="H52" ca="1" si="6">+SUM(D52:G52)</f>
        <v>6890360.2400000002</v>
      </c>
    </row>
    <row r="53" spans="1:8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2">
        <f t="shared" ca="1" si="4"/>
        <v>0</v>
      </c>
      <c r="G53" s="22">
        <f t="shared" ca="1" si="4"/>
        <v>0</v>
      </c>
      <c r="H53" s="23">
        <f t="shared" ref="H53:H55" ca="1" si="7">+SUM(D53:G53)</f>
        <v>0</v>
      </c>
    </row>
    <row r="54" spans="1:8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0</v>
      </c>
      <c r="E54" s="22">
        <f t="shared" ca="1" si="4"/>
        <v>0</v>
      </c>
      <c r="F54" s="22">
        <f t="shared" ca="1" si="4"/>
        <v>0</v>
      </c>
      <c r="G54" s="22">
        <f t="shared" ca="1" si="4"/>
        <v>0</v>
      </c>
      <c r="H54" s="23">
        <f t="shared" ca="1" si="7"/>
        <v>0</v>
      </c>
    </row>
    <row r="55" spans="1:8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G70" ca="1" si="8">IFERROR(INDIRECT("'"&amp;$B$2&amp;"'!"&amp;ADDRESS(MATCH($B55,INDIRECT("'"&amp;$B$2&amp;"'!$B$1:$B$1095"),0),MATCH(D$5,INDIRECT("'"&amp;$B$2&amp;"'!5:5"),0))),0)</f>
        <v>0</v>
      </c>
      <c r="E55" s="22">
        <f t="shared" ca="1" si="8"/>
        <v>0</v>
      </c>
      <c r="F55" s="22">
        <f t="shared" ca="1" si="8"/>
        <v>0</v>
      </c>
      <c r="G55" s="22">
        <f t="shared" ca="1" si="8"/>
        <v>0</v>
      </c>
      <c r="H55" s="23">
        <f t="shared" ca="1" si="7"/>
        <v>0</v>
      </c>
    </row>
    <row r="56" spans="1:8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8"/>
        <v>0</v>
      </c>
      <c r="E56" s="22">
        <f t="shared" ca="1" si="8"/>
        <v>0</v>
      </c>
      <c r="F56" s="22">
        <f t="shared" ca="1" si="8"/>
        <v>0</v>
      </c>
      <c r="G56" s="22">
        <f t="shared" ca="1" si="8"/>
        <v>0</v>
      </c>
      <c r="H56" s="23">
        <f t="shared" ca="1" si="5"/>
        <v>0</v>
      </c>
    </row>
    <row r="57" spans="1:8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8"/>
        <v>0</v>
      </c>
      <c r="E57" s="22">
        <f t="shared" ca="1" si="8"/>
        <v>0</v>
      </c>
      <c r="F57" s="22">
        <f t="shared" ca="1" si="8"/>
        <v>0</v>
      </c>
      <c r="G57" s="22">
        <f t="shared" ca="1" si="8"/>
        <v>0</v>
      </c>
      <c r="H57" s="23">
        <f t="shared" ca="1" si="5"/>
        <v>0</v>
      </c>
    </row>
    <row r="58" spans="1:8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8"/>
        <v>0</v>
      </c>
      <c r="E58" s="22">
        <f t="shared" ca="1" si="8"/>
        <v>0</v>
      </c>
      <c r="F58" s="22">
        <f t="shared" ca="1" si="8"/>
        <v>0</v>
      </c>
      <c r="G58" s="22">
        <f t="shared" ca="1" si="8"/>
        <v>0</v>
      </c>
      <c r="H58" s="23">
        <f t="shared" ca="1" si="5"/>
        <v>0</v>
      </c>
    </row>
    <row r="59" spans="1:8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8"/>
        <v>0</v>
      </c>
      <c r="E59" s="22">
        <f t="shared" ca="1" si="8"/>
        <v>0</v>
      </c>
      <c r="F59" s="22">
        <f t="shared" ca="1" si="8"/>
        <v>0</v>
      </c>
      <c r="G59" s="22">
        <f t="shared" ca="1" si="8"/>
        <v>0</v>
      </c>
      <c r="H59" s="23">
        <f t="shared" ca="1" si="5"/>
        <v>0</v>
      </c>
    </row>
    <row r="60" spans="1:8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8"/>
        <v>0</v>
      </c>
      <c r="E60" s="22">
        <f t="shared" ca="1" si="8"/>
        <v>0</v>
      </c>
      <c r="F60" s="22">
        <f t="shared" ca="1" si="8"/>
        <v>0</v>
      </c>
      <c r="G60" s="22">
        <f t="shared" ca="1" si="8"/>
        <v>0</v>
      </c>
      <c r="H60" s="23">
        <f t="shared" ref="H60:H74" ca="1" si="9">+SUM(D60:G60)</f>
        <v>0</v>
      </c>
    </row>
    <row r="61" spans="1:8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8"/>
        <v>0</v>
      </c>
      <c r="E61" s="22">
        <f t="shared" ca="1" si="8"/>
        <v>0</v>
      </c>
      <c r="F61" s="22">
        <f t="shared" ca="1" si="8"/>
        <v>0</v>
      </c>
      <c r="G61" s="22">
        <f t="shared" ca="1" si="8"/>
        <v>0</v>
      </c>
      <c r="H61" s="23">
        <f t="shared" ca="1" si="9"/>
        <v>0</v>
      </c>
    </row>
    <row r="62" spans="1:8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8"/>
        <v>0</v>
      </c>
      <c r="E62" s="22">
        <f t="shared" ca="1" si="8"/>
        <v>0</v>
      </c>
      <c r="F62" s="22">
        <f t="shared" ca="1" si="8"/>
        <v>0</v>
      </c>
      <c r="G62" s="22">
        <f t="shared" ca="1" si="8"/>
        <v>0</v>
      </c>
      <c r="H62" s="23">
        <f t="shared" ca="1" si="9"/>
        <v>0</v>
      </c>
    </row>
    <row r="63" spans="1:8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8"/>
        <v>0</v>
      </c>
      <c r="E63" s="22">
        <f t="shared" ca="1" si="8"/>
        <v>0</v>
      </c>
      <c r="F63" s="22">
        <f t="shared" ca="1" si="8"/>
        <v>0</v>
      </c>
      <c r="G63" s="22">
        <f t="shared" ca="1" si="8"/>
        <v>0</v>
      </c>
      <c r="H63" s="23">
        <f t="shared" ca="1" si="9"/>
        <v>0</v>
      </c>
    </row>
    <row r="64" spans="1:8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8"/>
        <v>0</v>
      </c>
      <c r="E64" s="22">
        <f t="shared" ca="1" si="8"/>
        <v>0</v>
      </c>
      <c r="F64" s="22">
        <f t="shared" ca="1" si="8"/>
        <v>0</v>
      </c>
      <c r="G64" s="22">
        <f t="shared" ca="1" si="8"/>
        <v>0</v>
      </c>
      <c r="H64" s="23">
        <f t="shared" ca="1" si="9"/>
        <v>0</v>
      </c>
    </row>
    <row r="65" spans="1:8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8"/>
        <v>0</v>
      </c>
      <c r="E65" s="22">
        <f t="shared" ca="1" si="8"/>
        <v>0</v>
      </c>
      <c r="F65" s="22">
        <f t="shared" ca="1" si="8"/>
        <v>0</v>
      </c>
      <c r="G65" s="22">
        <f t="shared" ca="1" si="8"/>
        <v>0</v>
      </c>
      <c r="H65" s="23">
        <f t="shared" ca="1" si="9"/>
        <v>0</v>
      </c>
    </row>
    <row r="66" spans="1:8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8"/>
        <v>0</v>
      </c>
      <c r="E66" s="22">
        <f t="shared" ca="1" si="8"/>
        <v>0</v>
      </c>
      <c r="F66" s="22">
        <f t="shared" ca="1" si="8"/>
        <v>0</v>
      </c>
      <c r="G66" s="22">
        <f t="shared" ca="1" si="8"/>
        <v>0</v>
      </c>
      <c r="H66" s="23">
        <f t="shared" ca="1" si="9"/>
        <v>0</v>
      </c>
    </row>
    <row r="67" spans="1:8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8"/>
        <v>0</v>
      </c>
      <c r="E67" s="22">
        <f t="shared" ca="1" si="8"/>
        <v>0</v>
      </c>
      <c r="F67" s="22">
        <f t="shared" ca="1" si="8"/>
        <v>0</v>
      </c>
      <c r="G67" s="22">
        <f t="shared" ca="1" si="8"/>
        <v>0</v>
      </c>
      <c r="H67" s="23">
        <f t="shared" ca="1" si="9"/>
        <v>0</v>
      </c>
    </row>
    <row r="68" spans="1:8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8"/>
        <v>0</v>
      </c>
      <c r="E68" s="22">
        <f t="shared" ca="1" si="8"/>
        <v>0</v>
      </c>
      <c r="F68" s="22">
        <f t="shared" ca="1" si="8"/>
        <v>0</v>
      </c>
      <c r="G68" s="22">
        <f t="shared" ca="1" si="8"/>
        <v>0</v>
      </c>
      <c r="H68" s="23">
        <f t="shared" ca="1" si="9"/>
        <v>0</v>
      </c>
    </row>
    <row r="69" spans="1:8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8"/>
        <v>0</v>
      </c>
      <c r="E69" s="22">
        <f t="shared" ca="1" si="8"/>
        <v>0</v>
      </c>
      <c r="F69" s="22">
        <f t="shared" ca="1" si="8"/>
        <v>0</v>
      </c>
      <c r="G69" s="22">
        <f t="shared" ca="1" si="8"/>
        <v>0</v>
      </c>
      <c r="H69" s="23">
        <f t="shared" ca="1" si="9"/>
        <v>0</v>
      </c>
    </row>
    <row r="70" spans="1:8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8"/>
        <v>0</v>
      </c>
      <c r="E70" s="22">
        <f t="shared" ca="1" si="8"/>
        <v>0</v>
      </c>
      <c r="F70" s="22">
        <f t="shared" ca="1" si="8"/>
        <v>0</v>
      </c>
      <c r="G70" s="22">
        <f t="shared" ca="1" si="8"/>
        <v>0</v>
      </c>
      <c r="H70" s="23">
        <f t="shared" ca="1" si="9"/>
        <v>0</v>
      </c>
    </row>
    <row r="71" spans="1:8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G74" ca="1" si="10">IFERROR(INDIRECT("'"&amp;$B$2&amp;"'!"&amp;ADDRESS(MATCH($B71,INDIRECT("'"&amp;$B$2&amp;"'!$B$1:$B$1095"),0),MATCH(D$5,INDIRECT("'"&amp;$B$2&amp;"'!5:5"),0))),0)</f>
        <v>0</v>
      </c>
      <c r="E71" s="22">
        <f t="shared" ca="1" si="10"/>
        <v>0</v>
      </c>
      <c r="F71" s="22">
        <f t="shared" ca="1" si="10"/>
        <v>0</v>
      </c>
      <c r="G71" s="22">
        <f t="shared" ca="1" si="10"/>
        <v>0</v>
      </c>
      <c r="H71" s="23">
        <f t="shared" ca="1" si="9"/>
        <v>0</v>
      </c>
    </row>
    <row r="72" spans="1:8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0"/>
        <v>0</v>
      </c>
      <c r="E72" s="22">
        <f t="shared" ca="1" si="10"/>
        <v>0</v>
      </c>
      <c r="F72" s="22">
        <f t="shared" ca="1" si="10"/>
        <v>0</v>
      </c>
      <c r="G72" s="22">
        <f t="shared" ca="1" si="10"/>
        <v>0</v>
      </c>
      <c r="H72" s="23">
        <f t="shared" ca="1" si="9"/>
        <v>0</v>
      </c>
    </row>
    <row r="73" spans="1:8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0"/>
        <v>0</v>
      </c>
      <c r="E73" s="22">
        <f t="shared" ca="1" si="10"/>
        <v>0</v>
      </c>
      <c r="F73" s="22">
        <f t="shared" ca="1" si="10"/>
        <v>0</v>
      </c>
      <c r="G73" s="22">
        <f t="shared" ca="1" si="10"/>
        <v>0</v>
      </c>
      <c r="H73" s="23">
        <f t="shared" ca="1" si="9"/>
        <v>0</v>
      </c>
    </row>
    <row r="74" spans="1:8" ht="13.5" x14ac:dyDescent="0.25">
      <c r="A74" s="65" t="s">
        <v>281</v>
      </c>
      <c r="B74" s="21">
        <v>3018</v>
      </c>
      <c r="C74" s="66" t="s">
        <v>253</v>
      </c>
      <c r="D74" s="22">
        <f t="shared" ca="1" si="10"/>
        <v>0</v>
      </c>
      <c r="E74" s="22">
        <f t="shared" ca="1" si="10"/>
        <v>0</v>
      </c>
      <c r="F74" s="22">
        <f t="shared" ca="1" si="10"/>
        <v>0</v>
      </c>
      <c r="G74" s="22">
        <f t="shared" ca="1" si="10"/>
        <v>0</v>
      </c>
      <c r="H74" s="23">
        <f t="shared" ca="1" si="9"/>
        <v>0</v>
      </c>
    </row>
    <row r="75" spans="1:8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1033467981.3888749</v>
      </c>
      <c r="E75" s="57">
        <f ca="1">SUMIF($C$7:$C$74,"HD",E$7:E$74)</f>
        <v>61812890.817245528</v>
      </c>
      <c r="F75" s="57">
        <f ca="1">SUMIF($C$7:$C$74,"HD",F$7:F$74)</f>
        <v>982658385.31615889</v>
      </c>
      <c r="G75" s="57">
        <f ca="1">SUMIF($C$7:$C$74,"HD",G$7:G$74)</f>
        <v>1492919447.8064153</v>
      </c>
      <c r="H75" s="57">
        <f ca="1">SUMIF($C$7:$C$74,"HD",H$7:H$74)</f>
        <v>3570858705.3286943</v>
      </c>
    </row>
    <row r="76" spans="1:8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ca="1">SUMIF($C$7:$C$74,"H",E$7:E$74)+SUMIF($C$7:$C$74,"E",E$7:E$74)</f>
        <v>0</v>
      </c>
      <c r="F76" s="57">
        <f ca="1">SUMIF($C$7:$C$74,"H",F$7:F$74)+SUMIF($C$7:$C$74,"E",F$7:F$74)</f>
        <v>0</v>
      </c>
      <c r="G76" s="57">
        <f ca="1">SUMIF($C$7:$C$74,"H",G$7:G$74)+SUMIF($C$7:$C$74,"E",G$7:G$74)</f>
        <v>0</v>
      </c>
      <c r="H76" s="57">
        <f ca="1">SUMIF($C$7:$C$74,"H",H$7:H$74)+SUMIF($C$7:$C$74,"E",H$7:H$74)</f>
        <v>0</v>
      </c>
    </row>
    <row r="77" spans="1:8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1033467981.3888749</v>
      </c>
      <c r="E77" s="57">
        <f ca="1">E75+E76</f>
        <v>61812890.817245528</v>
      </c>
      <c r="F77" s="57">
        <f ca="1">F75+F76</f>
        <v>982658385.31615889</v>
      </c>
      <c r="G77" s="57">
        <f ca="1">G75+G76</f>
        <v>1492919447.8064153</v>
      </c>
      <c r="H77" s="57">
        <f ca="1">H75+H76</f>
        <v>3570858705.3286943</v>
      </c>
    </row>
  </sheetData>
  <mergeCells count="1">
    <mergeCell ref="E2:G2"/>
  </mergeCells>
  <dataValidations count="1">
    <dataValidation type="list" allowBlank="1" showInputMessage="1" showErrorMessage="1" sqref="B2" xr:uid="{26E020AC-C90E-4B03-B8D4-1E1EA6A6C89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DDF4-62A7-4917-BCB5-836DB36A392C}">
  <dimension ref="A1:H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6" width="15.7109375" style="3" customWidth="1"/>
    <col min="7" max="7" width="15.85546875" style="3" customWidth="1"/>
    <col min="8" max="16384" width="9.140625" style="3"/>
  </cols>
  <sheetData>
    <row r="1" spans="1:8" ht="15" customHeight="1" x14ac:dyDescent="0.25">
      <c r="A1" s="1" t="s">
        <v>0</v>
      </c>
      <c r="B1" s="2"/>
      <c r="C1" s="2"/>
    </row>
    <row r="2" spans="1:8" ht="15" customHeight="1" x14ac:dyDescent="0.25">
      <c r="A2" s="1" t="s">
        <v>315</v>
      </c>
      <c r="B2" s="4" t="s">
        <v>8</v>
      </c>
      <c r="C2" s="2"/>
      <c r="E2" s="81" t="s">
        <v>1</v>
      </c>
      <c r="F2" s="82"/>
      <c r="G2" s="83"/>
      <c r="H2" s="6"/>
    </row>
    <row r="3" spans="1:8" ht="15" customHeight="1" x14ac:dyDescent="0.25">
      <c r="A3" s="5" t="s">
        <v>354</v>
      </c>
      <c r="B3" s="2"/>
      <c r="C3" s="2"/>
    </row>
    <row r="4" spans="1:8" ht="22.5" customHeight="1" x14ac:dyDescent="0.2"/>
    <row r="5" spans="1:8" ht="22.5" customHeight="1" x14ac:dyDescent="0.2">
      <c r="D5" s="11">
        <v>790</v>
      </c>
      <c r="E5" s="11">
        <v>791</v>
      </c>
      <c r="F5" s="69"/>
    </row>
    <row r="6" spans="1:8" ht="79.5" customHeight="1" x14ac:dyDescent="0.2">
      <c r="A6" s="64" t="s">
        <v>141</v>
      </c>
      <c r="B6" s="64" t="s">
        <v>142</v>
      </c>
      <c r="C6" s="64" t="s">
        <v>143</v>
      </c>
      <c r="D6" s="8" t="s">
        <v>125</v>
      </c>
      <c r="E6" s="8" t="s">
        <v>126</v>
      </c>
      <c r="F6" s="69" t="s">
        <v>315</v>
      </c>
    </row>
    <row r="7" spans="1:8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E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3">
        <f t="shared" ref="F7:F22" ca="1" si="1">+SUM(D7:E7)</f>
        <v>0</v>
      </c>
    </row>
    <row r="8" spans="1:8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0</v>
      </c>
      <c r="E8" s="22">
        <f t="shared" ca="1" si="0"/>
        <v>0</v>
      </c>
      <c r="F8" s="23">
        <f t="shared" ca="1" si="1"/>
        <v>0</v>
      </c>
    </row>
    <row r="9" spans="1:8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  <c r="E9" s="22">
        <f t="shared" ca="1" si="0"/>
        <v>0</v>
      </c>
      <c r="F9" s="23">
        <f t="shared" ca="1" si="1"/>
        <v>0</v>
      </c>
    </row>
    <row r="10" spans="1:8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0</v>
      </c>
      <c r="E10" s="22">
        <f t="shared" ca="1" si="0"/>
        <v>0</v>
      </c>
      <c r="F10" s="23">
        <f t="shared" ca="1" si="1"/>
        <v>0</v>
      </c>
    </row>
    <row r="11" spans="1:8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2">
        <f t="shared" ca="1" si="0"/>
        <v>0</v>
      </c>
      <c r="F11" s="23">
        <f t="shared" ca="1" si="1"/>
        <v>0</v>
      </c>
    </row>
    <row r="12" spans="1:8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3">
        <f t="shared" ca="1" si="1"/>
        <v>0</v>
      </c>
    </row>
    <row r="13" spans="1:8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  <c r="E13" s="22">
        <f t="shared" ca="1" si="0"/>
        <v>0</v>
      </c>
      <c r="F13" s="23">
        <f t="shared" ca="1" si="1"/>
        <v>0</v>
      </c>
    </row>
    <row r="14" spans="1:8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  <c r="E14" s="22">
        <f t="shared" ca="1" si="0"/>
        <v>0</v>
      </c>
      <c r="F14" s="23">
        <f t="shared" ca="1" si="1"/>
        <v>0</v>
      </c>
    </row>
    <row r="15" spans="1:8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3">
        <f t="shared" ca="1" si="1"/>
        <v>0</v>
      </c>
    </row>
    <row r="16" spans="1:8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3">
        <f t="shared" ca="1" si="1"/>
        <v>0</v>
      </c>
    </row>
    <row r="17" spans="1:6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  <c r="E17" s="22">
        <f t="shared" ca="1" si="0"/>
        <v>0</v>
      </c>
      <c r="F17" s="23">
        <f t="shared" ca="1" si="1"/>
        <v>0</v>
      </c>
    </row>
    <row r="18" spans="1:6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3">
        <f t="shared" ca="1" si="1"/>
        <v>0</v>
      </c>
    </row>
    <row r="19" spans="1:6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3">
        <f t="shared" ca="1" si="1"/>
        <v>0</v>
      </c>
    </row>
    <row r="20" spans="1:6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  <c r="E20" s="22">
        <f t="shared" ca="1" si="0"/>
        <v>0</v>
      </c>
      <c r="F20" s="23">
        <f t="shared" ca="1" si="1"/>
        <v>0</v>
      </c>
    </row>
    <row r="21" spans="1:6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2">
        <f t="shared" ca="1" si="0"/>
        <v>0</v>
      </c>
      <c r="F21" s="23">
        <f t="shared" ca="1" si="1"/>
        <v>0</v>
      </c>
    </row>
    <row r="22" spans="1:6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  <c r="E22" s="22">
        <f t="shared" ca="1" si="0"/>
        <v>0</v>
      </c>
      <c r="F22" s="23">
        <f t="shared" ca="1" si="1"/>
        <v>0</v>
      </c>
    </row>
    <row r="23" spans="1:6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E38" ca="1" si="2">IFERROR(INDIRECT("'"&amp;$B$2&amp;"'!"&amp;ADDRESS(MATCH($B23,INDIRECT("'"&amp;$B$2&amp;"'!$B$1:$B$1095"),0),MATCH(D$5,INDIRECT("'"&amp;$B$2&amp;"'!5:5"),0))),0)</f>
        <v>0</v>
      </c>
      <c r="E23" s="22">
        <f t="shared" ca="1" si="2"/>
        <v>0</v>
      </c>
      <c r="F23" s="23">
        <f ca="1">+SUM(D23:E23)</f>
        <v>0</v>
      </c>
    </row>
    <row r="24" spans="1:6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0</v>
      </c>
      <c r="E24" s="22">
        <f t="shared" ca="1" si="2"/>
        <v>0</v>
      </c>
      <c r="F24" s="23">
        <f ca="1">+SUM(D24:E24)</f>
        <v>0</v>
      </c>
    </row>
    <row r="25" spans="1:6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0</v>
      </c>
      <c r="E25" s="22">
        <f t="shared" ca="1" si="2"/>
        <v>0</v>
      </c>
      <c r="F25" s="23">
        <f t="shared" ref="F25:F46" ca="1" si="3">+SUM(D25:E25)</f>
        <v>0</v>
      </c>
    </row>
    <row r="26" spans="1:6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0</v>
      </c>
      <c r="E26" s="22">
        <f t="shared" ca="1" si="2"/>
        <v>0</v>
      </c>
      <c r="F26" s="23">
        <f t="shared" ca="1" si="3"/>
        <v>0</v>
      </c>
    </row>
    <row r="27" spans="1:6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0</v>
      </c>
      <c r="E27" s="22">
        <f t="shared" ca="1" si="2"/>
        <v>0</v>
      </c>
      <c r="F27" s="23">
        <f t="shared" ca="1" si="3"/>
        <v>0</v>
      </c>
    </row>
    <row r="28" spans="1:6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0</v>
      </c>
      <c r="E28" s="22">
        <f t="shared" ca="1" si="2"/>
        <v>0</v>
      </c>
      <c r="F28" s="23">
        <f t="shared" ca="1" si="3"/>
        <v>0</v>
      </c>
    </row>
    <row r="29" spans="1:6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0</v>
      </c>
      <c r="E29" s="22">
        <f t="shared" ca="1" si="2"/>
        <v>0</v>
      </c>
      <c r="F29" s="23">
        <f t="shared" ca="1" si="3"/>
        <v>0</v>
      </c>
    </row>
    <row r="30" spans="1:6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0</v>
      </c>
      <c r="E30" s="22">
        <f t="shared" ca="1" si="2"/>
        <v>0</v>
      </c>
      <c r="F30" s="23">
        <f t="shared" ca="1" si="3"/>
        <v>0</v>
      </c>
    </row>
    <row r="31" spans="1:6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0</v>
      </c>
      <c r="E31" s="22">
        <f t="shared" ca="1" si="2"/>
        <v>0</v>
      </c>
      <c r="F31" s="23">
        <f t="shared" ca="1" si="3"/>
        <v>0</v>
      </c>
    </row>
    <row r="32" spans="1:6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0</v>
      </c>
      <c r="E32" s="22">
        <f t="shared" ca="1" si="2"/>
        <v>0</v>
      </c>
      <c r="F32" s="23">
        <f t="shared" ca="1" si="3"/>
        <v>0</v>
      </c>
    </row>
    <row r="33" spans="1:6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0</v>
      </c>
      <c r="E33" s="22">
        <f t="shared" ca="1" si="2"/>
        <v>0</v>
      </c>
      <c r="F33" s="23">
        <f t="shared" ca="1" si="3"/>
        <v>0</v>
      </c>
    </row>
    <row r="34" spans="1:6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0</v>
      </c>
      <c r="E34" s="22">
        <f t="shared" ca="1" si="2"/>
        <v>0</v>
      </c>
      <c r="F34" s="23">
        <f t="shared" ca="1" si="3"/>
        <v>0</v>
      </c>
    </row>
    <row r="35" spans="1:6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0</v>
      </c>
      <c r="E35" s="22">
        <f t="shared" ca="1" si="2"/>
        <v>0</v>
      </c>
      <c r="F35" s="23">
        <f t="shared" ca="1" si="3"/>
        <v>0</v>
      </c>
    </row>
    <row r="36" spans="1:6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3">
        <f t="shared" ca="1" si="3"/>
        <v>0</v>
      </c>
    </row>
    <row r="37" spans="1:6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0</v>
      </c>
      <c r="E37" s="22">
        <f t="shared" ca="1" si="2"/>
        <v>0</v>
      </c>
      <c r="F37" s="23">
        <f t="shared" ca="1" si="3"/>
        <v>0</v>
      </c>
    </row>
    <row r="38" spans="1:6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0</v>
      </c>
      <c r="E38" s="22">
        <f t="shared" ca="1" si="2"/>
        <v>0</v>
      </c>
      <c r="F38" s="23">
        <f t="shared" ca="1" si="3"/>
        <v>0</v>
      </c>
    </row>
    <row r="39" spans="1:6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E54" ca="1" si="4">IFERROR(INDIRECT("'"&amp;$B$2&amp;"'!"&amp;ADDRESS(MATCH($B39,INDIRECT("'"&amp;$B$2&amp;"'!$B$1:$B$1095"),0),MATCH(D$5,INDIRECT("'"&amp;$B$2&amp;"'!5:5"),0))),0)</f>
        <v>0</v>
      </c>
      <c r="E39" s="22">
        <f t="shared" ca="1" si="4"/>
        <v>0</v>
      </c>
      <c r="F39" s="23">
        <f t="shared" ca="1" si="3"/>
        <v>0</v>
      </c>
    </row>
    <row r="40" spans="1:6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0</v>
      </c>
      <c r="E40" s="22">
        <f t="shared" ca="1" si="4"/>
        <v>0</v>
      </c>
      <c r="F40" s="23">
        <f t="shared" ca="1" si="3"/>
        <v>0</v>
      </c>
    </row>
    <row r="41" spans="1:6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3">
        <f t="shared" ca="1" si="3"/>
        <v>0</v>
      </c>
    </row>
    <row r="42" spans="1:6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0</v>
      </c>
      <c r="E42" s="22">
        <f t="shared" ca="1" si="4"/>
        <v>0</v>
      </c>
      <c r="F42" s="23">
        <f t="shared" ref="F42" ca="1" si="5">+SUM(D42:E42)</f>
        <v>0</v>
      </c>
    </row>
    <row r="43" spans="1:6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0</v>
      </c>
      <c r="E43" s="22">
        <f t="shared" ca="1" si="4"/>
        <v>0</v>
      </c>
      <c r="F43" s="23">
        <f t="shared" ca="1" si="3"/>
        <v>0</v>
      </c>
    </row>
    <row r="44" spans="1:6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0</v>
      </c>
      <c r="F44" s="23">
        <f t="shared" ca="1" si="3"/>
        <v>0</v>
      </c>
    </row>
    <row r="45" spans="1:6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0</v>
      </c>
      <c r="E45" s="22">
        <f t="shared" ca="1" si="4"/>
        <v>0</v>
      </c>
      <c r="F45" s="23">
        <f t="shared" ca="1" si="3"/>
        <v>0</v>
      </c>
    </row>
    <row r="46" spans="1:6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0</v>
      </c>
      <c r="E46" s="22">
        <f t="shared" ca="1" si="4"/>
        <v>0</v>
      </c>
      <c r="F46" s="23">
        <f t="shared" ca="1" si="3"/>
        <v>0</v>
      </c>
    </row>
    <row r="47" spans="1:6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3">
        <f t="shared" ref="F47:F59" ca="1" si="6">+SUM(D47:E47)</f>
        <v>0</v>
      </c>
    </row>
    <row r="48" spans="1:6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0</v>
      </c>
      <c r="E48" s="22">
        <f t="shared" ca="1" si="4"/>
        <v>0</v>
      </c>
      <c r="F48" s="23">
        <f t="shared" ca="1" si="6"/>
        <v>0</v>
      </c>
    </row>
    <row r="49" spans="1:6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0</v>
      </c>
      <c r="E49" s="22">
        <f t="shared" ca="1" si="4"/>
        <v>0</v>
      </c>
      <c r="F49" s="23">
        <f t="shared" ca="1" si="6"/>
        <v>0</v>
      </c>
    </row>
    <row r="50" spans="1:6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0</v>
      </c>
      <c r="F50" s="23">
        <f t="shared" ca="1" si="6"/>
        <v>0</v>
      </c>
    </row>
    <row r="51" spans="1:6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0</v>
      </c>
      <c r="F51" s="23">
        <f t="shared" ca="1" si="6"/>
        <v>0</v>
      </c>
    </row>
    <row r="52" spans="1:6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0</v>
      </c>
      <c r="E52" s="22">
        <f t="shared" ca="1" si="4"/>
        <v>0</v>
      </c>
      <c r="F52" s="23">
        <f t="shared" ref="F52" ca="1" si="7">+SUM(D52:E52)</f>
        <v>0</v>
      </c>
    </row>
    <row r="53" spans="1:6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3">
        <f t="shared" ref="F53:F54" ca="1" si="8">+SUM(D53:E53)</f>
        <v>0</v>
      </c>
    </row>
    <row r="54" spans="1:6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0</v>
      </c>
      <c r="E54" s="22">
        <f t="shared" ca="1" si="4"/>
        <v>0</v>
      </c>
      <c r="F54" s="23">
        <f t="shared" ca="1" si="8"/>
        <v>0</v>
      </c>
    </row>
    <row r="55" spans="1:6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E74" ca="1" si="9">IFERROR(INDIRECT("'"&amp;$B$2&amp;"'!"&amp;ADDRESS(MATCH($B55,INDIRECT("'"&amp;$B$2&amp;"'!$B$1:$B$1095"),0),MATCH(D$5,INDIRECT("'"&amp;$B$2&amp;"'!5:5"),0))),0)</f>
        <v>0</v>
      </c>
      <c r="E55" s="22">
        <f t="shared" ca="1" si="9"/>
        <v>0</v>
      </c>
      <c r="F55" s="23">
        <f t="shared" ca="1" si="6"/>
        <v>0</v>
      </c>
    </row>
    <row r="56" spans="1:6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9"/>
        <v>0</v>
      </c>
      <c r="E56" s="22">
        <f t="shared" ca="1" si="9"/>
        <v>2184769163.6600251</v>
      </c>
      <c r="F56" s="23">
        <f t="shared" ca="1" si="6"/>
        <v>2184769163.6600251</v>
      </c>
    </row>
    <row r="57" spans="1:6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9"/>
        <v>0</v>
      </c>
      <c r="E57" s="22">
        <f t="shared" ca="1" si="9"/>
        <v>367419.90999999992</v>
      </c>
      <c r="F57" s="23">
        <f t="shared" ca="1" si="6"/>
        <v>367419.90999999992</v>
      </c>
    </row>
    <row r="58" spans="1:6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9"/>
        <v>0</v>
      </c>
      <c r="E58" s="22">
        <f t="shared" ca="1" si="9"/>
        <v>37023800.700000003</v>
      </c>
      <c r="F58" s="23">
        <f t="shared" ca="1" si="6"/>
        <v>37023800.700000003</v>
      </c>
    </row>
    <row r="59" spans="1:6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9"/>
        <v>0</v>
      </c>
      <c r="E59" s="22">
        <f t="shared" ca="1" si="9"/>
        <v>5572042.0100000156</v>
      </c>
      <c r="F59" s="23">
        <f t="shared" ca="1" si="6"/>
        <v>5572042.0100000156</v>
      </c>
    </row>
    <row r="60" spans="1:6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9"/>
        <v>0</v>
      </c>
      <c r="E60" s="22">
        <f t="shared" ca="1" si="9"/>
        <v>3743650112.2383108</v>
      </c>
      <c r="F60" s="23">
        <f t="shared" ref="F60:F74" ca="1" si="10">+SUM(D60:E60)</f>
        <v>3743650112.2383108</v>
      </c>
    </row>
    <row r="61" spans="1:6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9"/>
        <v>0</v>
      </c>
      <c r="E61" s="22">
        <f t="shared" ca="1" si="9"/>
        <v>4630466.1099999994</v>
      </c>
      <c r="F61" s="23">
        <f t="shared" ca="1" si="10"/>
        <v>4630466.1099999994</v>
      </c>
    </row>
    <row r="62" spans="1:6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9"/>
        <v>0</v>
      </c>
      <c r="E62" s="22">
        <f t="shared" ca="1" si="9"/>
        <v>87309966.360000014</v>
      </c>
      <c r="F62" s="23">
        <f t="shared" ca="1" si="10"/>
        <v>87309966.360000014</v>
      </c>
    </row>
    <row r="63" spans="1:6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9"/>
        <v>13853386.999999996</v>
      </c>
      <c r="E63" s="22">
        <f t="shared" ca="1" si="9"/>
        <v>36941750.249999978</v>
      </c>
      <c r="F63" s="23">
        <f t="shared" ca="1" si="10"/>
        <v>50795137.24999997</v>
      </c>
    </row>
    <row r="64" spans="1:6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9"/>
        <v>0</v>
      </c>
      <c r="E64" s="22">
        <f t="shared" ca="1" si="9"/>
        <v>2560025.1199999899</v>
      </c>
      <c r="F64" s="23">
        <f t="shared" ca="1" si="10"/>
        <v>2560025.1199999899</v>
      </c>
    </row>
    <row r="65" spans="1:6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9"/>
        <v>0</v>
      </c>
      <c r="E65" s="22">
        <f t="shared" ca="1" si="9"/>
        <v>1504581157.8994033</v>
      </c>
      <c r="F65" s="23">
        <f t="shared" ca="1" si="10"/>
        <v>1504581157.8994033</v>
      </c>
    </row>
    <row r="66" spans="1:6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9"/>
        <v>0</v>
      </c>
      <c r="E66" s="22">
        <f t="shared" ca="1" si="9"/>
        <v>9653710.7899999954</v>
      </c>
      <c r="F66" s="23">
        <f t="shared" ca="1" si="10"/>
        <v>9653710.7899999954</v>
      </c>
    </row>
    <row r="67" spans="1:6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9"/>
        <v>0</v>
      </c>
      <c r="E67" s="22">
        <f t="shared" ca="1" si="9"/>
        <v>0</v>
      </c>
      <c r="F67" s="23">
        <f t="shared" ca="1" si="10"/>
        <v>0</v>
      </c>
    </row>
    <row r="68" spans="1:6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9"/>
        <v>0</v>
      </c>
      <c r="E68" s="22">
        <f t="shared" ca="1" si="9"/>
        <v>13698810.619999997</v>
      </c>
      <c r="F68" s="23">
        <f t="shared" ca="1" si="10"/>
        <v>13698810.619999997</v>
      </c>
    </row>
    <row r="69" spans="1:6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9"/>
        <v>0</v>
      </c>
      <c r="E69" s="22">
        <f t="shared" ca="1" si="9"/>
        <v>15561522.733616987</v>
      </c>
      <c r="F69" s="23">
        <f t="shared" ca="1" si="10"/>
        <v>15561522.733616987</v>
      </c>
    </row>
    <row r="70" spans="1:6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9"/>
        <v>0</v>
      </c>
      <c r="E70" s="22">
        <f t="shared" ca="1" si="9"/>
        <v>119730239.55999994</v>
      </c>
      <c r="F70" s="23">
        <f t="shared" ca="1" si="10"/>
        <v>119730239.55999994</v>
      </c>
    </row>
    <row r="71" spans="1:6" ht="12.75" customHeight="1" x14ac:dyDescent="0.25">
      <c r="A71" s="65" t="s">
        <v>275</v>
      </c>
      <c r="B71" s="21">
        <v>3015</v>
      </c>
      <c r="C71" s="66" t="s">
        <v>253</v>
      </c>
      <c r="D71" s="22">
        <f t="shared" ca="1" si="9"/>
        <v>0</v>
      </c>
      <c r="E71" s="22">
        <f t="shared" ca="1" si="9"/>
        <v>1102348.55</v>
      </c>
      <c r="F71" s="23">
        <f t="shared" ca="1" si="10"/>
        <v>1102348.55</v>
      </c>
    </row>
    <row r="72" spans="1:6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9"/>
        <v>0</v>
      </c>
      <c r="E72" s="22">
        <f t="shared" ca="1" si="9"/>
        <v>1226024.3900000884</v>
      </c>
      <c r="F72" s="23">
        <f t="shared" ca="1" si="10"/>
        <v>1226024.3900000884</v>
      </c>
    </row>
    <row r="73" spans="1:6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9"/>
        <v>0</v>
      </c>
      <c r="E73" s="22">
        <f t="shared" ca="1" si="9"/>
        <v>24690682.549999993</v>
      </c>
      <c r="F73" s="23">
        <f t="shared" ca="1" si="10"/>
        <v>24690682.549999993</v>
      </c>
    </row>
    <row r="74" spans="1:6" ht="13.5" x14ac:dyDescent="0.25">
      <c r="A74" s="65" t="s">
        <v>281</v>
      </c>
      <c r="B74" s="21">
        <v>3018</v>
      </c>
      <c r="C74" s="66" t="s">
        <v>253</v>
      </c>
      <c r="D74" s="22">
        <f t="shared" ca="1" si="9"/>
        <v>0</v>
      </c>
      <c r="E74" s="22">
        <f t="shared" ca="1" si="9"/>
        <v>103110555.07998043</v>
      </c>
      <c r="F74" s="23">
        <f t="shared" ca="1" si="10"/>
        <v>103110555.07998043</v>
      </c>
    </row>
    <row r="75" spans="1:6" ht="13.5" x14ac:dyDescent="0.25">
      <c r="A75" s="67" t="s">
        <v>283</v>
      </c>
      <c r="B75" s="56">
        <v>9000</v>
      </c>
      <c r="C75" s="66" t="s">
        <v>284</v>
      </c>
      <c r="D75" s="57">
        <f ca="1">SUMIF($C$7:$C$74,"HD",D$7:D$74)</f>
        <v>0</v>
      </c>
      <c r="E75" s="57">
        <f ca="1">SUMIF($C$7:$C$74,"HD",E$7:E$74)</f>
        <v>0</v>
      </c>
      <c r="F75" s="57">
        <f ca="1">SUMIF($C$7:$C$74,"HD",F$7:F$74)</f>
        <v>0</v>
      </c>
    </row>
    <row r="76" spans="1:6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13853386.999999996</v>
      </c>
      <c r="E76" s="57">
        <f ca="1">SUMIF($C$7:$C$74,"H",E$7:E$74)+SUMIF($C$7:$C$74,"E",E$7:E$74)</f>
        <v>7896179798.5313377</v>
      </c>
      <c r="F76" s="57">
        <f ca="1">SUMIF($C$7:$C$74,"H",F$7:F$74)+SUMIF($C$7:$C$74,"E",F$7:F$74)</f>
        <v>7910033185.5313377</v>
      </c>
    </row>
    <row r="77" spans="1:6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13853386.999999996</v>
      </c>
      <c r="E77" s="57">
        <f ca="1">E75+E76</f>
        <v>7896179798.5313377</v>
      </c>
      <c r="F77" s="57">
        <f ca="1">F75+F76</f>
        <v>7910033185.5313377</v>
      </c>
    </row>
  </sheetData>
  <mergeCells count="1">
    <mergeCell ref="E2:G2"/>
  </mergeCells>
  <dataValidations count="1">
    <dataValidation type="list" allowBlank="1" showInputMessage="1" showErrorMessage="1" sqref="B2" xr:uid="{06942D20-7A77-4306-8252-D058B96E2128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C5FC9-8826-4420-A10E-543C0F9952AA}">
  <dimension ref="A1:N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4" width="15.7109375" style="3" customWidth="1"/>
    <col min="15" max="15" width="4" style="3" customWidth="1"/>
    <col min="16" max="16384" width="9.140625" style="3"/>
  </cols>
  <sheetData>
    <row r="1" spans="1:14" ht="15" customHeight="1" x14ac:dyDescent="0.25">
      <c r="A1" s="1" t="s">
        <v>0</v>
      </c>
      <c r="B1" s="2"/>
      <c r="C1" s="2"/>
    </row>
    <row r="2" spans="1:14" ht="15" customHeight="1" x14ac:dyDescent="0.25">
      <c r="A2" s="1" t="s">
        <v>351</v>
      </c>
      <c r="B2" s="4" t="s">
        <v>8</v>
      </c>
      <c r="C2" s="2"/>
      <c r="E2" s="81" t="s">
        <v>1</v>
      </c>
      <c r="F2" s="82"/>
      <c r="G2" s="83"/>
      <c r="H2" s="6"/>
    </row>
    <row r="3" spans="1:14" ht="15" customHeight="1" x14ac:dyDescent="0.25">
      <c r="A3" s="5" t="s">
        <v>354</v>
      </c>
      <c r="B3" s="2"/>
      <c r="C3" s="2"/>
    </row>
    <row r="4" spans="1:14" ht="22.5" customHeight="1" x14ac:dyDescent="0.2"/>
    <row r="5" spans="1:14" ht="22.5" customHeight="1" x14ac:dyDescent="0.2">
      <c r="D5" s="11">
        <v>796</v>
      </c>
      <c r="E5" s="11">
        <v>797</v>
      </c>
      <c r="F5" s="11">
        <v>908</v>
      </c>
      <c r="G5" s="11">
        <v>909</v>
      </c>
      <c r="H5" s="11">
        <v>910</v>
      </c>
      <c r="I5" s="11">
        <v>91001</v>
      </c>
      <c r="J5" s="11">
        <v>91002</v>
      </c>
      <c r="K5" s="11">
        <v>911</v>
      </c>
      <c r="L5" s="11">
        <v>91101</v>
      </c>
      <c r="M5" s="11">
        <v>91102</v>
      </c>
      <c r="N5" s="69"/>
    </row>
    <row r="6" spans="1:14" ht="79.5" customHeight="1" x14ac:dyDescent="0.2">
      <c r="A6" s="64" t="s">
        <v>141</v>
      </c>
      <c r="B6" s="64" t="s">
        <v>142</v>
      </c>
      <c r="C6" s="64" t="s">
        <v>143</v>
      </c>
      <c r="D6" s="8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27</v>
      </c>
      <c r="L6" s="8" t="s">
        <v>25</v>
      </c>
      <c r="M6" s="8" t="s">
        <v>26</v>
      </c>
      <c r="N6" s="69" t="s">
        <v>319</v>
      </c>
    </row>
    <row r="7" spans="1:14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D70" ca="1" si="0">IFERROR(INDIRECT("'"&amp;$B$2&amp;"'!"&amp;ADDRESS(MATCH($B7,INDIRECT("'"&amp;$B$2&amp;"'!$B$1:$B$1095"),0),MATCH(D$5,INDIRECT("'"&amp;$B$2&amp;"'!5:5"),0))),0)</f>
        <v>0</v>
      </c>
      <c r="E7" s="23">
        <f ca="1">F7+G7+H7+K7</f>
        <v>0</v>
      </c>
      <c r="F7" s="22">
        <f t="shared" ref="F7:G22" ca="1" si="1">IFERROR(INDIRECT("'"&amp;$B$2&amp;"'!"&amp;ADDRESS(MATCH($B7,INDIRECT("'"&amp;$B$2&amp;"'!$B$1:$B$1095"),0),MATCH(F$5,INDIRECT("'"&amp;$B$2&amp;"'!5:5"),0))),0)</f>
        <v>0</v>
      </c>
      <c r="G7" s="22">
        <f t="shared" ca="1" si="1"/>
        <v>0</v>
      </c>
      <c r="H7" s="23">
        <f ca="1">+I7+J7</f>
        <v>0</v>
      </c>
      <c r="I7" s="22">
        <f t="shared" ref="I7:J22" ca="1" si="2">IFERROR(INDIRECT("'"&amp;$B$2&amp;"'!"&amp;ADDRESS(MATCH($B7,INDIRECT("'"&amp;$B$2&amp;"'!$B$1:$B$1095"),0),MATCH(I$5,INDIRECT("'"&amp;$B$2&amp;"'!5:5"),0))),0)</f>
        <v>0</v>
      </c>
      <c r="J7" s="22">
        <f t="shared" ca="1" si="2"/>
        <v>0</v>
      </c>
      <c r="K7" s="23">
        <f ca="1">+L7+M7</f>
        <v>0</v>
      </c>
      <c r="L7" s="22">
        <f t="shared" ref="L7:M22" ca="1" si="3">IFERROR(INDIRECT("'"&amp;$B$2&amp;"'!"&amp;ADDRESS(MATCH($B7,INDIRECT("'"&amp;$B$2&amp;"'!$B$1:$B$1095"),0),MATCH(L$5,INDIRECT("'"&amp;$B$2&amp;"'!5:5"),0))),0)</f>
        <v>0</v>
      </c>
      <c r="M7" s="22">
        <f t="shared" ca="1" si="3"/>
        <v>0</v>
      </c>
      <c r="N7" s="23">
        <f ca="1">+D7+E7</f>
        <v>0</v>
      </c>
    </row>
    <row r="8" spans="1:14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0</v>
      </c>
      <c r="E8" s="23">
        <f t="shared" ref="E8:E22" ca="1" si="4">F8+G8+H8+K8</f>
        <v>0</v>
      </c>
      <c r="F8" s="22">
        <f t="shared" ca="1" si="1"/>
        <v>0</v>
      </c>
      <c r="G8" s="22">
        <f t="shared" ca="1" si="1"/>
        <v>0</v>
      </c>
      <c r="H8" s="23">
        <f t="shared" ref="H8:H22" ca="1" si="5">+I8+J8</f>
        <v>0</v>
      </c>
      <c r="I8" s="22">
        <f t="shared" ca="1" si="2"/>
        <v>0</v>
      </c>
      <c r="J8" s="22">
        <f t="shared" ca="1" si="2"/>
        <v>0</v>
      </c>
      <c r="K8" s="23">
        <f t="shared" ref="K8:K22" ca="1" si="6">+L8+M8</f>
        <v>0</v>
      </c>
      <c r="L8" s="22">
        <f t="shared" ca="1" si="3"/>
        <v>0</v>
      </c>
      <c r="M8" s="22">
        <f t="shared" ca="1" si="3"/>
        <v>0</v>
      </c>
      <c r="N8" s="23">
        <f t="shared" ref="N8:N22" ca="1" si="7">+D8+E8</f>
        <v>0</v>
      </c>
    </row>
    <row r="9" spans="1:14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  <c r="E9" s="23">
        <f t="shared" ca="1" si="4"/>
        <v>0</v>
      </c>
      <c r="F9" s="22">
        <f t="shared" ca="1" si="1"/>
        <v>0</v>
      </c>
      <c r="G9" s="22">
        <f t="shared" ca="1" si="1"/>
        <v>0</v>
      </c>
      <c r="H9" s="23">
        <f t="shared" ca="1" si="5"/>
        <v>0</v>
      </c>
      <c r="I9" s="22">
        <f t="shared" ca="1" si="2"/>
        <v>0</v>
      </c>
      <c r="J9" s="22">
        <f t="shared" ca="1" si="2"/>
        <v>0</v>
      </c>
      <c r="K9" s="23">
        <f t="shared" ca="1" si="6"/>
        <v>0</v>
      </c>
      <c r="L9" s="22">
        <f t="shared" ca="1" si="3"/>
        <v>0</v>
      </c>
      <c r="M9" s="22">
        <f t="shared" ca="1" si="3"/>
        <v>0</v>
      </c>
      <c r="N9" s="23">
        <f t="shared" ca="1" si="7"/>
        <v>0</v>
      </c>
    </row>
    <row r="10" spans="1:14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0</v>
      </c>
      <c r="E10" s="23">
        <f t="shared" ca="1" si="4"/>
        <v>0</v>
      </c>
      <c r="F10" s="22">
        <f t="shared" ca="1" si="1"/>
        <v>0</v>
      </c>
      <c r="G10" s="22">
        <f t="shared" ca="1" si="1"/>
        <v>0</v>
      </c>
      <c r="H10" s="23">
        <f t="shared" ca="1" si="5"/>
        <v>0</v>
      </c>
      <c r="I10" s="22">
        <f t="shared" ca="1" si="2"/>
        <v>0</v>
      </c>
      <c r="J10" s="22">
        <f t="shared" ca="1" si="2"/>
        <v>0</v>
      </c>
      <c r="K10" s="23">
        <f t="shared" ca="1" si="6"/>
        <v>0</v>
      </c>
      <c r="L10" s="22">
        <f t="shared" ca="1" si="3"/>
        <v>0</v>
      </c>
      <c r="M10" s="22">
        <f t="shared" ca="1" si="3"/>
        <v>0</v>
      </c>
      <c r="N10" s="23">
        <f t="shared" ca="1" si="7"/>
        <v>0</v>
      </c>
    </row>
    <row r="11" spans="1:14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3">
        <f t="shared" ca="1" si="4"/>
        <v>0</v>
      </c>
      <c r="F11" s="22">
        <f t="shared" ca="1" si="1"/>
        <v>0</v>
      </c>
      <c r="G11" s="22">
        <f t="shared" ca="1" si="1"/>
        <v>0</v>
      </c>
      <c r="H11" s="23">
        <f t="shared" ca="1" si="5"/>
        <v>0</v>
      </c>
      <c r="I11" s="22">
        <f t="shared" ca="1" si="2"/>
        <v>0</v>
      </c>
      <c r="J11" s="22">
        <f t="shared" ca="1" si="2"/>
        <v>0</v>
      </c>
      <c r="K11" s="23">
        <f t="shared" ca="1" si="6"/>
        <v>0</v>
      </c>
      <c r="L11" s="22">
        <f t="shared" ca="1" si="3"/>
        <v>0</v>
      </c>
      <c r="M11" s="22">
        <f t="shared" ca="1" si="3"/>
        <v>0</v>
      </c>
      <c r="N11" s="23">
        <f t="shared" ca="1" si="7"/>
        <v>0</v>
      </c>
    </row>
    <row r="12" spans="1:14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3">
        <f t="shared" ca="1" si="4"/>
        <v>0</v>
      </c>
      <c r="F12" s="22">
        <f t="shared" ca="1" si="1"/>
        <v>0</v>
      </c>
      <c r="G12" s="22">
        <f t="shared" ca="1" si="1"/>
        <v>0</v>
      </c>
      <c r="H12" s="23">
        <f t="shared" ca="1" si="5"/>
        <v>0</v>
      </c>
      <c r="I12" s="22">
        <f t="shared" ca="1" si="2"/>
        <v>0</v>
      </c>
      <c r="J12" s="22">
        <f t="shared" ca="1" si="2"/>
        <v>0</v>
      </c>
      <c r="K12" s="23">
        <f t="shared" ca="1" si="6"/>
        <v>0</v>
      </c>
      <c r="L12" s="22">
        <f t="shared" ca="1" si="3"/>
        <v>0</v>
      </c>
      <c r="M12" s="22">
        <f t="shared" ca="1" si="3"/>
        <v>0</v>
      </c>
      <c r="N12" s="23">
        <f t="shared" ca="1" si="7"/>
        <v>0</v>
      </c>
    </row>
    <row r="13" spans="1:14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  <c r="E13" s="23">
        <f t="shared" ca="1" si="4"/>
        <v>0</v>
      </c>
      <c r="F13" s="22">
        <f t="shared" ca="1" si="1"/>
        <v>0</v>
      </c>
      <c r="G13" s="22">
        <f t="shared" ca="1" si="1"/>
        <v>0</v>
      </c>
      <c r="H13" s="23">
        <f t="shared" ca="1" si="5"/>
        <v>0</v>
      </c>
      <c r="I13" s="22">
        <f t="shared" ca="1" si="2"/>
        <v>0</v>
      </c>
      <c r="J13" s="22">
        <f t="shared" ca="1" si="2"/>
        <v>0</v>
      </c>
      <c r="K13" s="23">
        <f t="shared" ca="1" si="6"/>
        <v>0</v>
      </c>
      <c r="L13" s="22">
        <f t="shared" ca="1" si="3"/>
        <v>0</v>
      </c>
      <c r="M13" s="22">
        <f t="shared" ca="1" si="3"/>
        <v>0</v>
      </c>
      <c r="N13" s="23">
        <f t="shared" ca="1" si="7"/>
        <v>0</v>
      </c>
    </row>
    <row r="14" spans="1:14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  <c r="E14" s="23">
        <f t="shared" ca="1" si="4"/>
        <v>0</v>
      </c>
      <c r="F14" s="22">
        <f t="shared" ca="1" si="1"/>
        <v>0</v>
      </c>
      <c r="G14" s="22">
        <f t="shared" ca="1" si="1"/>
        <v>0</v>
      </c>
      <c r="H14" s="23">
        <f t="shared" ca="1" si="5"/>
        <v>0</v>
      </c>
      <c r="I14" s="22">
        <f t="shared" ca="1" si="2"/>
        <v>0</v>
      </c>
      <c r="J14" s="22">
        <f t="shared" ca="1" si="2"/>
        <v>0</v>
      </c>
      <c r="K14" s="23">
        <f t="shared" ca="1" si="6"/>
        <v>0</v>
      </c>
      <c r="L14" s="22">
        <f t="shared" ca="1" si="3"/>
        <v>0</v>
      </c>
      <c r="M14" s="22">
        <f t="shared" ca="1" si="3"/>
        <v>0</v>
      </c>
      <c r="N14" s="23">
        <f t="shared" ca="1" si="7"/>
        <v>0</v>
      </c>
    </row>
    <row r="15" spans="1:14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3">
        <f t="shared" ca="1" si="4"/>
        <v>0</v>
      </c>
      <c r="F15" s="22">
        <f t="shared" ca="1" si="1"/>
        <v>0</v>
      </c>
      <c r="G15" s="22">
        <f t="shared" ca="1" si="1"/>
        <v>0</v>
      </c>
      <c r="H15" s="23">
        <f t="shared" ca="1" si="5"/>
        <v>0</v>
      </c>
      <c r="I15" s="22">
        <f t="shared" ca="1" si="2"/>
        <v>0</v>
      </c>
      <c r="J15" s="22">
        <f t="shared" ca="1" si="2"/>
        <v>0</v>
      </c>
      <c r="K15" s="23">
        <f t="shared" ca="1" si="6"/>
        <v>0</v>
      </c>
      <c r="L15" s="22">
        <f t="shared" ca="1" si="3"/>
        <v>0</v>
      </c>
      <c r="M15" s="22">
        <f t="shared" ca="1" si="3"/>
        <v>0</v>
      </c>
      <c r="N15" s="23">
        <f t="shared" ca="1" si="7"/>
        <v>0</v>
      </c>
    </row>
    <row r="16" spans="1:14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3">
        <f t="shared" ca="1" si="4"/>
        <v>0</v>
      </c>
      <c r="F16" s="22">
        <f t="shared" ca="1" si="1"/>
        <v>0</v>
      </c>
      <c r="G16" s="22">
        <f t="shared" ca="1" si="1"/>
        <v>0</v>
      </c>
      <c r="H16" s="23">
        <f t="shared" ca="1" si="5"/>
        <v>0</v>
      </c>
      <c r="I16" s="22">
        <f t="shared" ca="1" si="2"/>
        <v>0</v>
      </c>
      <c r="J16" s="22">
        <f t="shared" ca="1" si="2"/>
        <v>0</v>
      </c>
      <c r="K16" s="23">
        <f t="shared" ca="1" si="6"/>
        <v>0</v>
      </c>
      <c r="L16" s="22">
        <f t="shared" ca="1" si="3"/>
        <v>0</v>
      </c>
      <c r="M16" s="22">
        <f t="shared" ca="1" si="3"/>
        <v>0</v>
      </c>
      <c r="N16" s="23">
        <f t="shared" ca="1" si="7"/>
        <v>0</v>
      </c>
    </row>
    <row r="17" spans="1:14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  <c r="E17" s="23">
        <f t="shared" ca="1" si="4"/>
        <v>0</v>
      </c>
      <c r="F17" s="22">
        <f t="shared" ca="1" si="1"/>
        <v>0</v>
      </c>
      <c r="G17" s="22">
        <f t="shared" ca="1" si="1"/>
        <v>0</v>
      </c>
      <c r="H17" s="23">
        <f t="shared" ca="1" si="5"/>
        <v>0</v>
      </c>
      <c r="I17" s="22">
        <f t="shared" ca="1" si="2"/>
        <v>0</v>
      </c>
      <c r="J17" s="22">
        <f t="shared" ca="1" si="2"/>
        <v>0</v>
      </c>
      <c r="K17" s="23">
        <f t="shared" ca="1" si="6"/>
        <v>0</v>
      </c>
      <c r="L17" s="22">
        <f t="shared" ca="1" si="3"/>
        <v>0</v>
      </c>
      <c r="M17" s="22">
        <f t="shared" ca="1" si="3"/>
        <v>0</v>
      </c>
      <c r="N17" s="23">
        <f t="shared" ca="1" si="7"/>
        <v>0</v>
      </c>
    </row>
    <row r="18" spans="1:14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3">
        <f t="shared" ca="1" si="4"/>
        <v>0</v>
      </c>
      <c r="F18" s="22">
        <f t="shared" ca="1" si="1"/>
        <v>0</v>
      </c>
      <c r="G18" s="22">
        <f t="shared" ca="1" si="1"/>
        <v>0</v>
      </c>
      <c r="H18" s="23">
        <f t="shared" ca="1" si="5"/>
        <v>0</v>
      </c>
      <c r="I18" s="22">
        <f t="shared" ca="1" si="2"/>
        <v>0</v>
      </c>
      <c r="J18" s="22">
        <f t="shared" ca="1" si="2"/>
        <v>0</v>
      </c>
      <c r="K18" s="23">
        <f t="shared" ca="1" si="6"/>
        <v>0</v>
      </c>
      <c r="L18" s="22">
        <f t="shared" ca="1" si="3"/>
        <v>0</v>
      </c>
      <c r="M18" s="22">
        <f t="shared" ca="1" si="3"/>
        <v>0</v>
      </c>
      <c r="N18" s="23">
        <f t="shared" ca="1" si="7"/>
        <v>0</v>
      </c>
    </row>
    <row r="19" spans="1:14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3">
        <f t="shared" ca="1" si="4"/>
        <v>0</v>
      </c>
      <c r="F19" s="22">
        <f t="shared" ca="1" si="1"/>
        <v>0</v>
      </c>
      <c r="G19" s="22">
        <f t="shared" ca="1" si="1"/>
        <v>0</v>
      </c>
      <c r="H19" s="23">
        <f t="shared" ca="1" si="5"/>
        <v>0</v>
      </c>
      <c r="I19" s="22">
        <f t="shared" ca="1" si="2"/>
        <v>0</v>
      </c>
      <c r="J19" s="22">
        <f t="shared" ca="1" si="2"/>
        <v>0</v>
      </c>
      <c r="K19" s="23">
        <f t="shared" ca="1" si="6"/>
        <v>0</v>
      </c>
      <c r="L19" s="22">
        <f t="shared" ca="1" si="3"/>
        <v>0</v>
      </c>
      <c r="M19" s="22">
        <f t="shared" ca="1" si="3"/>
        <v>0</v>
      </c>
      <c r="N19" s="23">
        <f t="shared" ca="1" si="7"/>
        <v>0</v>
      </c>
    </row>
    <row r="20" spans="1:14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  <c r="E20" s="23">
        <f t="shared" ca="1" si="4"/>
        <v>0</v>
      </c>
      <c r="F20" s="22">
        <f t="shared" ca="1" si="1"/>
        <v>0</v>
      </c>
      <c r="G20" s="22">
        <f t="shared" ca="1" si="1"/>
        <v>0</v>
      </c>
      <c r="H20" s="23">
        <f t="shared" ca="1" si="5"/>
        <v>0</v>
      </c>
      <c r="I20" s="22">
        <f t="shared" ca="1" si="2"/>
        <v>0</v>
      </c>
      <c r="J20" s="22">
        <f t="shared" ca="1" si="2"/>
        <v>0</v>
      </c>
      <c r="K20" s="23">
        <f t="shared" ca="1" si="6"/>
        <v>0</v>
      </c>
      <c r="L20" s="22">
        <f t="shared" ca="1" si="3"/>
        <v>0</v>
      </c>
      <c r="M20" s="22">
        <f t="shared" ca="1" si="3"/>
        <v>0</v>
      </c>
      <c r="N20" s="23">
        <f t="shared" ca="1" si="7"/>
        <v>0</v>
      </c>
    </row>
    <row r="21" spans="1:14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3">
        <f t="shared" ca="1" si="4"/>
        <v>0</v>
      </c>
      <c r="F21" s="22">
        <f t="shared" ca="1" si="1"/>
        <v>0</v>
      </c>
      <c r="G21" s="22">
        <f t="shared" ca="1" si="1"/>
        <v>0</v>
      </c>
      <c r="H21" s="23">
        <f t="shared" ca="1" si="5"/>
        <v>0</v>
      </c>
      <c r="I21" s="22">
        <f t="shared" ca="1" si="2"/>
        <v>0</v>
      </c>
      <c r="J21" s="22">
        <f t="shared" ca="1" si="2"/>
        <v>0</v>
      </c>
      <c r="K21" s="23">
        <f t="shared" ca="1" si="6"/>
        <v>0</v>
      </c>
      <c r="L21" s="22">
        <f t="shared" ca="1" si="3"/>
        <v>0</v>
      </c>
      <c r="M21" s="22">
        <f t="shared" ca="1" si="3"/>
        <v>0</v>
      </c>
      <c r="N21" s="23">
        <f t="shared" ca="1" si="7"/>
        <v>0</v>
      </c>
    </row>
    <row r="22" spans="1:14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  <c r="E22" s="23">
        <f t="shared" ca="1" si="4"/>
        <v>0</v>
      </c>
      <c r="F22" s="22">
        <f t="shared" ca="1" si="1"/>
        <v>0</v>
      </c>
      <c r="G22" s="22">
        <f t="shared" ca="1" si="1"/>
        <v>0</v>
      </c>
      <c r="H22" s="23">
        <f t="shared" ca="1" si="5"/>
        <v>0</v>
      </c>
      <c r="I22" s="22">
        <f t="shared" ca="1" si="2"/>
        <v>0</v>
      </c>
      <c r="J22" s="22">
        <f t="shared" ca="1" si="2"/>
        <v>0</v>
      </c>
      <c r="K22" s="23">
        <f t="shared" ca="1" si="6"/>
        <v>0</v>
      </c>
      <c r="L22" s="22">
        <f t="shared" ca="1" si="3"/>
        <v>0</v>
      </c>
      <c r="M22" s="22">
        <f t="shared" ca="1" si="3"/>
        <v>0</v>
      </c>
      <c r="N22" s="23">
        <f t="shared" ca="1" si="7"/>
        <v>0</v>
      </c>
    </row>
    <row r="23" spans="1:14" ht="12.75" customHeight="1" x14ac:dyDescent="0.25">
      <c r="A23" s="65" t="s">
        <v>177</v>
      </c>
      <c r="B23" s="21">
        <v>1022</v>
      </c>
      <c r="C23" s="66" t="s">
        <v>146</v>
      </c>
      <c r="D23" s="22">
        <f t="shared" ca="1" si="0"/>
        <v>0</v>
      </c>
      <c r="E23" s="23">
        <f ca="1">F23+G23+H23+K23</f>
        <v>0</v>
      </c>
      <c r="F23" s="22">
        <f t="shared" ref="F23:G38" ca="1" si="8">IFERROR(INDIRECT("'"&amp;$B$2&amp;"'!"&amp;ADDRESS(MATCH($B23,INDIRECT("'"&amp;$B$2&amp;"'!$B$1:$B$1095"),0),MATCH(F$5,INDIRECT("'"&amp;$B$2&amp;"'!5:5"),0))),0)</f>
        <v>0</v>
      </c>
      <c r="G23" s="22">
        <f t="shared" ca="1" si="8"/>
        <v>0</v>
      </c>
      <c r="H23" s="23">
        <f ca="1">+I23+J23</f>
        <v>0</v>
      </c>
      <c r="I23" s="22">
        <f t="shared" ref="I23:J38" ca="1" si="9">IFERROR(INDIRECT("'"&amp;$B$2&amp;"'!"&amp;ADDRESS(MATCH($B23,INDIRECT("'"&amp;$B$2&amp;"'!$B$1:$B$1095"),0),MATCH(I$5,INDIRECT("'"&amp;$B$2&amp;"'!5:5"),0))),0)</f>
        <v>0</v>
      </c>
      <c r="J23" s="22">
        <f t="shared" ca="1" si="9"/>
        <v>0</v>
      </c>
      <c r="K23" s="23">
        <f ca="1">+L23+M23</f>
        <v>0</v>
      </c>
      <c r="L23" s="22">
        <f t="shared" ref="L23:M38" ca="1" si="10">IFERROR(INDIRECT("'"&amp;$B$2&amp;"'!"&amp;ADDRESS(MATCH($B23,INDIRECT("'"&amp;$B$2&amp;"'!$B$1:$B$1095"),0),MATCH(L$5,INDIRECT("'"&amp;$B$2&amp;"'!5:5"),0))),0)</f>
        <v>0</v>
      </c>
      <c r="M23" s="22">
        <f t="shared" ca="1" si="10"/>
        <v>0</v>
      </c>
      <c r="N23" s="23">
        <f ca="1">+D23+E23</f>
        <v>0</v>
      </c>
    </row>
    <row r="24" spans="1:14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0"/>
        <v>0</v>
      </c>
      <c r="E24" s="23">
        <f ca="1">F24+G24+H24+K24</f>
        <v>0</v>
      </c>
      <c r="F24" s="22">
        <f t="shared" ca="1" si="8"/>
        <v>0</v>
      </c>
      <c r="G24" s="22">
        <f t="shared" ca="1" si="8"/>
        <v>0</v>
      </c>
      <c r="H24" s="23">
        <f ca="1">+I24+J24</f>
        <v>0</v>
      </c>
      <c r="I24" s="22">
        <f t="shared" ca="1" si="9"/>
        <v>0</v>
      </c>
      <c r="J24" s="22">
        <f t="shared" ca="1" si="9"/>
        <v>0</v>
      </c>
      <c r="K24" s="23">
        <f ca="1">+L24+M24</f>
        <v>0</v>
      </c>
      <c r="L24" s="22">
        <f t="shared" ca="1" si="10"/>
        <v>0</v>
      </c>
      <c r="M24" s="22">
        <f t="shared" ca="1" si="10"/>
        <v>0</v>
      </c>
      <c r="N24" s="23">
        <f ca="1">+D24+E24</f>
        <v>0</v>
      </c>
    </row>
    <row r="25" spans="1:14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0"/>
        <v>0</v>
      </c>
      <c r="E25" s="23">
        <f t="shared" ref="E25:E74" ca="1" si="11">F25+G25+H25+K25</f>
        <v>0</v>
      </c>
      <c r="F25" s="22">
        <f t="shared" ca="1" si="8"/>
        <v>0</v>
      </c>
      <c r="G25" s="22">
        <f t="shared" ca="1" si="8"/>
        <v>0</v>
      </c>
      <c r="H25" s="23">
        <f t="shared" ref="H25:H74" ca="1" si="12">+I25+J25</f>
        <v>0</v>
      </c>
      <c r="I25" s="22">
        <f t="shared" ca="1" si="9"/>
        <v>0</v>
      </c>
      <c r="J25" s="22">
        <f t="shared" ca="1" si="9"/>
        <v>0</v>
      </c>
      <c r="K25" s="23">
        <f t="shared" ref="K25:K74" ca="1" si="13">+L25+M25</f>
        <v>0</v>
      </c>
      <c r="L25" s="22">
        <f t="shared" ca="1" si="10"/>
        <v>0</v>
      </c>
      <c r="M25" s="22">
        <f t="shared" ca="1" si="10"/>
        <v>0</v>
      </c>
      <c r="N25" s="23">
        <f t="shared" ref="N25:N74" ca="1" si="14">+D25+E25</f>
        <v>0</v>
      </c>
    </row>
    <row r="26" spans="1:14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0"/>
        <v>0</v>
      </c>
      <c r="E26" s="23">
        <f t="shared" ca="1" si="11"/>
        <v>0</v>
      </c>
      <c r="F26" s="22">
        <f t="shared" ca="1" si="8"/>
        <v>0</v>
      </c>
      <c r="G26" s="22">
        <f t="shared" ca="1" si="8"/>
        <v>0</v>
      </c>
      <c r="H26" s="23">
        <f t="shared" ca="1" si="12"/>
        <v>0</v>
      </c>
      <c r="I26" s="22">
        <f t="shared" ca="1" si="9"/>
        <v>0</v>
      </c>
      <c r="J26" s="22">
        <f t="shared" ca="1" si="9"/>
        <v>0</v>
      </c>
      <c r="K26" s="23">
        <f t="shared" ca="1" si="13"/>
        <v>0</v>
      </c>
      <c r="L26" s="22">
        <f t="shared" ca="1" si="10"/>
        <v>0</v>
      </c>
      <c r="M26" s="22">
        <f t="shared" ca="1" si="10"/>
        <v>0</v>
      </c>
      <c r="N26" s="23">
        <f t="shared" ca="1" si="14"/>
        <v>0</v>
      </c>
    </row>
    <row r="27" spans="1:14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0"/>
        <v>0</v>
      </c>
      <c r="E27" s="23">
        <f t="shared" ca="1" si="11"/>
        <v>0</v>
      </c>
      <c r="F27" s="22">
        <f t="shared" ca="1" si="8"/>
        <v>0</v>
      </c>
      <c r="G27" s="22">
        <f t="shared" ca="1" si="8"/>
        <v>0</v>
      </c>
      <c r="H27" s="23">
        <f t="shared" ca="1" si="12"/>
        <v>0</v>
      </c>
      <c r="I27" s="22">
        <f t="shared" ca="1" si="9"/>
        <v>0</v>
      </c>
      <c r="J27" s="22">
        <f t="shared" ca="1" si="9"/>
        <v>0</v>
      </c>
      <c r="K27" s="23">
        <f t="shared" ca="1" si="13"/>
        <v>0</v>
      </c>
      <c r="L27" s="22">
        <f t="shared" ca="1" si="10"/>
        <v>0</v>
      </c>
      <c r="M27" s="22">
        <f t="shared" ca="1" si="10"/>
        <v>0</v>
      </c>
      <c r="N27" s="23">
        <f t="shared" ca="1" si="14"/>
        <v>0</v>
      </c>
    </row>
    <row r="28" spans="1:14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0"/>
        <v>0</v>
      </c>
      <c r="E28" s="23">
        <f t="shared" ca="1" si="11"/>
        <v>0</v>
      </c>
      <c r="F28" s="22">
        <f t="shared" ca="1" si="8"/>
        <v>0</v>
      </c>
      <c r="G28" s="22">
        <f t="shared" ca="1" si="8"/>
        <v>0</v>
      </c>
      <c r="H28" s="23">
        <f t="shared" ca="1" si="12"/>
        <v>0</v>
      </c>
      <c r="I28" s="22">
        <f t="shared" ca="1" si="9"/>
        <v>0</v>
      </c>
      <c r="J28" s="22">
        <f t="shared" ca="1" si="9"/>
        <v>0</v>
      </c>
      <c r="K28" s="23">
        <f t="shared" ca="1" si="13"/>
        <v>0</v>
      </c>
      <c r="L28" s="22">
        <f t="shared" ca="1" si="10"/>
        <v>0</v>
      </c>
      <c r="M28" s="22">
        <f t="shared" ca="1" si="10"/>
        <v>0</v>
      </c>
      <c r="N28" s="23">
        <f t="shared" ca="1" si="14"/>
        <v>0</v>
      </c>
    </row>
    <row r="29" spans="1:14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0"/>
        <v>0</v>
      </c>
      <c r="E29" s="23">
        <f t="shared" ca="1" si="11"/>
        <v>0</v>
      </c>
      <c r="F29" s="22">
        <f t="shared" ca="1" si="8"/>
        <v>0</v>
      </c>
      <c r="G29" s="22">
        <f t="shared" ca="1" si="8"/>
        <v>0</v>
      </c>
      <c r="H29" s="23">
        <f t="shared" ca="1" si="12"/>
        <v>0</v>
      </c>
      <c r="I29" s="22">
        <f t="shared" ca="1" si="9"/>
        <v>0</v>
      </c>
      <c r="J29" s="22">
        <f t="shared" ca="1" si="9"/>
        <v>0</v>
      </c>
      <c r="K29" s="23">
        <f t="shared" ca="1" si="13"/>
        <v>0</v>
      </c>
      <c r="L29" s="22">
        <f t="shared" ca="1" si="10"/>
        <v>0</v>
      </c>
      <c r="M29" s="22">
        <f t="shared" ca="1" si="10"/>
        <v>0</v>
      </c>
      <c r="N29" s="23">
        <f t="shared" ca="1" si="14"/>
        <v>0</v>
      </c>
    </row>
    <row r="30" spans="1:14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0"/>
        <v>0</v>
      </c>
      <c r="E30" s="23">
        <f t="shared" ca="1" si="11"/>
        <v>0</v>
      </c>
      <c r="F30" s="22">
        <f t="shared" ca="1" si="8"/>
        <v>0</v>
      </c>
      <c r="G30" s="22">
        <f t="shared" ca="1" si="8"/>
        <v>0</v>
      </c>
      <c r="H30" s="23">
        <f t="shared" ca="1" si="12"/>
        <v>0</v>
      </c>
      <c r="I30" s="22">
        <f t="shared" ca="1" si="9"/>
        <v>0</v>
      </c>
      <c r="J30" s="22">
        <f t="shared" ca="1" si="9"/>
        <v>0</v>
      </c>
      <c r="K30" s="23">
        <f t="shared" ca="1" si="13"/>
        <v>0</v>
      </c>
      <c r="L30" s="22">
        <f t="shared" ca="1" si="10"/>
        <v>0</v>
      </c>
      <c r="M30" s="22">
        <f t="shared" ca="1" si="10"/>
        <v>0</v>
      </c>
      <c r="N30" s="23">
        <f t="shared" ca="1" si="14"/>
        <v>0</v>
      </c>
    </row>
    <row r="31" spans="1:14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0"/>
        <v>0</v>
      </c>
      <c r="E31" s="23">
        <f t="shared" ca="1" si="11"/>
        <v>0</v>
      </c>
      <c r="F31" s="22">
        <f t="shared" ca="1" si="8"/>
        <v>0</v>
      </c>
      <c r="G31" s="22">
        <f t="shared" ca="1" si="8"/>
        <v>0</v>
      </c>
      <c r="H31" s="23">
        <f t="shared" ca="1" si="12"/>
        <v>0</v>
      </c>
      <c r="I31" s="22">
        <f t="shared" ca="1" si="9"/>
        <v>0</v>
      </c>
      <c r="J31" s="22">
        <f t="shared" ca="1" si="9"/>
        <v>0</v>
      </c>
      <c r="K31" s="23">
        <f t="shared" ca="1" si="13"/>
        <v>0</v>
      </c>
      <c r="L31" s="22">
        <f t="shared" ca="1" si="10"/>
        <v>0</v>
      </c>
      <c r="M31" s="22">
        <f t="shared" ca="1" si="10"/>
        <v>0</v>
      </c>
      <c r="N31" s="23">
        <f t="shared" ca="1" si="14"/>
        <v>0</v>
      </c>
    </row>
    <row r="32" spans="1:14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0"/>
        <v>0</v>
      </c>
      <c r="E32" s="23">
        <f t="shared" ca="1" si="11"/>
        <v>0</v>
      </c>
      <c r="F32" s="22">
        <f t="shared" ca="1" si="8"/>
        <v>0</v>
      </c>
      <c r="G32" s="22">
        <f t="shared" ca="1" si="8"/>
        <v>0</v>
      </c>
      <c r="H32" s="23">
        <f t="shared" ca="1" si="12"/>
        <v>0</v>
      </c>
      <c r="I32" s="22">
        <f t="shared" ca="1" si="9"/>
        <v>0</v>
      </c>
      <c r="J32" s="22">
        <f t="shared" ca="1" si="9"/>
        <v>0</v>
      </c>
      <c r="K32" s="23">
        <f t="shared" ca="1" si="13"/>
        <v>0</v>
      </c>
      <c r="L32" s="22">
        <f t="shared" ca="1" si="10"/>
        <v>0</v>
      </c>
      <c r="M32" s="22">
        <f t="shared" ca="1" si="10"/>
        <v>0</v>
      </c>
      <c r="N32" s="23">
        <f t="shared" ca="1" si="14"/>
        <v>0</v>
      </c>
    </row>
    <row r="33" spans="1:14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0"/>
        <v>0</v>
      </c>
      <c r="E33" s="23">
        <f t="shared" ca="1" si="11"/>
        <v>0</v>
      </c>
      <c r="F33" s="22">
        <f t="shared" ca="1" si="8"/>
        <v>0</v>
      </c>
      <c r="G33" s="22">
        <f t="shared" ca="1" si="8"/>
        <v>0</v>
      </c>
      <c r="H33" s="23">
        <f t="shared" ca="1" si="12"/>
        <v>0</v>
      </c>
      <c r="I33" s="22">
        <f t="shared" ca="1" si="9"/>
        <v>0</v>
      </c>
      <c r="J33" s="22">
        <f t="shared" ca="1" si="9"/>
        <v>0</v>
      </c>
      <c r="K33" s="23">
        <f t="shared" ca="1" si="13"/>
        <v>0</v>
      </c>
      <c r="L33" s="22">
        <f t="shared" ca="1" si="10"/>
        <v>0</v>
      </c>
      <c r="M33" s="22">
        <f t="shared" ca="1" si="10"/>
        <v>0</v>
      </c>
      <c r="N33" s="23">
        <f t="shared" ca="1" si="14"/>
        <v>0</v>
      </c>
    </row>
    <row r="34" spans="1:14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0"/>
        <v>0</v>
      </c>
      <c r="E34" s="23">
        <f t="shared" ca="1" si="11"/>
        <v>0</v>
      </c>
      <c r="F34" s="22">
        <f t="shared" ca="1" si="8"/>
        <v>0</v>
      </c>
      <c r="G34" s="22">
        <f t="shared" ca="1" si="8"/>
        <v>0</v>
      </c>
      <c r="H34" s="23">
        <f t="shared" ca="1" si="12"/>
        <v>0</v>
      </c>
      <c r="I34" s="22">
        <f t="shared" ca="1" si="9"/>
        <v>0</v>
      </c>
      <c r="J34" s="22">
        <f t="shared" ca="1" si="9"/>
        <v>0</v>
      </c>
      <c r="K34" s="23">
        <f t="shared" ca="1" si="13"/>
        <v>0</v>
      </c>
      <c r="L34" s="22">
        <f t="shared" ca="1" si="10"/>
        <v>0</v>
      </c>
      <c r="M34" s="22">
        <f t="shared" ca="1" si="10"/>
        <v>0</v>
      </c>
      <c r="N34" s="23">
        <f t="shared" ca="1" si="14"/>
        <v>0</v>
      </c>
    </row>
    <row r="35" spans="1:14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0"/>
        <v>0</v>
      </c>
      <c r="E35" s="23">
        <f t="shared" ca="1" si="11"/>
        <v>0</v>
      </c>
      <c r="F35" s="22">
        <f t="shared" ca="1" si="8"/>
        <v>0</v>
      </c>
      <c r="G35" s="22">
        <f t="shared" ca="1" si="8"/>
        <v>0</v>
      </c>
      <c r="H35" s="23">
        <f t="shared" ca="1" si="12"/>
        <v>0</v>
      </c>
      <c r="I35" s="22">
        <f t="shared" ca="1" si="9"/>
        <v>0</v>
      </c>
      <c r="J35" s="22">
        <f t="shared" ca="1" si="9"/>
        <v>0</v>
      </c>
      <c r="K35" s="23">
        <f t="shared" ca="1" si="13"/>
        <v>0</v>
      </c>
      <c r="L35" s="22">
        <f t="shared" ca="1" si="10"/>
        <v>0</v>
      </c>
      <c r="M35" s="22">
        <f t="shared" ca="1" si="10"/>
        <v>0</v>
      </c>
      <c r="N35" s="23">
        <f t="shared" ca="1" si="14"/>
        <v>0</v>
      </c>
    </row>
    <row r="36" spans="1:14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0"/>
        <v>0</v>
      </c>
      <c r="E36" s="23">
        <f t="shared" ca="1" si="11"/>
        <v>0</v>
      </c>
      <c r="F36" s="22">
        <f t="shared" ca="1" si="8"/>
        <v>0</v>
      </c>
      <c r="G36" s="22">
        <f t="shared" ca="1" si="8"/>
        <v>0</v>
      </c>
      <c r="H36" s="23">
        <f t="shared" ca="1" si="12"/>
        <v>0</v>
      </c>
      <c r="I36" s="22">
        <f t="shared" ca="1" si="9"/>
        <v>0</v>
      </c>
      <c r="J36" s="22">
        <f t="shared" ca="1" si="9"/>
        <v>0</v>
      </c>
      <c r="K36" s="23">
        <f t="shared" ca="1" si="13"/>
        <v>0</v>
      </c>
      <c r="L36" s="22">
        <f t="shared" ca="1" si="10"/>
        <v>0</v>
      </c>
      <c r="M36" s="22">
        <f t="shared" ca="1" si="10"/>
        <v>0</v>
      </c>
      <c r="N36" s="23">
        <f t="shared" ca="1" si="14"/>
        <v>0</v>
      </c>
    </row>
    <row r="37" spans="1:14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0"/>
        <v>0</v>
      </c>
      <c r="E37" s="23">
        <f t="shared" ca="1" si="11"/>
        <v>0</v>
      </c>
      <c r="F37" s="22">
        <f t="shared" ca="1" si="8"/>
        <v>0</v>
      </c>
      <c r="G37" s="22">
        <f t="shared" ca="1" si="8"/>
        <v>0</v>
      </c>
      <c r="H37" s="23">
        <f t="shared" ca="1" si="12"/>
        <v>0</v>
      </c>
      <c r="I37" s="22">
        <f t="shared" ca="1" si="9"/>
        <v>0</v>
      </c>
      <c r="J37" s="22">
        <f t="shared" ca="1" si="9"/>
        <v>0</v>
      </c>
      <c r="K37" s="23">
        <f t="shared" ca="1" si="13"/>
        <v>0</v>
      </c>
      <c r="L37" s="22">
        <f t="shared" ca="1" si="10"/>
        <v>0</v>
      </c>
      <c r="M37" s="22">
        <f t="shared" ca="1" si="10"/>
        <v>0</v>
      </c>
      <c r="N37" s="23">
        <f t="shared" ca="1" si="14"/>
        <v>0</v>
      </c>
    </row>
    <row r="38" spans="1:14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0"/>
        <v>0</v>
      </c>
      <c r="E38" s="23">
        <f t="shared" ca="1" si="11"/>
        <v>0</v>
      </c>
      <c r="F38" s="22">
        <f t="shared" ca="1" si="8"/>
        <v>0</v>
      </c>
      <c r="G38" s="22">
        <f t="shared" ca="1" si="8"/>
        <v>0</v>
      </c>
      <c r="H38" s="23">
        <f t="shared" ca="1" si="12"/>
        <v>0</v>
      </c>
      <c r="I38" s="22">
        <f t="shared" ca="1" si="9"/>
        <v>0</v>
      </c>
      <c r="J38" s="22">
        <f t="shared" ca="1" si="9"/>
        <v>0</v>
      </c>
      <c r="K38" s="23">
        <f t="shared" ca="1" si="13"/>
        <v>0</v>
      </c>
      <c r="L38" s="22">
        <f t="shared" ca="1" si="10"/>
        <v>0</v>
      </c>
      <c r="M38" s="22">
        <f t="shared" ca="1" si="10"/>
        <v>0</v>
      </c>
      <c r="N38" s="23">
        <f t="shared" ca="1" si="14"/>
        <v>0</v>
      </c>
    </row>
    <row r="39" spans="1:14" ht="12.75" customHeight="1" x14ac:dyDescent="0.25">
      <c r="A39" s="65" t="s">
        <v>209</v>
      </c>
      <c r="B39" s="21">
        <v>1045</v>
      </c>
      <c r="C39" s="66" t="s">
        <v>146</v>
      </c>
      <c r="D39" s="22">
        <f t="shared" ca="1" si="0"/>
        <v>0</v>
      </c>
      <c r="E39" s="23">
        <f t="shared" ca="1" si="11"/>
        <v>0</v>
      </c>
      <c r="F39" s="22">
        <f t="shared" ref="F39:G54" ca="1" si="15">IFERROR(INDIRECT("'"&amp;$B$2&amp;"'!"&amp;ADDRESS(MATCH($B39,INDIRECT("'"&amp;$B$2&amp;"'!$B$1:$B$1095"),0),MATCH(F$5,INDIRECT("'"&amp;$B$2&amp;"'!5:5"),0))),0)</f>
        <v>0</v>
      </c>
      <c r="G39" s="22">
        <f t="shared" ca="1" si="15"/>
        <v>0</v>
      </c>
      <c r="H39" s="23">
        <f t="shared" ca="1" si="12"/>
        <v>0</v>
      </c>
      <c r="I39" s="22">
        <f t="shared" ref="I39:J54" ca="1" si="16">IFERROR(INDIRECT("'"&amp;$B$2&amp;"'!"&amp;ADDRESS(MATCH($B39,INDIRECT("'"&amp;$B$2&amp;"'!$B$1:$B$1095"),0),MATCH(I$5,INDIRECT("'"&amp;$B$2&amp;"'!5:5"),0))),0)</f>
        <v>0</v>
      </c>
      <c r="J39" s="22">
        <f t="shared" ca="1" si="16"/>
        <v>0</v>
      </c>
      <c r="K39" s="23">
        <f t="shared" ca="1" si="13"/>
        <v>0</v>
      </c>
      <c r="L39" s="22">
        <f t="shared" ref="L39:M54" ca="1" si="17">IFERROR(INDIRECT("'"&amp;$B$2&amp;"'!"&amp;ADDRESS(MATCH($B39,INDIRECT("'"&amp;$B$2&amp;"'!$B$1:$B$1095"),0),MATCH(L$5,INDIRECT("'"&amp;$B$2&amp;"'!5:5"),0))),0)</f>
        <v>0</v>
      </c>
      <c r="M39" s="22">
        <f t="shared" ca="1" si="17"/>
        <v>0</v>
      </c>
      <c r="N39" s="23">
        <f t="shared" ca="1" si="14"/>
        <v>0</v>
      </c>
    </row>
    <row r="40" spans="1:14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0"/>
        <v>0</v>
      </c>
      <c r="E40" s="23">
        <f t="shared" ca="1" si="11"/>
        <v>0</v>
      </c>
      <c r="F40" s="22">
        <f t="shared" ca="1" si="15"/>
        <v>0</v>
      </c>
      <c r="G40" s="22">
        <f t="shared" ca="1" si="15"/>
        <v>0</v>
      </c>
      <c r="H40" s="23">
        <f t="shared" ca="1" si="12"/>
        <v>0</v>
      </c>
      <c r="I40" s="22">
        <f t="shared" ca="1" si="16"/>
        <v>0</v>
      </c>
      <c r="J40" s="22">
        <f t="shared" ca="1" si="16"/>
        <v>0</v>
      </c>
      <c r="K40" s="23">
        <f t="shared" ca="1" si="13"/>
        <v>0</v>
      </c>
      <c r="L40" s="22">
        <f t="shared" ca="1" si="17"/>
        <v>0</v>
      </c>
      <c r="M40" s="22">
        <f t="shared" ca="1" si="17"/>
        <v>0</v>
      </c>
      <c r="N40" s="23">
        <f t="shared" ca="1" si="14"/>
        <v>0</v>
      </c>
    </row>
    <row r="41" spans="1:14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0"/>
        <v>0</v>
      </c>
      <c r="E41" s="23">
        <f t="shared" ca="1" si="11"/>
        <v>0</v>
      </c>
      <c r="F41" s="22">
        <f t="shared" ca="1" si="15"/>
        <v>0</v>
      </c>
      <c r="G41" s="22">
        <f t="shared" ca="1" si="15"/>
        <v>0</v>
      </c>
      <c r="H41" s="23">
        <f t="shared" ca="1" si="12"/>
        <v>0</v>
      </c>
      <c r="I41" s="22">
        <f t="shared" ca="1" si="16"/>
        <v>0</v>
      </c>
      <c r="J41" s="22">
        <f t="shared" ca="1" si="16"/>
        <v>0</v>
      </c>
      <c r="K41" s="23">
        <f t="shared" ca="1" si="13"/>
        <v>0</v>
      </c>
      <c r="L41" s="22">
        <f t="shared" ca="1" si="17"/>
        <v>0</v>
      </c>
      <c r="M41" s="22">
        <f t="shared" ca="1" si="17"/>
        <v>0</v>
      </c>
      <c r="N41" s="23">
        <f t="shared" ca="1" si="14"/>
        <v>0</v>
      </c>
    </row>
    <row r="42" spans="1:14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0"/>
        <v>0</v>
      </c>
      <c r="E42" s="23">
        <f t="shared" ca="1" si="11"/>
        <v>0</v>
      </c>
      <c r="F42" s="22">
        <f t="shared" ca="1" si="15"/>
        <v>0</v>
      </c>
      <c r="G42" s="22">
        <f t="shared" ca="1" si="15"/>
        <v>0</v>
      </c>
      <c r="H42" s="23">
        <f t="shared" ca="1" si="12"/>
        <v>0</v>
      </c>
      <c r="I42" s="22">
        <f t="shared" ca="1" si="16"/>
        <v>0</v>
      </c>
      <c r="J42" s="22">
        <f t="shared" ca="1" si="16"/>
        <v>0</v>
      </c>
      <c r="K42" s="23">
        <f t="shared" ca="1" si="13"/>
        <v>0</v>
      </c>
      <c r="L42" s="22">
        <f t="shared" ca="1" si="17"/>
        <v>0</v>
      </c>
      <c r="M42" s="22">
        <f t="shared" ca="1" si="17"/>
        <v>0</v>
      </c>
      <c r="N42" s="23">
        <f t="shared" ca="1" si="14"/>
        <v>0</v>
      </c>
    </row>
    <row r="43" spans="1:14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0"/>
        <v>0</v>
      </c>
      <c r="E43" s="23">
        <f t="shared" ca="1" si="11"/>
        <v>0</v>
      </c>
      <c r="F43" s="22">
        <f t="shared" ca="1" si="15"/>
        <v>0</v>
      </c>
      <c r="G43" s="22">
        <f t="shared" ca="1" si="15"/>
        <v>0</v>
      </c>
      <c r="H43" s="23">
        <f t="shared" ca="1" si="12"/>
        <v>0</v>
      </c>
      <c r="I43" s="22">
        <f t="shared" ca="1" si="16"/>
        <v>0</v>
      </c>
      <c r="J43" s="22">
        <f t="shared" ca="1" si="16"/>
        <v>0</v>
      </c>
      <c r="K43" s="23">
        <f t="shared" ca="1" si="13"/>
        <v>0</v>
      </c>
      <c r="L43" s="22">
        <f t="shared" ca="1" si="17"/>
        <v>0</v>
      </c>
      <c r="M43" s="22">
        <f t="shared" ca="1" si="17"/>
        <v>0</v>
      </c>
      <c r="N43" s="23">
        <f t="shared" ca="1" si="14"/>
        <v>0</v>
      </c>
    </row>
    <row r="44" spans="1:14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0"/>
        <v>0</v>
      </c>
      <c r="E44" s="23">
        <f t="shared" ca="1" si="11"/>
        <v>0</v>
      </c>
      <c r="F44" s="22">
        <f t="shared" ca="1" si="15"/>
        <v>0</v>
      </c>
      <c r="G44" s="22">
        <f t="shared" ca="1" si="15"/>
        <v>0</v>
      </c>
      <c r="H44" s="23">
        <f t="shared" ca="1" si="12"/>
        <v>0</v>
      </c>
      <c r="I44" s="22">
        <f t="shared" ca="1" si="16"/>
        <v>0</v>
      </c>
      <c r="J44" s="22">
        <f t="shared" ca="1" si="16"/>
        <v>0</v>
      </c>
      <c r="K44" s="23">
        <f t="shared" ca="1" si="13"/>
        <v>0</v>
      </c>
      <c r="L44" s="22">
        <f t="shared" ca="1" si="17"/>
        <v>0</v>
      </c>
      <c r="M44" s="22">
        <f t="shared" ca="1" si="17"/>
        <v>0</v>
      </c>
      <c r="N44" s="23">
        <f t="shared" ca="1" si="14"/>
        <v>0</v>
      </c>
    </row>
    <row r="45" spans="1:14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0"/>
        <v>0</v>
      </c>
      <c r="E45" s="23">
        <f t="shared" ca="1" si="11"/>
        <v>0</v>
      </c>
      <c r="F45" s="22">
        <f t="shared" ca="1" si="15"/>
        <v>0</v>
      </c>
      <c r="G45" s="22">
        <f t="shared" ca="1" si="15"/>
        <v>0</v>
      </c>
      <c r="H45" s="23">
        <f t="shared" ca="1" si="12"/>
        <v>0</v>
      </c>
      <c r="I45" s="22">
        <f t="shared" ca="1" si="16"/>
        <v>0</v>
      </c>
      <c r="J45" s="22">
        <f t="shared" ca="1" si="16"/>
        <v>0</v>
      </c>
      <c r="K45" s="23">
        <f t="shared" ca="1" si="13"/>
        <v>0</v>
      </c>
      <c r="L45" s="22">
        <f t="shared" ca="1" si="17"/>
        <v>0</v>
      </c>
      <c r="M45" s="22">
        <f t="shared" ca="1" si="17"/>
        <v>0</v>
      </c>
      <c r="N45" s="23">
        <f t="shared" ca="1" si="14"/>
        <v>0</v>
      </c>
    </row>
    <row r="46" spans="1:14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0"/>
        <v>0</v>
      </c>
      <c r="E46" s="23">
        <f t="shared" ca="1" si="11"/>
        <v>0</v>
      </c>
      <c r="F46" s="22">
        <f t="shared" ca="1" si="15"/>
        <v>0</v>
      </c>
      <c r="G46" s="22">
        <f t="shared" ca="1" si="15"/>
        <v>0</v>
      </c>
      <c r="H46" s="23">
        <f t="shared" ca="1" si="12"/>
        <v>0</v>
      </c>
      <c r="I46" s="22">
        <f t="shared" ca="1" si="16"/>
        <v>0</v>
      </c>
      <c r="J46" s="22">
        <f t="shared" ca="1" si="16"/>
        <v>0</v>
      </c>
      <c r="K46" s="23">
        <f t="shared" ca="1" si="13"/>
        <v>0</v>
      </c>
      <c r="L46" s="22">
        <f t="shared" ca="1" si="17"/>
        <v>0</v>
      </c>
      <c r="M46" s="22">
        <f t="shared" ca="1" si="17"/>
        <v>0</v>
      </c>
      <c r="N46" s="23">
        <f t="shared" ca="1" si="14"/>
        <v>0</v>
      </c>
    </row>
    <row r="47" spans="1:14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0"/>
        <v>0</v>
      </c>
      <c r="E47" s="23">
        <f t="shared" ca="1" si="11"/>
        <v>0</v>
      </c>
      <c r="F47" s="22">
        <f t="shared" ca="1" si="15"/>
        <v>0</v>
      </c>
      <c r="G47" s="22">
        <f t="shared" ca="1" si="15"/>
        <v>0</v>
      </c>
      <c r="H47" s="23">
        <f t="shared" ca="1" si="12"/>
        <v>0</v>
      </c>
      <c r="I47" s="22">
        <f t="shared" ca="1" si="16"/>
        <v>0</v>
      </c>
      <c r="J47" s="22">
        <f t="shared" ca="1" si="16"/>
        <v>0</v>
      </c>
      <c r="K47" s="23">
        <f t="shared" ca="1" si="13"/>
        <v>0</v>
      </c>
      <c r="L47" s="22">
        <f t="shared" ca="1" si="17"/>
        <v>0</v>
      </c>
      <c r="M47" s="22">
        <f t="shared" ca="1" si="17"/>
        <v>0</v>
      </c>
      <c r="N47" s="23">
        <f t="shared" ca="1" si="14"/>
        <v>0</v>
      </c>
    </row>
    <row r="48" spans="1:14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0"/>
        <v>0</v>
      </c>
      <c r="E48" s="23">
        <f t="shared" ca="1" si="11"/>
        <v>0</v>
      </c>
      <c r="F48" s="22">
        <f t="shared" ca="1" si="15"/>
        <v>0</v>
      </c>
      <c r="G48" s="22">
        <f t="shared" ca="1" si="15"/>
        <v>0</v>
      </c>
      <c r="H48" s="23">
        <f t="shared" ca="1" si="12"/>
        <v>0</v>
      </c>
      <c r="I48" s="22">
        <f t="shared" ca="1" si="16"/>
        <v>0</v>
      </c>
      <c r="J48" s="22">
        <f t="shared" ca="1" si="16"/>
        <v>0</v>
      </c>
      <c r="K48" s="23">
        <f t="shared" ca="1" si="13"/>
        <v>0</v>
      </c>
      <c r="L48" s="22">
        <f t="shared" ca="1" si="17"/>
        <v>0</v>
      </c>
      <c r="M48" s="22">
        <f t="shared" ca="1" si="17"/>
        <v>0</v>
      </c>
      <c r="N48" s="23">
        <f t="shared" ca="1" si="14"/>
        <v>0</v>
      </c>
    </row>
    <row r="49" spans="1:14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0"/>
        <v>0</v>
      </c>
      <c r="E49" s="23">
        <f t="shared" ca="1" si="11"/>
        <v>0</v>
      </c>
      <c r="F49" s="22">
        <f t="shared" ca="1" si="15"/>
        <v>0</v>
      </c>
      <c r="G49" s="22">
        <f t="shared" ca="1" si="15"/>
        <v>0</v>
      </c>
      <c r="H49" s="23">
        <f t="shared" ca="1" si="12"/>
        <v>0</v>
      </c>
      <c r="I49" s="22">
        <f t="shared" ca="1" si="16"/>
        <v>0</v>
      </c>
      <c r="J49" s="22">
        <f t="shared" ca="1" si="16"/>
        <v>0</v>
      </c>
      <c r="K49" s="23">
        <f t="shared" ca="1" si="13"/>
        <v>0</v>
      </c>
      <c r="L49" s="22">
        <f t="shared" ca="1" si="17"/>
        <v>0</v>
      </c>
      <c r="M49" s="22">
        <f t="shared" ca="1" si="17"/>
        <v>0</v>
      </c>
      <c r="N49" s="23">
        <f t="shared" ca="1" si="14"/>
        <v>0</v>
      </c>
    </row>
    <row r="50" spans="1:14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0"/>
        <v>0</v>
      </c>
      <c r="E50" s="23">
        <f t="shared" ca="1" si="11"/>
        <v>0</v>
      </c>
      <c r="F50" s="22">
        <f t="shared" ca="1" si="15"/>
        <v>0</v>
      </c>
      <c r="G50" s="22">
        <f t="shared" ca="1" si="15"/>
        <v>0</v>
      </c>
      <c r="H50" s="23">
        <f t="shared" ca="1" si="12"/>
        <v>0</v>
      </c>
      <c r="I50" s="22">
        <f t="shared" ca="1" si="16"/>
        <v>0</v>
      </c>
      <c r="J50" s="22">
        <f t="shared" ca="1" si="16"/>
        <v>0</v>
      </c>
      <c r="K50" s="23">
        <f t="shared" ca="1" si="13"/>
        <v>0</v>
      </c>
      <c r="L50" s="22">
        <f t="shared" ca="1" si="17"/>
        <v>0</v>
      </c>
      <c r="M50" s="22">
        <f t="shared" ca="1" si="17"/>
        <v>0</v>
      </c>
      <c r="N50" s="23">
        <f t="shared" ca="1" si="14"/>
        <v>0</v>
      </c>
    </row>
    <row r="51" spans="1:14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0"/>
        <v>0</v>
      </c>
      <c r="E51" s="23">
        <f t="shared" ca="1" si="11"/>
        <v>0</v>
      </c>
      <c r="F51" s="22">
        <f t="shared" ca="1" si="15"/>
        <v>0</v>
      </c>
      <c r="G51" s="22">
        <f t="shared" ca="1" si="15"/>
        <v>0</v>
      </c>
      <c r="H51" s="23">
        <f t="shared" ca="1" si="12"/>
        <v>0</v>
      </c>
      <c r="I51" s="22">
        <f t="shared" ca="1" si="16"/>
        <v>0</v>
      </c>
      <c r="J51" s="22">
        <f t="shared" ca="1" si="16"/>
        <v>0</v>
      </c>
      <c r="K51" s="23">
        <f t="shared" ca="1" si="13"/>
        <v>0</v>
      </c>
      <c r="L51" s="22">
        <f t="shared" ca="1" si="17"/>
        <v>0</v>
      </c>
      <c r="M51" s="22">
        <f t="shared" ca="1" si="17"/>
        <v>0</v>
      </c>
      <c r="N51" s="23">
        <f t="shared" ca="1" si="14"/>
        <v>0</v>
      </c>
    </row>
    <row r="52" spans="1:14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0"/>
        <v>0</v>
      </c>
      <c r="E52" s="23">
        <f t="shared" ca="1" si="11"/>
        <v>0</v>
      </c>
      <c r="F52" s="22">
        <f t="shared" ca="1" si="15"/>
        <v>0</v>
      </c>
      <c r="G52" s="22">
        <f t="shared" ca="1" si="15"/>
        <v>0</v>
      </c>
      <c r="H52" s="23">
        <f t="shared" ca="1" si="12"/>
        <v>0</v>
      </c>
      <c r="I52" s="22">
        <f t="shared" ca="1" si="16"/>
        <v>0</v>
      </c>
      <c r="J52" s="22">
        <f t="shared" ca="1" si="16"/>
        <v>0</v>
      </c>
      <c r="K52" s="23">
        <f t="shared" ca="1" si="13"/>
        <v>0</v>
      </c>
      <c r="L52" s="22">
        <f t="shared" ca="1" si="17"/>
        <v>0</v>
      </c>
      <c r="M52" s="22">
        <f t="shared" ca="1" si="17"/>
        <v>0</v>
      </c>
      <c r="N52" s="23">
        <f t="shared" ca="1" si="14"/>
        <v>0</v>
      </c>
    </row>
    <row r="53" spans="1:14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0"/>
        <v>0</v>
      </c>
      <c r="E53" s="23">
        <f t="shared" ca="1" si="11"/>
        <v>0</v>
      </c>
      <c r="F53" s="22">
        <f t="shared" ca="1" si="15"/>
        <v>0</v>
      </c>
      <c r="G53" s="22">
        <f t="shared" ca="1" si="15"/>
        <v>0</v>
      </c>
      <c r="H53" s="23">
        <f t="shared" ca="1" si="12"/>
        <v>0</v>
      </c>
      <c r="I53" s="22">
        <f t="shared" ca="1" si="16"/>
        <v>0</v>
      </c>
      <c r="J53" s="22">
        <f t="shared" ca="1" si="16"/>
        <v>0</v>
      </c>
      <c r="K53" s="23">
        <f t="shared" ca="1" si="13"/>
        <v>0</v>
      </c>
      <c r="L53" s="22">
        <f t="shared" ca="1" si="17"/>
        <v>0</v>
      </c>
      <c r="M53" s="22">
        <f t="shared" ca="1" si="17"/>
        <v>0</v>
      </c>
      <c r="N53" s="23">
        <f t="shared" ca="1" si="14"/>
        <v>0</v>
      </c>
    </row>
    <row r="54" spans="1:14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0"/>
        <v>0</v>
      </c>
      <c r="E54" s="23">
        <f t="shared" ca="1" si="11"/>
        <v>0</v>
      </c>
      <c r="F54" s="22">
        <f t="shared" ca="1" si="15"/>
        <v>0</v>
      </c>
      <c r="G54" s="22">
        <f t="shared" ca="1" si="15"/>
        <v>0</v>
      </c>
      <c r="H54" s="23">
        <f t="shared" ca="1" si="12"/>
        <v>0</v>
      </c>
      <c r="I54" s="22">
        <f t="shared" ca="1" si="16"/>
        <v>0</v>
      </c>
      <c r="J54" s="22">
        <f t="shared" ca="1" si="16"/>
        <v>0</v>
      </c>
      <c r="K54" s="23">
        <f t="shared" ca="1" si="13"/>
        <v>0</v>
      </c>
      <c r="L54" s="22">
        <f t="shared" ca="1" si="17"/>
        <v>0</v>
      </c>
      <c r="M54" s="22">
        <f t="shared" ca="1" si="17"/>
        <v>0</v>
      </c>
      <c r="N54" s="23">
        <f t="shared" ca="1" si="14"/>
        <v>0</v>
      </c>
    </row>
    <row r="55" spans="1:14" ht="12.75" customHeight="1" x14ac:dyDescent="0.25">
      <c r="A55" s="65" t="s">
        <v>241</v>
      </c>
      <c r="B55" s="21">
        <v>2001</v>
      </c>
      <c r="C55" s="66" t="s">
        <v>146</v>
      </c>
      <c r="D55" s="22">
        <f t="shared" ca="1" si="0"/>
        <v>0</v>
      </c>
      <c r="E55" s="23">
        <f t="shared" ca="1" si="11"/>
        <v>0</v>
      </c>
      <c r="F55" s="22">
        <f t="shared" ref="F55:G70" ca="1" si="18">IFERROR(INDIRECT("'"&amp;$B$2&amp;"'!"&amp;ADDRESS(MATCH($B55,INDIRECT("'"&amp;$B$2&amp;"'!$B$1:$B$1095"),0),MATCH(F$5,INDIRECT("'"&amp;$B$2&amp;"'!5:5"),0))),0)</f>
        <v>0</v>
      </c>
      <c r="G55" s="22">
        <f t="shared" ca="1" si="18"/>
        <v>0</v>
      </c>
      <c r="H55" s="23">
        <f t="shared" ca="1" si="12"/>
        <v>0</v>
      </c>
      <c r="I55" s="22">
        <f t="shared" ref="I55:J70" ca="1" si="19">IFERROR(INDIRECT("'"&amp;$B$2&amp;"'!"&amp;ADDRESS(MATCH($B55,INDIRECT("'"&amp;$B$2&amp;"'!$B$1:$B$1095"),0),MATCH(I$5,INDIRECT("'"&amp;$B$2&amp;"'!5:5"),0))),0)</f>
        <v>0</v>
      </c>
      <c r="J55" s="22">
        <f t="shared" ca="1" si="19"/>
        <v>0</v>
      </c>
      <c r="K55" s="23">
        <f t="shared" ca="1" si="13"/>
        <v>0</v>
      </c>
      <c r="L55" s="22">
        <f t="shared" ref="L55:M70" ca="1" si="20">IFERROR(INDIRECT("'"&amp;$B$2&amp;"'!"&amp;ADDRESS(MATCH($B55,INDIRECT("'"&amp;$B$2&amp;"'!$B$1:$B$1095"),0),MATCH(L$5,INDIRECT("'"&amp;$B$2&amp;"'!5:5"),0))),0)</f>
        <v>0</v>
      </c>
      <c r="M55" s="22">
        <f t="shared" ca="1" si="20"/>
        <v>0</v>
      </c>
      <c r="N55" s="23">
        <f t="shared" ca="1" si="14"/>
        <v>0</v>
      </c>
    </row>
    <row r="56" spans="1:14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0"/>
        <v>0</v>
      </c>
      <c r="E56" s="23">
        <f t="shared" ca="1" si="11"/>
        <v>0</v>
      </c>
      <c r="F56" s="22">
        <f t="shared" ca="1" si="18"/>
        <v>0</v>
      </c>
      <c r="G56" s="22">
        <f t="shared" ca="1" si="18"/>
        <v>0</v>
      </c>
      <c r="H56" s="23">
        <f t="shared" ca="1" si="12"/>
        <v>0</v>
      </c>
      <c r="I56" s="22">
        <f t="shared" ca="1" si="19"/>
        <v>0</v>
      </c>
      <c r="J56" s="22">
        <f t="shared" ca="1" si="19"/>
        <v>0</v>
      </c>
      <c r="K56" s="23">
        <f t="shared" ca="1" si="13"/>
        <v>0</v>
      </c>
      <c r="L56" s="22">
        <f t="shared" ca="1" si="20"/>
        <v>0</v>
      </c>
      <c r="M56" s="22">
        <f t="shared" ca="1" si="20"/>
        <v>0</v>
      </c>
      <c r="N56" s="23">
        <f t="shared" ca="1" si="14"/>
        <v>0</v>
      </c>
    </row>
    <row r="57" spans="1:14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0"/>
        <v>0</v>
      </c>
      <c r="E57" s="23">
        <f t="shared" ca="1" si="11"/>
        <v>0</v>
      </c>
      <c r="F57" s="22">
        <f t="shared" ca="1" si="18"/>
        <v>0</v>
      </c>
      <c r="G57" s="22">
        <f t="shared" ca="1" si="18"/>
        <v>0</v>
      </c>
      <c r="H57" s="23">
        <f t="shared" ca="1" si="12"/>
        <v>0</v>
      </c>
      <c r="I57" s="22">
        <f t="shared" ca="1" si="19"/>
        <v>0</v>
      </c>
      <c r="J57" s="22">
        <f t="shared" ca="1" si="19"/>
        <v>0</v>
      </c>
      <c r="K57" s="23">
        <f t="shared" ca="1" si="13"/>
        <v>0</v>
      </c>
      <c r="L57" s="22">
        <f t="shared" ca="1" si="20"/>
        <v>0</v>
      </c>
      <c r="M57" s="22">
        <f t="shared" ca="1" si="20"/>
        <v>0</v>
      </c>
      <c r="N57" s="23">
        <f t="shared" ca="1" si="14"/>
        <v>0</v>
      </c>
    </row>
    <row r="58" spans="1:14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0"/>
        <v>0</v>
      </c>
      <c r="E58" s="23">
        <f t="shared" ca="1" si="11"/>
        <v>0</v>
      </c>
      <c r="F58" s="22">
        <f t="shared" ca="1" si="18"/>
        <v>0</v>
      </c>
      <c r="G58" s="22">
        <f t="shared" ca="1" si="18"/>
        <v>0</v>
      </c>
      <c r="H58" s="23">
        <f t="shared" ca="1" si="12"/>
        <v>0</v>
      </c>
      <c r="I58" s="22">
        <f t="shared" ca="1" si="19"/>
        <v>0</v>
      </c>
      <c r="J58" s="22">
        <f t="shared" ca="1" si="19"/>
        <v>0</v>
      </c>
      <c r="K58" s="23">
        <f t="shared" ca="1" si="13"/>
        <v>0</v>
      </c>
      <c r="L58" s="22">
        <f t="shared" ca="1" si="20"/>
        <v>0</v>
      </c>
      <c r="M58" s="22">
        <f t="shared" ca="1" si="20"/>
        <v>0</v>
      </c>
      <c r="N58" s="23">
        <f t="shared" ca="1" si="14"/>
        <v>0</v>
      </c>
    </row>
    <row r="59" spans="1:14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0"/>
        <v>0</v>
      </c>
      <c r="E59" s="23">
        <f t="shared" ca="1" si="11"/>
        <v>0</v>
      </c>
      <c r="F59" s="22">
        <f t="shared" ca="1" si="18"/>
        <v>0</v>
      </c>
      <c r="G59" s="22">
        <f t="shared" ca="1" si="18"/>
        <v>0</v>
      </c>
      <c r="H59" s="23">
        <f t="shared" ca="1" si="12"/>
        <v>0</v>
      </c>
      <c r="I59" s="22">
        <f t="shared" ca="1" si="19"/>
        <v>0</v>
      </c>
      <c r="J59" s="22">
        <f t="shared" ca="1" si="19"/>
        <v>0</v>
      </c>
      <c r="K59" s="23">
        <f t="shared" ca="1" si="13"/>
        <v>0</v>
      </c>
      <c r="L59" s="22">
        <f t="shared" ca="1" si="20"/>
        <v>0</v>
      </c>
      <c r="M59" s="22">
        <f t="shared" ca="1" si="20"/>
        <v>0</v>
      </c>
      <c r="N59" s="23">
        <f t="shared" ca="1" si="14"/>
        <v>0</v>
      </c>
    </row>
    <row r="60" spans="1:14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0"/>
        <v>0</v>
      </c>
      <c r="E60" s="23">
        <f t="shared" ca="1" si="11"/>
        <v>0</v>
      </c>
      <c r="F60" s="22">
        <f t="shared" ca="1" si="18"/>
        <v>0</v>
      </c>
      <c r="G60" s="22">
        <f t="shared" ca="1" si="18"/>
        <v>0</v>
      </c>
      <c r="H60" s="23">
        <f t="shared" ca="1" si="12"/>
        <v>0</v>
      </c>
      <c r="I60" s="22">
        <f t="shared" ca="1" si="19"/>
        <v>0</v>
      </c>
      <c r="J60" s="22">
        <f t="shared" ca="1" si="19"/>
        <v>0</v>
      </c>
      <c r="K60" s="23">
        <f t="shared" ca="1" si="13"/>
        <v>0</v>
      </c>
      <c r="L60" s="22">
        <f t="shared" ca="1" si="20"/>
        <v>0</v>
      </c>
      <c r="M60" s="22">
        <f t="shared" ca="1" si="20"/>
        <v>0</v>
      </c>
      <c r="N60" s="23">
        <f t="shared" ca="1" si="14"/>
        <v>0</v>
      </c>
    </row>
    <row r="61" spans="1:14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0"/>
        <v>0</v>
      </c>
      <c r="E61" s="23">
        <f t="shared" ca="1" si="11"/>
        <v>0</v>
      </c>
      <c r="F61" s="22">
        <f t="shared" ca="1" si="18"/>
        <v>0</v>
      </c>
      <c r="G61" s="22">
        <f t="shared" ca="1" si="18"/>
        <v>0</v>
      </c>
      <c r="H61" s="23">
        <f t="shared" ca="1" si="12"/>
        <v>0</v>
      </c>
      <c r="I61" s="22">
        <f t="shared" ca="1" si="19"/>
        <v>0</v>
      </c>
      <c r="J61" s="22">
        <f t="shared" ca="1" si="19"/>
        <v>0</v>
      </c>
      <c r="K61" s="23">
        <f t="shared" ca="1" si="13"/>
        <v>0</v>
      </c>
      <c r="L61" s="22">
        <f t="shared" ca="1" si="20"/>
        <v>0</v>
      </c>
      <c r="M61" s="22">
        <f t="shared" ca="1" si="20"/>
        <v>0</v>
      </c>
      <c r="N61" s="23">
        <f t="shared" ca="1" si="14"/>
        <v>0</v>
      </c>
    </row>
    <row r="62" spans="1:14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0"/>
        <v>0</v>
      </c>
      <c r="E62" s="23">
        <f t="shared" ca="1" si="11"/>
        <v>0</v>
      </c>
      <c r="F62" s="22">
        <f t="shared" ca="1" si="18"/>
        <v>0</v>
      </c>
      <c r="G62" s="22">
        <f t="shared" ca="1" si="18"/>
        <v>0</v>
      </c>
      <c r="H62" s="23">
        <f t="shared" ca="1" si="12"/>
        <v>0</v>
      </c>
      <c r="I62" s="22">
        <f t="shared" ca="1" si="19"/>
        <v>0</v>
      </c>
      <c r="J62" s="22">
        <f t="shared" ca="1" si="19"/>
        <v>0</v>
      </c>
      <c r="K62" s="23">
        <f t="shared" ca="1" si="13"/>
        <v>0</v>
      </c>
      <c r="L62" s="22">
        <f t="shared" ca="1" si="20"/>
        <v>0</v>
      </c>
      <c r="M62" s="22">
        <f t="shared" ca="1" si="20"/>
        <v>0</v>
      </c>
      <c r="N62" s="23">
        <f t="shared" ca="1" si="14"/>
        <v>0</v>
      </c>
    </row>
    <row r="63" spans="1:14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0"/>
        <v>0</v>
      </c>
      <c r="E63" s="23">
        <f t="shared" ca="1" si="11"/>
        <v>0</v>
      </c>
      <c r="F63" s="22">
        <f t="shared" ca="1" si="18"/>
        <v>0</v>
      </c>
      <c r="G63" s="22">
        <f t="shared" ca="1" si="18"/>
        <v>0</v>
      </c>
      <c r="H63" s="23">
        <f t="shared" ca="1" si="12"/>
        <v>0</v>
      </c>
      <c r="I63" s="22">
        <f t="shared" ca="1" si="19"/>
        <v>0</v>
      </c>
      <c r="J63" s="22">
        <f t="shared" ca="1" si="19"/>
        <v>0</v>
      </c>
      <c r="K63" s="23">
        <f t="shared" ca="1" si="13"/>
        <v>0</v>
      </c>
      <c r="L63" s="22">
        <f t="shared" ca="1" si="20"/>
        <v>0</v>
      </c>
      <c r="M63" s="22">
        <f t="shared" ca="1" si="20"/>
        <v>0</v>
      </c>
      <c r="N63" s="23">
        <f t="shared" ca="1" si="14"/>
        <v>0</v>
      </c>
    </row>
    <row r="64" spans="1:14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0"/>
        <v>0</v>
      </c>
      <c r="E64" s="23">
        <f t="shared" ca="1" si="11"/>
        <v>0</v>
      </c>
      <c r="F64" s="22">
        <f t="shared" ca="1" si="18"/>
        <v>0</v>
      </c>
      <c r="G64" s="22">
        <f t="shared" ca="1" si="18"/>
        <v>0</v>
      </c>
      <c r="H64" s="23">
        <f t="shared" ca="1" si="12"/>
        <v>0</v>
      </c>
      <c r="I64" s="22">
        <f t="shared" ca="1" si="19"/>
        <v>0</v>
      </c>
      <c r="J64" s="22">
        <f t="shared" ca="1" si="19"/>
        <v>0</v>
      </c>
      <c r="K64" s="23">
        <f t="shared" ca="1" si="13"/>
        <v>0</v>
      </c>
      <c r="L64" s="22">
        <f t="shared" ca="1" si="20"/>
        <v>0</v>
      </c>
      <c r="M64" s="22">
        <f t="shared" ca="1" si="20"/>
        <v>0</v>
      </c>
      <c r="N64" s="23">
        <f t="shared" ca="1" si="14"/>
        <v>0</v>
      </c>
    </row>
    <row r="65" spans="1:14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0"/>
        <v>0</v>
      </c>
      <c r="E65" s="23">
        <f t="shared" ca="1" si="11"/>
        <v>0</v>
      </c>
      <c r="F65" s="22">
        <f t="shared" ca="1" si="18"/>
        <v>0</v>
      </c>
      <c r="G65" s="22">
        <f t="shared" ca="1" si="18"/>
        <v>0</v>
      </c>
      <c r="H65" s="23">
        <f t="shared" ca="1" si="12"/>
        <v>0</v>
      </c>
      <c r="I65" s="22">
        <f t="shared" ca="1" si="19"/>
        <v>0</v>
      </c>
      <c r="J65" s="22">
        <f t="shared" ca="1" si="19"/>
        <v>0</v>
      </c>
      <c r="K65" s="23">
        <f t="shared" ca="1" si="13"/>
        <v>0</v>
      </c>
      <c r="L65" s="22">
        <f t="shared" ca="1" si="20"/>
        <v>0</v>
      </c>
      <c r="M65" s="22">
        <f t="shared" ca="1" si="20"/>
        <v>0</v>
      </c>
      <c r="N65" s="23">
        <f t="shared" ca="1" si="14"/>
        <v>0</v>
      </c>
    </row>
    <row r="66" spans="1:14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0"/>
        <v>0</v>
      </c>
      <c r="E66" s="23">
        <f t="shared" ca="1" si="11"/>
        <v>0</v>
      </c>
      <c r="F66" s="22">
        <f t="shared" ca="1" si="18"/>
        <v>0</v>
      </c>
      <c r="G66" s="22">
        <f t="shared" ca="1" si="18"/>
        <v>0</v>
      </c>
      <c r="H66" s="23">
        <f t="shared" ca="1" si="12"/>
        <v>0</v>
      </c>
      <c r="I66" s="22">
        <f t="shared" ca="1" si="19"/>
        <v>0</v>
      </c>
      <c r="J66" s="22">
        <f t="shared" ca="1" si="19"/>
        <v>0</v>
      </c>
      <c r="K66" s="23">
        <f t="shared" ca="1" si="13"/>
        <v>0</v>
      </c>
      <c r="L66" s="22">
        <f t="shared" ca="1" si="20"/>
        <v>0</v>
      </c>
      <c r="M66" s="22">
        <f t="shared" ca="1" si="20"/>
        <v>0</v>
      </c>
      <c r="N66" s="23">
        <f t="shared" ca="1" si="14"/>
        <v>0</v>
      </c>
    </row>
    <row r="67" spans="1:14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0"/>
        <v>0</v>
      </c>
      <c r="E67" s="23">
        <f t="shared" ca="1" si="11"/>
        <v>0</v>
      </c>
      <c r="F67" s="22">
        <f t="shared" ca="1" si="18"/>
        <v>0</v>
      </c>
      <c r="G67" s="22">
        <f t="shared" ca="1" si="18"/>
        <v>0</v>
      </c>
      <c r="H67" s="23">
        <f t="shared" ca="1" si="12"/>
        <v>0</v>
      </c>
      <c r="I67" s="22">
        <f t="shared" ca="1" si="19"/>
        <v>0</v>
      </c>
      <c r="J67" s="22">
        <f t="shared" ca="1" si="19"/>
        <v>0</v>
      </c>
      <c r="K67" s="23">
        <f t="shared" ca="1" si="13"/>
        <v>0</v>
      </c>
      <c r="L67" s="22">
        <f t="shared" ca="1" si="20"/>
        <v>0</v>
      </c>
      <c r="M67" s="22">
        <f t="shared" ca="1" si="20"/>
        <v>0</v>
      </c>
      <c r="N67" s="23">
        <f t="shared" ca="1" si="14"/>
        <v>0</v>
      </c>
    </row>
    <row r="68" spans="1:14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0"/>
        <v>0</v>
      </c>
      <c r="E68" s="23">
        <f t="shared" ca="1" si="11"/>
        <v>0</v>
      </c>
      <c r="F68" s="22">
        <f t="shared" ca="1" si="18"/>
        <v>0</v>
      </c>
      <c r="G68" s="22">
        <f t="shared" ca="1" si="18"/>
        <v>0</v>
      </c>
      <c r="H68" s="23">
        <f t="shared" ca="1" si="12"/>
        <v>0</v>
      </c>
      <c r="I68" s="22">
        <f t="shared" ca="1" si="19"/>
        <v>0</v>
      </c>
      <c r="J68" s="22">
        <f t="shared" ca="1" si="19"/>
        <v>0</v>
      </c>
      <c r="K68" s="23">
        <f t="shared" ca="1" si="13"/>
        <v>0</v>
      </c>
      <c r="L68" s="22">
        <f t="shared" ca="1" si="20"/>
        <v>0</v>
      </c>
      <c r="M68" s="22">
        <f t="shared" ca="1" si="20"/>
        <v>0</v>
      </c>
      <c r="N68" s="23">
        <f t="shared" ca="1" si="14"/>
        <v>0</v>
      </c>
    </row>
    <row r="69" spans="1:14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0"/>
        <v>0</v>
      </c>
      <c r="E69" s="23">
        <f t="shared" ca="1" si="11"/>
        <v>0</v>
      </c>
      <c r="F69" s="22">
        <f t="shared" ca="1" si="18"/>
        <v>0</v>
      </c>
      <c r="G69" s="22">
        <f t="shared" ca="1" si="18"/>
        <v>0</v>
      </c>
      <c r="H69" s="23">
        <f t="shared" ca="1" si="12"/>
        <v>0</v>
      </c>
      <c r="I69" s="22">
        <f t="shared" ca="1" si="19"/>
        <v>0</v>
      </c>
      <c r="J69" s="22">
        <f t="shared" ca="1" si="19"/>
        <v>0</v>
      </c>
      <c r="K69" s="23">
        <f t="shared" ca="1" si="13"/>
        <v>0</v>
      </c>
      <c r="L69" s="22">
        <f t="shared" ca="1" si="20"/>
        <v>0</v>
      </c>
      <c r="M69" s="22">
        <f t="shared" ca="1" si="20"/>
        <v>0</v>
      </c>
      <c r="N69" s="23">
        <f t="shared" ca="1" si="14"/>
        <v>0</v>
      </c>
    </row>
    <row r="70" spans="1:14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0"/>
        <v>0</v>
      </c>
      <c r="E70" s="23">
        <f t="shared" ca="1" si="11"/>
        <v>0</v>
      </c>
      <c r="F70" s="22">
        <f t="shared" ca="1" si="18"/>
        <v>0</v>
      </c>
      <c r="G70" s="22">
        <f t="shared" ca="1" si="18"/>
        <v>0</v>
      </c>
      <c r="H70" s="23">
        <f t="shared" ca="1" si="12"/>
        <v>0</v>
      </c>
      <c r="I70" s="22">
        <f t="shared" ca="1" si="19"/>
        <v>0</v>
      </c>
      <c r="J70" s="22">
        <f t="shared" ca="1" si="19"/>
        <v>0</v>
      </c>
      <c r="K70" s="23">
        <f t="shared" ca="1" si="13"/>
        <v>0</v>
      </c>
      <c r="L70" s="22">
        <f t="shared" ca="1" si="20"/>
        <v>0</v>
      </c>
      <c r="M70" s="22">
        <f t="shared" ca="1" si="20"/>
        <v>0</v>
      </c>
      <c r="N70" s="23">
        <f t="shared" ca="1" si="14"/>
        <v>0</v>
      </c>
    </row>
    <row r="71" spans="1:14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D74" ca="1" si="21">IFERROR(INDIRECT("'"&amp;$B$2&amp;"'!"&amp;ADDRESS(MATCH($B71,INDIRECT("'"&amp;$B$2&amp;"'!$B$1:$B$1095"),0),MATCH(D$5,INDIRECT("'"&amp;$B$2&amp;"'!5:5"),0))),0)</f>
        <v>0</v>
      </c>
      <c r="E71" s="23">
        <f t="shared" ca="1" si="11"/>
        <v>0</v>
      </c>
      <c r="F71" s="22">
        <f t="shared" ref="F71:G74" ca="1" si="22">IFERROR(INDIRECT("'"&amp;$B$2&amp;"'!"&amp;ADDRESS(MATCH($B71,INDIRECT("'"&amp;$B$2&amp;"'!$B$1:$B$1095"),0),MATCH(F$5,INDIRECT("'"&amp;$B$2&amp;"'!5:5"),0))),0)</f>
        <v>0</v>
      </c>
      <c r="G71" s="22">
        <f t="shared" ca="1" si="22"/>
        <v>0</v>
      </c>
      <c r="H71" s="23">
        <f t="shared" ca="1" si="12"/>
        <v>0</v>
      </c>
      <c r="I71" s="22">
        <f t="shared" ref="I71:J74" ca="1" si="23">IFERROR(INDIRECT("'"&amp;$B$2&amp;"'!"&amp;ADDRESS(MATCH($B71,INDIRECT("'"&amp;$B$2&amp;"'!$B$1:$B$1095"),0),MATCH(I$5,INDIRECT("'"&amp;$B$2&amp;"'!5:5"),0))),0)</f>
        <v>0</v>
      </c>
      <c r="J71" s="22">
        <f t="shared" ca="1" si="23"/>
        <v>0</v>
      </c>
      <c r="K71" s="23">
        <f t="shared" ca="1" si="13"/>
        <v>0</v>
      </c>
      <c r="L71" s="22">
        <f t="shared" ref="L71:M74" ca="1" si="24">IFERROR(INDIRECT("'"&amp;$B$2&amp;"'!"&amp;ADDRESS(MATCH($B71,INDIRECT("'"&amp;$B$2&amp;"'!$B$1:$B$1095"),0),MATCH(L$5,INDIRECT("'"&amp;$B$2&amp;"'!5:5"),0))),0)</f>
        <v>0</v>
      </c>
      <c r="M71" s="22">
        <f t="shared" ca="1" si="24"/>
        <v>0</v>
      </c>
      <c r="N71" s="23">
        <f t="shared" ca="1" si="14"/>
        <v>0</v>
      </c>
    </row>
    <row r="72" spans="1:14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21"/>
        <v>0</v>
      </c>
      <c r="E72" s="23">
        <f t="shared" ca="1" si="11"/>
        <v>0</v>
      </c>
      <c r="F72" s="22">
        <f t="shared" ca="1" si="22"/>
        <v>0</v>
      </c>
      <c r="G72" s="22">
        <f t="shared" ca="1" si="22"/>
        <v>0</v>
      </c>
      <c r="H72" s="23">
        <f t="shared" ca="1" si="12"/>
        <v>0</v>
      </c>
      <c r="I72" s="22">
        <f t="shared" ca="1" si="23"/>
        <v>0</v>
      </c>
      <c r="J72" s="22">
        <f t="shared" ca="1" si="23"/>
        <v>0</v>
      </c>
      <c r="K72" s="23">
        <f t="shared" ca="1" si="13"/>
        <v>0</v>
      </c>
      <c r="L72" s="22">
        <f t="shared" ca="1" si="24"/>
        <v>0</v>
      </c>
      <c r="M72" s="22">
        <f t="shared" ca="1" si="24"/>
        <v>0</v>
      </c>
      <c r="N72" s="23">
        <f t="shared" ca="1" si="14"/>
        <v>0</v>
      </c>
    </row>
    <row r="73" spans="1:14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21"/>
        <v>0</v>
      </c>
      <c r="E73" s="23">
        <f t="shared" ca="1" si="11"/>
        <v>0</v>
      </c>
      <c r="F73" s="22">
        <f t="shared" ca="1" si="22"/>
        <v>0</v>
      </c>
      <c r="G73" s="22">
        <f t="shared" ca="1" si="22"/>
        <v>0</v>
      </c>
      <c r="H73" s="23">
        <f t="shared" ca="1" si="12"/>
        <v>0</v>
      </c>
      <c r="I73" s="22">
        <f t="shared" ca="1" si="23"/>
        <v>0</v>
      </c>
      <c r="J73" s="22">
        <f t="shared" ca="1" si="23"/>
        <v>0</v>
      </c>
      <c r="K73" s="23">
        <f t="shared" ca="1" si="13"/>
        <v>0</v>
      </c>
      <c r="L73" s="22">
        <f t="shared" ca="1" si="24"/>
        <v>0</v>
      </c>
      <c r="M73" s="22">
        <f t="shared" ca="1" si="24"/>
        <v>0</v>
      </c>
      <c r="N73" s="23">
        <f t="shared" ca="1" si="14"/>
        <v>0</v>
      </c>
    </row>
    <row r="74" spans="1:14" ht="13.5" x14ac:dyDescent="0.25">
      <c r="A74" s="65" t="s">
        <v>281</v>
      </c>
      <c r="B74" s="21">
        <v>3018</v>
      </c>
      <c r="C74" s="66" t="s">
        <v>253</v>
      </c>
      <c r="D74" s="22">
        <f t="shared" ca="1" si="21"/>
        <v>0</v>
      </c>
      <c r="E74" s="23">
        <f t="shared" ca="1" si="11"/>
        <v>0</v>
      </c>
      <c r="F74" s="22">
        <f t="shared" ca="1" si="22"/>
        <v>0</v>
      </c>
      <c r="G74" s="22">
        <f t="shared" ca="1" si="22"/>
        <v>0</v>
      </c>
      <c r="H74" s="23">
        <f t="shared" ca="1" si="12"/>
        <v>0</v>
      </c>
      <c r="I74" s="22">
        <f t="shared" ca="1" si="23"/>
        <v>0</v>
      </c>
      <c r="J74" s="22">
        <f t="shared" ca="1" si="23"/>
        <v>0</v>
      </c>
      <c r="K74" s="23">
        <f t="shared" ca="1" si="13"/>
        <v>0</v>
      </c>
      <c r="L74" s="22">
        <f t="shared" ca="1" si="24"/>
        <v>0</v>
      </c>
      <c r="M74" s="22">
        <f t="shared" ca="1" si="24"/>
        <v>0</v>
      </c>
      <c r="N74" s="23">
        <f t="shared" ca="1" si="14"/>
        <v>0</v>
      </c>
    </row>
    <row r="75" spans="1:14" ht="13.5" x14ac:dyDescent="0.25">
      <c r="A75" s="67" t="s">
        <v>283</v>
      </c>
      <c r="B75" s="56">
        <v>9000</v>
      </c>
      <c r="C75" s="66" t="s">
        <v>284</v>
      </c>
      <c r="D75" s="57">
        <f t="shared" ref="D75:N75" ca="1" si="25">SUMIF($C$7:$C$74,"HD",D$7:D$74)</f>
        <v>0</v>
      </c>
      <c r="E75" s="57">
        <f t="shared" ca="1" si="25"/>
        <v>0</v>
      </c>
      <c r="F75" s="57">
        <f t="shared" ca="1" si="25"/>
        <v>0</v>
      </c>
      <c r="G75" s="57">
        <f t="shared" ca="1" si="25"/>
        <v>0</v>
      </c>
      <c r="H75" s="57">
        <f t="shared" ca="1" si="25"/>
        <v>0</v>
      </c>
      <c r="I75" s="57">
        <f t="shared" ca="1" si="25"/>
        <v>0</v>
      </c>
      <c r="J75" s="57">
        <f t="shared" ca="1" si="25"/>
        <v>0</v>
      </c>
      <c r="K75" s="57">
        <f t="shared" ca="1" si="25"/>
        <v>0</v>
      </c>
      <c r="L75" s="57">
        <f t="shared" ca="1" si="25"/>
        <v>0</v>
      </c>
      <c r="M75" s="57">
        <f t="shared" ca="1" si="25"/>
        <v>0</v>
      </c>
      <c r="N75" s="57">
        <f t="shared" ca="1" si="25"/>
        <v>0</v>
      </c>
    </row>
    <row r="76" spans="1:14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0</v>
      </c>
      <c r="E76" s="57">
        <f t="shared" ref="E76:N76" ca="1" si="26">SUMIF($C$7:$C$74,"H",E$7:E$74)+SUMIF($C$7:$C$74,"E",E$7:E$74)</f>
        <v>0</v>
      </c>
      <c r="F76" s="57">
        <f t="shared" ca="1" si="26"/>
        <v>0</v>
      </c>
      <c r="G76" s="57">
        <f t="shared" ca="1" si="26"/>
        <v>0</v>
      </c>
      <c r="H76" s="57">
        <f t="shared" ca="1" si="26"/>
        <v>0</v>
      </c>
      <c r="I76" s="57">
        <f t="shared" ca="1" si="26"/>
        <v>0</v>
      </c>
      <c r="J76" s="57">
        <f t="shared" ca="1" si="26"/>
        <v>0</v>
      </c>
      <c r="K76" s="57">
        <f t="shared" ca="1" si="26"/>
        <v>0</v>
      </c>
      <c r="L76" s="57">
        <f t="shared" ca="1" si="26"/>
        <v>0</v>
      </c>
      <c r="M76" s="57">
        <f t="shared" ca="1" si="26"/>
        <v>0</v>
      </c>
      <c r="N76" s="57">
        <f t="shared" ca="1" si="26"/>
        <v>0</v>
      </c>
    </row>
    <row r="77" spans="1:14" ht="13.5" x14ac:dyDescent="0.25">
      <c r="A77" s="67" t="s">
        <v>289</v>
      </c>
      <c r="B77" s="56">
        <v>9003</v>
      </c>
      <c r="C77" s="66" t="s">
        <v>290</v>
      </c>
      <c r="D77" s="57">
        <f ca="1">D75+D76</f>
        <v>0</v>
      </c>
      <c r="E77" s="57">
        <f t="shared" ref="E77:N77" ca="1" si="27">E75+E76</f>
        <v>0</v>
      </c>
      <c r="F77" s="57">
        <f t="shared" ca="1" si="27"/>
        <v>0</v>
      </c>
      <c r="G77" s="57">
        <f t="shared" ca="1" si="27"/>
        <v>0</v>
      </c>
      <c r="H77" s="57">
        <f t="shared" ca="1" si="27"/>
        <v>0</v>
      </c>
      <c r="I77" s="57">
        <f t="shared" ca="1" si="27"/>
        <v>0</v>
      </c>
      <c r="J77" s="57">
        <f t="shared" ca="1" si="27"/>
        <v>0</v>
      </c>
      <c r="K77" s="57">
        <f t="shared" ca="1" si="27"/>
        <v>0</v>
      </c>
      <c r="L77" s="57">
        <f t="shared" ca="1" si="27"/>
        <v>0</v>
      </c>
      <c r="M77" s="57">
        <f t="shared" ca="1" si="27"/>
        <v>0</v>
      </c>
      <c r="N77" s="57">
        <f t="shared" ca="1" si="27"/>
        <v>0</v>
      </c>
    </row>
  </sheetData>
  <mergeCells count="1">
    <mergeCell ref="E2:G2"/>
  </mergeCells>
  <dataValidations count="1">
    <dataValidation type="list" allowBlank="1" showInputMessage="1" showErrorMessage="1" sqref="B2" xr:uid="{E97C7079-A57B-4096-9837-B88B470DED7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97FD-238F-4F35-9756-9BF990F37459}">
  <dimension ref="A1:K77"/>
  <sheetViews>
    <sheetView showGridLines="0" zoomScale="80" zoomScaleNormal="80" workbookViewId="0">
      <pane xSplit="3" ySplit="6" topLeftCell="D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1" width="15.7109375" style="3" customWidth="1"/>
    <col min="12" max="12" width="4" style="3" customWidth="1"/>
    <col min="13" max="16384" width="9.140625" style="3"/>
  </cols>
  <sheetData>
    <row r="1" spans="1:11" ht="15" customHeight="1" x14ac:dyDescent="0.25">
      <c r="A1" s="1" t="s">
        <v>0</v>
      </c>
      <c r="B1" s="2"/>
      <c r="C1" s="2"/>
    </row>
    <row r="2" spans="1:11" ht="15" customHeight="1" x14ac:dyDescent="0.25">
      <c r="A2" s="1" t="s">
        <v>352</v>
      </c>
      <c r="B2" s="4" t="s">
        <v>8</v>
      </c>
      <c r="C2" s="2"/>
      <c r="E2" s="81" t="s">
        <v>1</v>
      </c>
      <c r="F2" s="82"/>
      <c r="G2" s="83"/>
      <c r="H2" s="6"/>
    </row>
    <row r="3" spans="1:11" ht="15" customHeight="1" x14ac:dyDescent="0.25">
      <c r="A3" s="5" t="s">
        <v>354</v>
      </c>
      <c r="B3" s="2"/>
      <c r="C3" s="2"/>
    </row>
    <row r="4" spans="1:11" ht="22.5" customHeight="1" x14ac:dyDescent="0.2"/>
    <row r="5" spans="1:11" ht="22.5" customHeight="1" x14ac:dyDescent="0.2">
      <c r="D5" s="11">
        <v>790</v>
      </c>
      <c r="E5" s="11">
        <v>791</v>
      </c>
      <c r="F5" s="11">
        <v>792</v>
      </c>
      <c r="G5" s="11">
        <v>793</v>
      </c>
      <c r="H5" s="11">
        <v>794</v>
      </c>
      <c r="I5" s="11">
        <v>795</v>
      </c>
      <c r="J5" s="11">
        <v>799</v>
      </c>
      <c r="K5" s="69"/>
    </row>
    <row r="6" spans="1:11" ht="79.5" customHeight="1" x14ac:dyDescent="0.2">
      <c r="A6" s="64" t="s">
        <v>141</v>
      </c>
      <c r="B6" s="64" t="s">
        <v>142</v>
      </c>
      <c r="C6" s="64" t="s">
        <v>143</v>
      </c>
      <c r="D6" s="8" t="s">
        <v>125</v>
      </c>
      <c r="E6" s="8" t="s">
        <v>126</v>
      </c>
      <c r="F6" s="8" t="s">
        <v>127</v>
      </c>
      <c r="G6" s="8" t="s">
        <v>128</v>
      </c>
      <c r="H6" s="8" t="s">
        <v>129</v>
      </c>
      <c r="I6" s="8" t="s">
        <v>130</v>
      </c>
      <c r="J6" s="8" t="s">
        <v>131</v>
      </c>
      <c r="K6" s="69" t="s">
        <v>352</v>
      </c>
    </row>
    <row r="7" spans="1:11" ht="12.75" customHeight="1" x14ac:dyDescent="0.25">
      <c r="A7" s="65" t="s">
        <v>145</v>
      </c>
      <c r="B7" s="21">
        <v>1001</v>
      </c>
      <c r="C7" s="66" t="s">
        <v>146</v>
      </c>
      <c r="D7" s="22">
        <f t="shared" ref="D7:J22" ca="1" si="0">IFERROR(INDIRECT("'"&amp;$B$2&amp;"'!"&amp;ADDRESS(MATCH($B7,INDIRECT("'"&amp;$B$2&amp;"'!$B$1:$B$1095"),0),MATCH(D$5,INDIRECT("'"&amp;$B$2&amp;"'!5:5"),0))),0)</f>
        <v>0</v>
      </c>
      <c r="E7" s="22">
        <f t="shared" ca="1" si="0"/>
        <v>0</v>
      </c>
      <c r="F7" s="22">
        <f t="shared" ca="1" si="0"/>
        <v>0</v>
      </c>
      <c r="G7" s="22">
        <f t="shared" ca="1" si="0"/>
        <v>0</v>
      </c>
      <c r="H7" s="22">
        <f t="shared" ca="1" si="0"/>
        <v>0</v>
      </c>
      <c r="I7" s="22">
        <f t="shared" ca="1" si="0"/>
        <v>0</v>
      </c>
      <c r="J7" s="22">
        <f t="shared" ca="1" si="0"/>
        <v>0</v>
      </c>
      <c r="K7" s="23">
        <f t="shared" ref="K7:K22" ca="1" si="1">+SUM(D7:J7)</f>
        <v>0</v>
      </c>
    </row>
    <row r="8" spans="1:11" ht="12.75" customHeight="1" x14ac:dyDescent="0.25">
      <c r="A8" s="65" t="s">
        <v>148</v>
      </c>
      <c r="B8" s="21">
        <v>1003</v>
      </c>
      <c r="C8" s="66" t="s">
        <v>146</v>
      </c>
      <c r="D8" s="22">
        <f t="shared" ca="1" si="0"/>
        <v>0</v>
      </c>
      <c r="E8" s="22">
        <f t="shared" ca="1" si="0"/>
        <v>0</v>
      </c>
      <c r="F8" s="22">
        <f t="shared" ca="1" si="0"/>
        <v>0</v>
      </c>
      <c r="G8" s="22">
        <f t="shared" ca="1" si="0"/>
        <v>0</v>
      </c>
      <c r="H8" s="22">
        <f t="shared" ca="1" si="0"/>
        <v>0</v>
      </c>
      <c r="I8" s="22">
        <f t="shared" ca="1" si="0"/>
        <v>0</v>
      </c>
      <c r="J8" s="22">
        <f t="shared" ca="1" si="0"/>
        <v>0</v>
      </c>
      <c r="K8" s="23">
        <f t="shared" ca="1" si="1"/>
        <v>0</v>
      </c>
    </row>
    <row r="9" spans="1:11" ht="12.75" customHeight="1" x14ac:dyDescent="0.25">
      <c r="A9" s="65" t="s">
        <v>150</v>
      </c>
      <c r="B9" s="21">
        <v>1004</v>
      </c>
      <c r="C9" s="66" t="s">
        <v>146</v>
      </c>
      <c r="D9" s="22">
        <f t="shared" ca="1" si="0"/>
        <v>0</v>
      </c>
      <c r="E9" s="22">
        <f t="shared" ca="1" si="0"/>
        <v>0</v>
      </c>
      <c r="F9" s="22">
        <f t="shared" ca="1" si="0"/>
        <v>0</v>
      </c>
      <c r="G9" s="22">
        <f t="shared" ca="1" si="0"/>
        <v>0</v>
      </c>
      <c r="H9" s="22">
        <f t="shared" ca="1" si="0"/>
        <v>0</v>
      </c>
      <c r="I9" s="22">
        <f t="shared" ca="1" si="0"/>
        <v>0</v>
      </c>
      <c r="J9" s="22">
        <f t="shared" ca="1" si="0"/>
        <v>0</v>
      </c>
      <c r="K9" s="23">
        <f t="shared" ca="1" si="1"/>
        <v>0</v>
      </c>
    </row>
    <row r="10" spans="1:11" ht="12.75" customHeight="1" x14ac:dyDescent="0.25">
      <c r="A10" s="65" t="s">
        <v>152</v>
      </c>
      <c r="B10" s="21">
        <v>1005</v>
      </c>
      <c r="C10" s="66" t="s">
        <v>146</v>
      </c>
      <c r="D10" s="22">
        <f t="shared" ca="1" si="0"/>
        <v>0</v>
      </c>
      <c r="E10" s="22">
        <f t="shared" ca="1" si="0"/>
        <v>0</v>
      </c>
      <c r="F10" s="22">
        <f t="shared" ca="1" si="0"/>
        <v>0</v>
      </c>
      <c r="G10" s="22">
        <f t="shared" ca="1" si="0"/>
        <v>0</v>
      </c>
      <c r="H10" s="22">
        <f t="shared" ca="1" si="0"/>
        <v>0</v>
      </c>
      <c r="I10" s="22">
        <f t="shared" ca="1" si="0"/>
        <v>0</v>
      </c>
      <c r="J10" s="22">
        <f t="shared" ca="1" si="0"/>
        <v>0</v>
      </c>
      <c r="K10" s="23">
        <f t="shared" ca="1" si="1"/>
        <v>0</v>
      </c>
    </row>
    <row r="11" spans="1:11" ht="12.75" customHeight="1" x14ac:dyDescent="0.25">
      <c r="A11" s="65" t="s">
        <v>154</v>
      </c>
      <c r="B11" s="21">
        <v>1006</v>
      </c>
      <c r="C11" s="66" t="s">
        <v>146</v>
      </c>
      <c r="D11" s="22">
        <f t="shared" ca="1" si="0"/>
        <v>0</v>
      </c>
      <c r="E11" s="22">
        <f t="shared" ca="1" si="0"/>
        <v>0</v>
      </c>
      <c r="F11" s="22">
        <f t="shared" ca="1" si="0"/>
        <v>0</v>
      </c>
      <c r="G11" s="22">
        <f t="shared" ca="1" si="0"/>
        <v>0</v>
      </c>
      <c r="H11" s="22">
        <f t="shared" ca="1" si="0"/>
        <v>0</v>
      </c>
      <c r="I11" s="22">
        <f t="shared" ca="1" si="0"/>
        <v>0</v>
      </c>
      <c r="J11" s="22">
        <f t="shared" ca="1" si="0"/>
        <v>0</v>
      </c>
      <c r="K11" s="23">
        <f t="shared" ca="1" si="1"/>
        <v>0</v>
      </c>
    </row>
    <row r="12" spans="1:11" ht="12.75" customHeight="1" x14ac:dyDescent="0.25">
      <c r="A12" s="65" t="s">
        <v>156</v>
      </c>
      <c r="B12" s="21">
        <v>1007</v>
      </c>
      <c r="C12" s="66" t="s">
        <v>146</v>
      </c>
      <c r="D12" s="22">
        <f t="shared" ca="1" si="0"/>
        <v>0</v>
      </c>
      <c r="E12" s="22">
        <f t="shared" ca="1" si="0"/>
        <v>0</v>
      </c>
      <c r="F12" s="22">
        <f t="shared" ca="1" si="0"/>
        <v>0</v>
      </c>
      <c r="G12" s="22">
        <f t="shared" ca="1" si="0"/>
        <v>0</v>
      </c>
      <c r="H12" s="22">
        <f t="shared" ca="1" si="0"/>
        <v>0</v>
      </c>
      <c r="I12" s="22">
        <f t="shared" ca="1" si="0"/>
        <v>0</v>
      </c>
      <c r="J12" s="22">
        <f t="shared" ca="1" si="0"/>
        <v>0</v>
      </c>
      <c r="K12" s="23">
        <f t="shared" ca="1" si="1"/>
        <v>0</v>
      </c>
    </row>
    <row r="13" spans="1:11" ht="12.75" customHeight="1" x14ac:dyDescent="0.25">
      <c r="A13" s="65" t="s">
        <v>158</v>
      </c>
      <c r="B13" s="21">
        <v>1008</v>
      </c>
      <c r="C13" s="66" t="s">
        <v>146</v>
      </c>
      <c r="D13" s="22">
        <f t="shared" ca="1" si="0"/>
        <v>0</v>
      </c>
      <c r="E13" s="22">
        <f t="shared" ca="1" si="0"/>
        <v>0</v>
      </c>
      <c r="F13" s="22">
        <f t="shared" ca="1" si="0"/>
        <v>0</v>
      </c>
      <c r="G13" s="22">
        <f t="shared" ca="1" si="0"/>
        <v>0</v>
      </c>
      <c r="H13" s="22">
        <f t="shared" ca="1" si="0"/>
        <v>0</v>
      </c>
      <c r="I13" s="22">
        <f t="shared" ca="1" si="0"/>
        <v>0</v>
      </c>
      <c r="J13" s="22">
        <f t="shared" ca="1" si="0"/>
        <v>0</v>
      </c>
      <c r="K13" s="23">
        <f t="shared" ca="1" si="1"/>
        <v>0</v>
      </c>
    </row>
    <row r="14" spans="1:11" ht="12.75" customHeight="1" x14ac:dyDescent="0.25">
      <c r="A14" s="65" t="s">
        <v>159</v>
      </c>
      <c r="B14" s="21">
        <v>1009</v>
      </c>
      <c r="C14" s="66" t="s">
        <v>146</v>
      </c>
      <c r="D14" s="22">
        <f t="shared" ca="1" si="0"/>
        <v>0</v>
      </c>
      <c r="E14" s="22">
        <f t="shared" ca="1" si="0"/>
        <v>0</v>
      </c>
      <c r="F14" s="22">
        <f t="shared" ca="1" si="0"/>
        <v>0</v>
      </c>
      <c r="G14" s="22">
        <f t="shared" ca="1" si="0"/>
        <v>0</v>
      </c>
      <c r="H14" s="22">
        <f t="shared" ca="1" si="0"/>
        <v>0</v>
      </c>
      <c r="I14" s="22">
        <f t="shared" ca="1" si="0"/>
        <v>0</v>
      </c>
      <c r="J14" s="22">
        <f t="shared" ca="1" si="0"/>
        <v>0</v>
      </c>
      <c r="K14" s="23">
        <f t="shared" ca="1" si="1"/>
        <v>0</v>
      </c>
    </row>
    <row r="15" spans="1:11" ht="12.75" customHeight="1" x14ac:dyDescent="0.25">
      <c r="A15" s="65" t="s">
        <v>161</v>
      </c>
      <c r="B15" s="21">
        <v>1010</v>
      </c>
      <c r="C15" s="66" t="s">
        <v>146</v>
      </c>
      <c r="D15" s="22">
        <f t="shared" ca="1" si="0"/>
        <v>0</v>
      </c>
      <c r="E15" s="22">
        <f t="shared" ca="1" si="0"/>
        <v>0</v>
      </c>
      <c r="F15" s="22">
        <f t="shared" ca="1" si="0"/>
        <v>0</v>
      </c>
      <c r="G15" s="22">
        <f t="shared" ca="1" si="0"/>
        <v>0</v>
      </c>
      <c r="H15" s="22">
        <f t="shared" ca="1" si="0"/>
        <v>0</v>
      </c>
      <c r="I15" s="22">
        <f t="shared" ca="1" si="0"/>
        <v>0</v>
      </c>
      <c r="J15" s="22">
        <f t="shared" ca="1" si="0"/>
        <v>0</v>
      </c>
      <c r="K15" s="23">
        <f t="shared" ca="1" si="1"/>
        <v>0</v>
      </c>
    </row>
    <row r="16" spans="1:11" ht="12.75" customHeight="1" x14ac:dyDescent="0.25">
      <c r="A16" s="65" t="s">
        <v>163</v>
      </c>
      <c r="B16" s="21">
        <v>1011</v>
      </c>
      <c r="C16" s="66" t="s">
        <v>146</v>
      </c>
      <c r="D16" s="22">
        <f t="shared" ca="1" si="0"/>
        <v>0</v>
      </c>
      <c r="E16" s="22">
        <f t="shared" ca="1" si="0"/>
        <v>0</v>
      </c>
      <c r="F16" s="22">
        <f t="shared" ca="1" si="0"/>
        <v>0</v>
      </c>
      <c r="G16" s="22">
        <f t="shared" ca="1" si="0"/>
        <v>0</v>
      </c>
      <c r="H16" s="22">
        <f t="shared" ca="1" si="0"/>
        <v>0</v>
      </c>
      <c r="I16" s="22">
        <f t="shared" ca="1" si="0"/>
        <v>0</v>
      </c>
      <c r="J16" s="22">
        <f t="shared" ca="1" si="0"/>
        <v>0</v>
      </c>
      <c r="K16" s="23">
        <f t="shared" ca="1" si="1"/>
        <v>0</v>
      </c>
    </row>
    <row r="17" spans="1:11" ht="12.75" customHeight="1" x14ac:dyDescent="0.25">
      <c r="A17" s="65" t="s">
        <v>165</v>
      </c>
      <c r="B17" s="21">
        <v>1012</v>
      </c>
      <c r="C17" s="66" t="s">
        <v>146</v>
      </c>
      <c r="D17" s="22">
        <f t="shared" ca="1" si="0"/>
        <v>0</v>
      </c>
      <c r="E17" s="22">
        <f t="shared" ca="1" si="0"/>
        <v>0</v>
      </c>
      <c r="F17" s="22">
        <f t="shared" ca="1" si="0"/>
        <v>0</v>
      </c>
      <c r="G17" s="22">
        <f t="shared" ca="1" si="0"/>
        <v>0</v>
      </c>
      <c r="H17" s="22">
        <f t="shared" ca="1" si="0"/>
        <v>0</v>
      </c>
      <c r="I17" s="22">
        <f t="shared" ca="1" si="0"/>
        <v>0</v>
      </c>
      <c r="J17" s="22">
        <f t="shared" ca="1" si="0"/>
        <v>0</v>
      </c>
      <c r="K17" s="23">
        <f t="shared" ca="1" si="1"/>
        <v>0</v>
      </c>
    </row>
    <row r="18" spans="1:11" ht="12.75" customHeight="1" x14ac:dyDescent="0.25">
      <c r="A18" s="65" t="s">
        <v>167</v>
      </c>
      <c r="B18" s="21">
        <v>1013</v>
      </c>
      <c r="C18" s="66" t="s">
        <v>146</v>
      </c>
      <c r="D18" s="22">
        <f t="shared" ca="1" si="0"/>
        <v>0</v>
      </c>
      <c r="E18" s="22">
        <f t="shared" ca="1" si="0"/>
        <v>0</v>
      </c>
      <c r="F18" s="22">
        <f t="shared" ca="1" si="0"/>
        <v>0</v>
      </c>
      <c r="G18" s="22">
        <f t="shared" ca="1" si="0"/>
        <v>0</v>
      </c>
      <c r="H18" s="22">
        <f t="shared" ca="1" si="0"/>
        <v>0</v>
      </c>
      <c r="I18" s="22">
        <f t="shared" ca="1" si="0"/>
        <v>0</v>
      </c>
      <c r="J18" s="22">
        <f t="shared" ca="1" si="0"/>
        <v>0</v>
      </c>
      <c r="K18" s="23">
        <f t="shared" ca="1" si="1"/>
        <v>0</v>
      </c>
    </row>
    <row r="19" spans="1:11" ht="12.75" customHeight="1" x14ac:dyDescent="0.25">
      <c r="A19" s="65" t="s">
        <v>169</v>
      </c>
      <c r="B19" s="21">
        <v>1016</v>
      </c>
      <c r="C19" s="66" t="s">
        <v>146</v>
      </c>
      <c r="D19" s="22">
        <f t="shared" ca="1" si="0"/>
        <v>0</v>
      </c>
      <c r="E19" s="22">
        <f t="shared" ca="1" si="0"/>
        <v>0</v>
      </c>
      <c r="F19" s="22">
        <f t="shared" ca="1" si="0"/>
        <v>0</v>
      </c>
      <c r="G19" s="22">
        <f t="shared" ca="1" si="0"/>
        <v>0</v>
      </c>
      <c r="H19" s="22">
        <f t="shared" ca="1" si="0"/>
        <v>0</v>
      </c>
      <c r="I19" s="22">
        <f t="shared" ca="1" si="0"/>
        <v>0</v>
      </c>
      <c r="J19" s="22">
        <f t="shared" ca="1" si="0"/>
        <v>0</v>
      </c>
      <c r="K19" s="23">
        <f t="shared" ca="1" si="1"/>
        <v>0</v>
      </c>
    </row>
    <row r="20" spans="1:11" ht="12.75" customHeight="1" x14ac:dyDescent="0.25">
      <c r="A20" s="65" t="s">
        <v>171</v>
      </c>
      <c r="B20" s="21">
        <v>1017</v>
      </c>
      <c r="C20" s="66" t="s">
        <v>146</v>
      </c>
      <c r="D20" s="22">
        <f t="shared" ca="1" si="0"/>
        <v>0</v>
      </c>
      <c r="E20" s="22">
        <f t="shared" ca="1" si="0"/>
        <v>0</v>
      </c>
      <c r="F20" s="22">
        <f t="shared" ca="1" si="0"/>
        <v>0</v>
      </c>
      <c r="G20" s="22">
        <f t="shared" ca="1" si="0"/>
        <v>0</v>
      </c>
      <c r="H20" s="22">
        <f t="shared" ca="1" si="0"/>
        <v>0</v>
      </c>
      <c r="I20" s="22">
        <f t="shared" ca="1" si="0"/>
        <v>0</v>
      </c>
      <c r="J20" s="22">
        <f t="shared" ca="1" si="0"/>
        <v>0</v>
      </c>
      <c r="K20" s="23">
        <f t="shared" ca="1" si="1"/>
        <v>0</v>
      </c>
    </row>
    <row r="21" spans="1:11" ht="12.75" customHeight="1" x14ac:dyDescent="0.25">
      <c r="A21" s="65" t="s">
        <v>173</v>
      </c>
      <c r="B21" s="21">
        <v>1018</v>
      </c>
      <c r="C21" s="66" t="s">
        <v>146</v>
      </c>
      <c r="D21" s="22">
        <f t="shared" ca="1" si="0"/>
        <v>0</v>
      </c>
      <c r="E21" s="22">
        <f t="shared" ca="1" si="0"/>
        <v>0</v>
      </c>
      <c r="F21" s="22">
        <f t="shared" ca="1" si="0"/>
        <v>0</v>
      </c>
      <c r="G21" s="22">
        <f t="shared" ca="1" si="0"/>
        <v>0</v>
      </c>
      <c r="H21" s="22">
        <f t="shared" ca="1" si="0"/>
        <v>0</v>
      </c>
      <c r="I21" s="22">
        <f t="shared" ca="1" si="0"/>
        <v>0</v>
      </c>
      <c r="J21" s="22">
        <f t="shared" ca="1" si="0"/>
        <v>0</v>
      </c>
      <c r="K21" s="23">
        <f t="shared" ca="1" si="1"/>
        <v>0</v>
      </c>
    </row>
    <row r="22" spans="1:11" ht="12.75" customHeight="1" x14ac:dyDescent="0.25">
      <c r="A22" s="65" t="s">
        <v>175</v>
      </c>
      <c r="B22" s="21">
        <v>1020</v>
      </c>
      <c r="C22" s="66" t="s">
        <v>146</v>
      </c>
      <c r="D22" s="22">
        <f t="shared" ca="1" si="0"/>
        <v>0</v>
      </c>
      <c r="E22" s="22">
        <f t="shared" ca="1" si="0"/>
        <v>0</v>
      </c>
      <c r="F22" s="22">
        <f t="shared" ca="1" si="0"/>
        <v>0</v>
      </c>
      <c r="G22" s="22">
        <f t="shared" ca="1" si="0"/>
        <v>0</v>
      </c>
      <c r="H22" s="22">
        <f t="shared" ca="1" si="0"/>
        <v>0</v>
      </c>
      <c r="I22" s="22">
        <f t="shared" ca="1" si="0"/>
        <v>0</v>
      </c>
      <c r="J22" s="22">
        <f t="shared" ca="1" si="0"/>
        <v>0</v>
      </c>
      <c r="K22" s="23">
        <f t="shared" ca="1" si="1"/>
        <v>0</v>
      </c>
    </row>
    <row r="23" spans="1:11" ht="12.75" customHeight="1" x14ac:dyDescent="0.25">
      <c r="A23" s="65" t="s">
        <v>177</v>
      </c>
      <c r="B23" s="21">
        <v>1022</v>
      </c>
      <c r="C23" s="66" t="s">
        <v>146</v>
      </c>
      <c r="D23" s="22">
        <f t="shared" ref="D23:J38" ca="1" si="2">IFERROR(INDIRECT("'"&amp;$B$2&amp;"'!"&amp;ADDRESS(MATCH($B23,INDIRECT("'"&amp;$B$2&amp;"'!$B$1:$B$1095"),0),MATCH(D$5,INDIRECT("'"&amp;$B$2&amp;"'!5:5"),0))),0)</f>
        <v>0</v>
      </c>
      <c r="E23" s="22">
        <f t="shared" ca="1" si="2"/>
        <v>0</v>
      </c>
      <c r="F23" s="22">
        <f t="shared" ca="1" si="2"/>
        <v>0</v>
      </c>
      <c r="G23" s="22">
        <f t="shared" ca="1" si="2"/>
        <v>0</v>
      </c>
      <c r="H23" s="22">
        <f t="shared" ca="1" si="2"/>
        <v>0</v>
      </c>
      <c r="I23" s="22">
        <f t="shared" ca="1" si="2"/>
        <v>0</v>
      </c>
      <c r="J23" s="22">
        <f t="shared" ca="1" si="2"/>
        <v>0</v>
      </c>
      <c r="K23" s="23">
        <f ca="1">+SUM(D23:J23)</f>
        <v>0</v>
      </c>
    </row>
    <row r="24" spans="1:11" ht="12.75" customHeight="1" x14ac:dyDescent="0.25">
      <c r="A24" s="65" t="s">
        <v>179</v>
      </c>
      <c r="B24" s="21">
        <v>1025</v>
      </c>
      <c r="C24" s="66" t="s">
        <v>146</v>
      </c>
      <c r="D24" s="22">
        <f t="shared" ca="1" si="2"/>
        <v>0</v>
      </c>
      <c r="E24" s="22">
        <f t="shared" ca="1" si="2"/>
        <v>0</v>
      </c>
      <c r="F24" s="22">
        <f t="shared" ca="1" si="2"/>
        <v>0</v>
      </c>
      <c r="G24" s="22">
        <f t="shared" ca="1" si="2"/>
        <v>0</v>
      </c>
      <c r="H24" s="22">
        <f t="shared" ca="1" si="2"/>
        <v>0</v>
      </c>
      <c r="I24" s="22">
        <f t="shared" ca="1" si="2"/>
        <v>0</v>
      </c>
      <c r="J24" s="22">
        <f t="shared" ca="1" si="2"/>
        <v>0</v>
      </c>
      <c r="K24" s="23">
        <f ca="1">+SUM(D24:J24)</f>
        <v>0</v>
      </c>
    </row>
    <row r="25" spans="1:11" ht="12.75" customHeight="1" x14ac:dyDescent="0.25">
      <c r="A25" s="65" t="s">
        <v>181</v>
      </c>
      <c r="B25" s="21">
        <v>1027</v>
      </c>
      <c r="C25" s="66" t="s">
        <v>146</v>
      </c>
      <c r="D25" s="22">
        <f t="shared" ca="1" si="2"/>
        <v>0</v>
      </c>
      <c r="E25" s="22">
        <f t="shared" ca="1" si="2"/>
        <v>0</v>
      </c>
      <c r="F25" s="22">
        <f t="shared" ca="1" si="2"/>
        <v>0</v>
      </c>
      <c r="G25" s="22">
        <f t="shared" ca="1" si="2"/>
        <v>0</v>
      </c>
      <c r="H25" s="22">
        <f t="shared" ca="1" si="2"/>
        <v>0</v>
      </c>
      <c r="I25" s="22">
        <f t="shared" ca="1" si="2"/>
        <v>0</v>
      </c>
      <c r="J25" s="22">
        <f t="shared" ca="1" si="2"/>
        <v>0</v>
      </c>
      <c r="K25" s="23">
        <f t="shared" ref="K25:K46" ca="1" si="3">+SUM(D25:J25)</f>
        <v>0</v>
      </c>
    </row>
    <row r="26" spans="1:11" ht="12.75" customHeight="1" x14ac:dyDescent="0.25">
      <c r="A26" s="65" t="s">
        <v>183</v>
      </c>
      <c r="B26" s="21">
        <v>1028</v>
      </c>
      <c r="C26" s="66" t="s">
        <v>146</v>
      </c>
      <c r="D26" s="22">
        <f t="shared" ca="1" si="2"/>
        <v>0</v>
      </c>
      <c r="E26" s="22">
        <f t="shared" ca="1" si="2"/>
        <v>0</v>
      </c>
      <c r="F26" s="22">
        <f t="shared" ca="1" si="2"/>
        <v>0</v>
      </c>
      <c r="G26" s="22">
        <f t="shared" ca="1" si="2"/>
        <v>0</v>
      </c>
      <c r="H26" s="22">
        <f t="shared" ca="1" si="2"/>
        <v>0</v>
      </c>
      <c r="I26" s="22">
        <f t="shared" ca="1" si="2"/>
        <v>0</v>
      </c>
      <c r="J26" s="22">
        <f t="shared" ca="1" si="2"/>
        <v>0</v>
      </c>
      <c r="K26" s="23">
        <f t="shared" ca="1" si="3"/>
        <v>0</v>
      </c>
    </row>
    <row r="27" spans="1:11" ht="12.75" customHeight="1" x14ac:dyDescent="0.25">
      <c r="A27" s="65" t="s">
        <v>185</v>
      </c>
      <c r="B27" s="21">
        <v>1030</v>
      </c>
      <c r="C27" s="66" t="s">
        <v>146</v>
      </c>
      <c r="D27" s="22">
        <f t="shared" ca="1" si="2"/>
        <v>0</v>
      </c>
      <c r="E27" s="22">
        <f t="shared" ca="1" si="2"/>
        <v>0</v>
      </c>
      <c r="F27" s="22">
        <f t="shared" ca="1" si="2"/>
        <v>0</v>
      </c>
      <c r="G27" s="22">
        <f t="shared" ca="1" si="2"/>
        <v>0</v>
      </c>
      <c r="H27" s="22">
        <f t="shared" ca="1" si="2"/>
        <v>0</v>
      </c>
      <c r="I27" s="22">
        <f t="shared" ca="1" si="2"/>
        <v>0</v>
      </c>
      <c r="J27" s="22">
        <f t="shared" ca="1" si="2"/>
        <v>0</v>
      </c>
      <c r="K27" s="23">
        <f t="shared" ca="1" si="3"/>
        <v>0</v>
      </c>
    </row>
    <row r="28" spans="1:11" ht="12.75" customHeight="1" x14ac:dyDescent="0.25">
      <c r="A28" s="65" t="s">
        <v>187</v>
      </c>
      <c r="B28" s="21">
        <v>1031</v>
      </c>
      <c r="C28" s="66" t="s">
        <v>146</v>
      </c>
      <c r="D28" s="22">
        <f t="shared" ca="1" si="2"/>
        <v>0</v>
      </c>
      <c r="E28" s="22">
        <f t="shared" ca="1" si="2"/>
        <v>0</v>
      </c>
      <c r="F28" s="22">
        <f t="shared" ca="1" si="2"/>
        <v>0</v>
      </c>
      <c r="G28" s="22">
        <f t="shared" ca="1" si="2"/>
        <v>0</v>
      </c>
      <c r="H28" s="22">
        <f t="shared" ca="1" si="2"/>
        <v>0</v>
      </c>
      <c r="I28" s="22">
        <f t="shared" ca="1" si="2"/>
        <v>0</v>
      </c>
      <c r="J28" s="22">
        <f t="shared" ca="1" si="2"/>
        <v>0</v>
      </c>
      <c r="K28" s="23">
        <f t="shared" ca="1" si="3"/>
        <v>0</v>
      </c>
    </row>
    <row r="29" spans="1:11" ht="12.75" customHeight="1" x14ac:dyDescent="0.25">
      <c r="A29" s="65" t="s">
        <v>189</v>
      </c>
      <c r="B29" s="21">
        <v>1032</v>
      </c>
      <c r="C29" s="66" t="s">
        <v>146</v>
      </c>
      <c r="D29" s="22">
        <f t="shared" ca="1" si="2"/>
        <v>0</v>
      </c>
      <c r="E29" s="22">
        <f t="shared" ca="1" si="2"/>
        <v>0</v>
      </c>
      <c r="F29" s="22">
        <f t="shared" ca="1" si="2"/>
        <v>0</v>
      </c>
      <c r="G29" s="22">
        <f t="shared" ca="1" si="2"/>
        <v>0</v>
      </c>
      <c r="H29" s="22">
        <f t="shared" ca="1" si="2"/>
        <v>0</v>
      </c>
      <c r="I29" s="22">
        <f t="shared" ca="1" si="2"/>
        <v>0</v>
      </c>
      <c r="J29" s="22">
        <f t="shared" ca="1" si="2"/>
        <v>0</v>
      </c>
      <c r="K29" s="23">
        <f t="shared" ca="1" si="3"/>
        <v>0</v>
      </c>
    </row>
    <row r="30" spans="1:11" ht="12.75" customHeight="1" x14ac:dyDescent="0.25">
      <c r="A30" s="65" t="s">
        <v>191</v>
      </c>
      <c r="B30" s="21">
        <v>1034</v>
      </c>
      <c r="C30" s="66" t="s">
        <v>146</v>
      </c>
      <c r="D30" s="22">
        <f t="shared" ca="1" si="2"/>
        <v>0</v>
      </c>
      <c r="E30" s="22">
        <f t="shared" ca="1" si="2"/>
        <v>0</v>
      </c>
      <c r="F30" s="22">
        <f t="shared" ca="1" si="2"/>
        <v>0</v>
      </c>
      <c r="G30" s="22">
        <f t="shared" ca="1" si="2"/>
        <v>0</v>
      </c>
      <c r="H30" s="22">
        <f t="shared" ca="1" si="2"/>
        <v>0</v>
      </c>
      <c r="I30" s="22">
        <f t="shared" ca="1" si="2"/>
        <v>0</v>
      </c>
      <c r="J30" s="22">
        <f t="shared" ca="1" si="2"/>
        <v>0</v>
      </c>
      <c r="K30" s="23">
        <f t="shared" ca="1" si="3"/>
        <v>0</v>
      </c>
    </row>
    <row r="31" spans="1:11" ht="12.75" customHeight="1" x14ac:dyDescent="0.25">
      <c r="A31" s="65" t="s">
        <v>193</v>
      </c>
      <c r="B31" s="21">
        <v>1035</v>
      </c>
      <c r="C31" s="66" t="s">
        <v>146</v>
      </c>
      <c r="D31" s="22">
        <f t="shared" ca="1" si="2"/>
        <v>0</v>
      </c>
      <c r="E31" s="22">
        <f t="shared" ca="1" si="2"/>
        <v>0</v>
      </c>
      <c r="F31" s="22">
        <f t="shared" ca="1" si="2"/>
        <v>0</v>
      </c>
      <c r="G31" s="22">
        <f t="shared" ca="1" si="2"/>
        <v>0</v>
      </c>
      <c r="H31" s="22">
        <f t="shared" ca="1" si="2"/>
        <v>0</v>
      </c>
      <c r="I31" s="22">
        <f t="shared" ca="1" si="2"/>
        <v>0</v>
      </c>
      <c r="J31" s="22">
        <f t="shared" ca="1" si="2"/>
        <v>0</v>
      </c>
      <c r="K31" s="23">
        <f t="shared" ca="1" si="3"/>
        <v>0</v>
      </c>
    </row>
    <row r="32" spans="1:11" ht="12.75" customHeight="1" x14ac:dyDescent="0.25">
      <c r="A32" s="65" t="s">
        <v>195</v>
      </c>
      <c r="B32" s="21">
        <v>1036</v>
      </c>
      <c r="C32" s="66" t="s">
        <v>146</v>
      </c>
      <c r="D32" s="22">
        <f t="shared" ca="1" si="2"/>
        <v>0</v>
      </c>
      <c r="E32" s="22">
        <f t="shared" ca="1" si="2"/>
        <v>0</v>
      </c>
      <c r="F32" s="22">
        <f t="shared" ca="1" si="2"/>
        <v>0</v>
      </c>
      <c r="G32" s="22">
        <f t="shared" ca="1" si="2"/>
        <v>0</v>
      </c>
      <c r="H32" s="22">
        <f t="shared" ca="1" si="2"/>
        <v>0</v>
      </c>
      <c r="I32" s="22">
        <f t="shared" ca="1" si="2"/>
        <v>0</v>
      </c>
      <c r="J32" s="22">
        <f t="shared" ca="1" si="2"/>
        <v>0</v>
      </c>
      <c r="K32" s="23">
        <f t="shared" ca="1" si="3"/>
        <v>0</v>
      </c>
    </row>
    <row r="33" spans="1:11" ht="12.75" customHeight="1" x14ac:dyDescent="0.25">
      <c r="A33" s="65" t="s">
        <v>197</v>
      </c>
      <c r="B33" s="21">
        <v>1037</v>
      </c>
      <c r="C33" s="66" t="s">
        <v>146</v>
      </c>
      <c r="D33" s="22">
        <f t="shared" ca="1" si="2"/>
        <v>0</v>
      </c>
      <c r="E33" s="22">
        <f t="shared" ca="1" si="2"/>
        <v>0</v>
      </c>
      <c r="F33" s="22">
        <f t="shared" ca="1" si="2"/>
        <v>0</v>
      </c>
      <c r="G33" s="22">
        <f t="shared" ca="1" si="2"/>
        <v>0</v>
      </c>
      <c r="H33" s="22">
        <f t="shared" ca="1" si="2"/>
        <v>0</v>
      </c>
      <c r="I33" s="22">
        <f t="shared" ca="1" si="2"/>
        <v>0</v>
      </c>
      <c r="J33" s="22">
        <f t="shared" ca="1" si="2"/>
        <v>0</v>
      </c>
      <c r="K33" s="23">
        <f t="shared" ca="1" si="3"/>
        <v>0</v>
      </c>
    </row>
    <row r="34" spans="1:11" ht="12.75" customHeight="1" x14ac:dyDescent="0.25">
      <c r="A34" s="65" t="s">
        <v>199</v>
      </c>
      <c r="B34" s="21">
        <v>1038</v>
      </c>
      <c r="C34" s="66" t="s">
        <v>146</v>
      </c>
      <c r="D34" s="22">
        <f t="shared" ca="1" si="2"/>
        <v>0</v>
      </c>
      <c r="E34" s="22">
        <f t="shared" ca="1" si="2"/>
        <v>0</v>
      </c>
      <c r="F34" s="22">
        <f t="shared" ca="1" si="2"/>
        <v>0</v>
      </c>
      <c r="G34" s="22">
        <f t="shared" ca="1" si="2"/>
        <v>0</v>
      </c>
      <c r="H34" s="22">
        <f t="shared" ca="1" si="2"/>
        <v>0</v>
      </c>
      <c r="I34" s="22">
        <f t="shared" ca="1" si="2"/>
        <v>0</v>
      </c>
      <c r="J34" s="22">
        <f t="shared" ca="1" si="2"/>
        <v>0</v>
      </c>
      <c r="K34" s="23">
        <f t="shared" ca="1" si="3"/>
        <v>0</v>
      </c>
    </row>
    <row r="35" spans="1:11" ht="12.75" customHeight="1" x14ac:dyDescent="0.25">
      <c r="A35" s="65" t="s">
        <v>201</v>
      </c>
      <c r="B35" s="21">
        <v>1039</v>
      </c>
      <c r="C35" s="66" t="s">
        <v>146</v>
      </c>
      <c r="D35" s="22">
        <f t="shared" ca="1" si="2"/>
        <v>0</v>
      </c>
      <c r="E35" s="22">
        <f t="shared" ca="1" si="2"/>
        <v>0</v>
      </c>
      <c r="F35" s="22">
        <f t="shared" ca="1" si="2"/>
        <v>0</v>
      </c>
      <c r="G35" s="22">
        <f t="shared" ca="1" si="2"/>
        <v>0</v>
      </c>
      <c r="H35" s="22">
        <f t="shared" ca="1" si="2"/>
        <v>0</v>
      </c>
      <c r="I35" s="22">
        <f t="shared" ca="1" si="2"/>
        <v>0</v>
      </c>
      <c r="J35" s="22">
        <f t="shared" ca="1" si="2"/>
        <v>0</v>
      </c>
      <c r="K35" s="23">
        <f t="shared" ca="1" si="3"/>
        <v>0</v>
      </c>
    </row>
    <row r="36" spans="1:11" ht="12.75" customHeight="1" x14ac:dyDescent="0.25">
      <c r="A36" s="65" t="s">
        <v>203</v>
      </c>
      <c r="B36" s="21">
        <v>1040</v>
      </c>
      <c r="C36" s="66" t="s">
        <v>146</v>
      </c>
      <c r="D36" s="22">
        <f t="shared" ca="1" si="2"/>
        <v>0</v>
      </c>
      <c r="E36" s="22">
        <f t="shared" ca="1" si="2"/>
        <v>0</v>
      </c>
      <c r="F36" s="22">
        <f t="shared" ca="1" si="2"/>
        <v>0</v>
      </c>
      <c r="G36" s="22">
        <f t="shared" ca="1" si="2"/>
        <v>0</v>
      </c>
      <c r="H36" s="22">
        <f t="shared" ca="1" si="2"/>
        <v>0</v>
      </c>
      <c r="I36" s="22">
        <f t="shared" ca="1" si="2"/>
        <v>0</v>
      </c>
      <c r="J36" s="22">
        <f t="shared" ca="1" si="2"/>
        <v>0</v>
      </c>
      <c r="K36" s="23">
        <f t="shared" ca="1" si="3"/>
        <v>0</v>
      </c>
    </row>
    <row r="37" spans="1:11" ht="12.75" customHeight="1" x14ac:dyDescent="0.25">
      <c r="A37" s="65" t="s">
        <v>205</v>
      </c>
      <c r="B37" s="21">
        <v>1043</v>
      </c>
      <c r="C37" s="66" t="s">
        <v>146</v>
      </c>
      <c r="D37" s="22">
        <f t="shared" ca="1" si="2"/>
        <v>0</v>
      </c>
      <c r="E37" s="22">
        <f t="shared" ca="1" si="2"/>
        <v>0</v>
      </c>
      <c r="F37" s="22">
        <f t="shared" ca="1" si="2"/>
        <v>0</v>
      </c>
      <c r="G37" s="22">
        <f t="shared" ca="1" si="2"/>
        <v>0</v>
      </c>
      <c r="H37" s="22">
        <f t="shared" ca="1" si="2"/>
        <v>0</v>
      </c>
      <c r="I37" s="22">
        <f t="shared" ca="1" si="2"/>
        <v>0</v>
      </c>
      <c r="J37" s="22">
        <f t="shared" ca="1" si="2"/>
        <v>0</v>
      </c>
      <c r="K37" s="23">
        <f t="shared" ca="1" si="3"/>
        <v>0</v>
      </c>
    </row>
    <row r="38" spans="1:11" ht="12.75" customHeight="1" x14ac:dyDescent="0.25">
      <c r="A38" s="65" t="s">
        <v>207</v>
      </c>
      <c r="B38" s="21">
        <v>1044</v>
      </c>
      <c r="C38" s="66" t="s">
        <v>146</v>
      </c>
      <c r="D38" s="22">
        <f t="shared" ca="1" si="2"/>
        <v>0</v>
      </c>
      <c r="E38" s="22">
        <f t="shared" ca="1" si="2"/>
        <v>0</v>
      </c>
      <c r="F38" s="22">
        <f t="shared" ca="1" si="2"/>
        <v>0</v>
      </c>
      <c r="G38" s="22">
        <f t="shared" ca="1" si="2"/>
        <v>0</v>
      </c>
      <c r="H38" s="22">
        <f t="shared" ca="1" si="2"/>
        <v>0</v>
      </c>
      <c r="I38" s="22">
        <f t="shared" ca="1" si="2"/>
        <v>0</v>
      </c>
      <c r="J38" s="22">
        <f t="shared" ca="1" si="2"/>
        <v>0</v>
      </c>
      <c r="K38" s="23">
        <f t="shared" ca="1" si="3"/>
        <v>0</v>
      </c>
    </row>
    <row r="39" spans="1:11" ht="12.75" customHeight="1" x14ac:dyDescent="0.25">
      <c r="A39" s="65" t="s">
        <v>209</v>
      </c>
      <c r="B39" s="21">
        <v>1045</v>
      </c>
      <c r="C39" s="66" t="s">
        <v>146</v>
      </c>
      <c r="D39" s="22">
        <f t="shared" ref="D39:J54" ca="1" si="4">IFERROR(INDIRECT("'"&amp;$B$2&amp;"'!"&amp;ADDRESS(MATCH($B39,INDIRECT("'"&amp;$B$2&amp;"'!$B$1:$B$1095"),0),MATCH(D$5,INDIRECT("'"&amp;$B$2&amp;"'!5:5"),0))),0)</f>
        <v>0</v>
      </c>
      <c r="E39" s="22">
        <f t="shared" ca="1" si="4"/>
        <v>0</v>
      </c>
      <c r="F39" s="22">
        <f t="shared" ca="1" si="4"/>
        <v>0</v>
      </c>
      <c r="G39" s="22">
        <f t="shared" ca="1" si="4"/>
        <v>0</v>
      </c>
      <c r="H39" s="22">
        <f t="shared" ca="1" si="4"/>
        <v>0</v>
      </c>
      <c r="I39" s="22">
        <f t="shared" ca="1" si="4"/>
        <v>0</v>
      </c>
      <c r="J39" s="22">
        <f t="shared" ca="1" si="4"/>
        <v>0</v>
      </c>
      <c r="K39" s="23">
        <f t="shared" ca="1" si="3"/>
        <v>0</v>
      </c>
    </row>
    <row r="40" spans="1:11" ht="12.75" customHeight="1" x14ac:dyDescent="0.25">
      <c r="A40" s="65" t="s">
        <v>211</v>
      </c>
      <c r="B40" s="21">
        <v>1046</v>
      </c>
      <c r="C40" s="66" t="s">
        <v>146</v>
      </c>
      <c r="D40" s="22">
        <f t="shared" ca="1" si="4"/>
        <v>0</v>
      </c>
      <c r="E40" s="22">
        <f t="shared" ca="1" si="4"/>
        <v>0</v>
      </c>
      <c r="F40" s="22">
        <f t="shared" ca="1" si="4"/>
        <v>0</v>
      </c>
      <c r="G40" s="22">
        <f t="shared" ca="1" si="4"/>
        <v>0</v>
      </c>
      <c r="H40" s="22">
        <f t="shared" ca="1" si="4"/>
        <v>0</v>
      </c>
      <c r="I40" s="22">
        <f t="shared" ca="1" si="4"/>
        <v>0</v>
      </c>
      <c r="J40" s="22">
        <f t="shared" ca="1" si="4"/>
        <v>0</v>
      </c>
      <c r="K40" s="23">
        <f t="shared" ca="1" si="3"/>
        <v>0</v>
      </c>
    </row>
    <row r="41" spans="1:11" ht="12.75" customHeight="1" x14ac:dyDescent="0.25">
      <c r="A41" s="65" t="s">
        <v>213</v>
      </c>
      <c r="B41" s="21">
        <v>1047</v>
      </c>
      <c r="C41" s="66" t="s">
        <v>146</v>
      </c>
      <c r="D41" s="22">
        <f t="shared" ca="1" si="4"/>
        <v>0</v>
      </c>
      <c r="E41" s="22">
        <f t="shared" ca="1" si="4"/>
        <v>0</v>
      </c>
      <c r="F41" s="22">
        <f t="shared" ca="1" si="4"/>
        <v>0</v>
      </c>
      <c r="G41" s="22">
        <f t="shared" ca="1" si="4"/>
        <v>0</v>
      </c>
      <c r="H41" s="22">
        <f t="shared" ca="1" si="4"/>
        <v>0</v>
      </c>
      <c r="I41" s="22">
        <f t="shared" ca="1" si="4"/>
        <v>0</v>
      </c>
      <c r="J41" s="22">
        <f t="shared" ca="1" si="4"/>
        <v>0</v>
      </c>
      <c r="K41" s="23">
        <f t="shared" ca="1" si="3"/>
        <v>0</v>
      </c>
    </row>
    <row r="42" spans="1:11" ht="12.75" customHeight="1" x14ac:dyDescent="0.25">
      <c r="A42" s="65" t="s">
        <v>215</v>
      </c>
      <c r="B42" s="21">
        <v>1048</v>
      </c>
      <c r="C42" s="66" t="s">
        <v>146</v>
      </c>
      <c r="D42" s="22">
        <f t="shared" ca="1" si="4"/>
        <v>0</v>
      </c>
      <c r="E42" s="22">
        <f t="shared" ca="1" si="4"/>
        <v>0</v>
      </c>
      <c r="F42" s="22">
        <f t="shared" ca="1" si="4"/>
        <v>0</v>
      </c>
      <c r="G42" s="22">
        <f t="shared" ca="1" si="4"/>
        <v>0</v>
      </c>
      <c r="H42" s="22">
        <f t="shared" ca="1" si="4"/>
        <v>0</v>
      </c>
      <c r="I42" s="22">
        <f t="shared" ca="1" si="4"/>
        <v>0</v>
      </c>
      <c r="J42" s="22">
        <f t="shared" ca="1" si="4"/>
        <v>0</v>
      </c>
      <c r="K42" s="23">
        <f t="shared" ca="1" si="3"/>
        <v>0</v>
      </c>
    </row>
    <row r="43" spans="1:11" ht="12.75" customHeight="1" x14ac:dyDescent="0.25">
      <c r="A43" s="65" t="s">
        <v>217</v>
      </c>
      <c r="B43" s="21">
        <v>1049</v>
      </c>
      <c r="C43" s="66" t="s">
        <v>146</v>
      </c>
      <c r="D43" s="22">
        <f t="shared" ca="1" si="4"/>
        <v>0</v>
      </c>
      <c r="E43" s="22">
        <f t="shared" ca="1" si="4"/>
        <v>0</v>
      </c>
      <c r="F43" s="22">
        <f t="shared" ca="1" si="4"/>
        <v>0</v>
      </c>
      <c r="G43" s="22">
        <f t="shared" ca="1" si="4"/>
        <v>0</v>
      </c>
      <c r="H43" s="22">
        <f t="shared" ca="1" si="4"/>
        <v>0</v>
      </c>
      <c r="I43" s="22">
        <f t="shared" ca="1" si="4"/>
        <v>0</v>
      </c>
      <c r="J43" s="22">
        <f t="shared" ca="1" si="4"/>
        <v>0</v>
      </c>
      <c r="K43" s="23">
        <f t="shared" ca="1" si="3"/>
        <v>0</v>
      </c>
    </row>
    <row r="44" spans="1:11" ht="12.75" customHeight="1" x14ac:dyDescent="0.25">
      <c r="A44" s="65" t="s">
        <v>219</v>
      </c>
      <c r="B44" s="21">
        <v>1050</v>
      </c>
      <c r="C44" s="66" t="s">
        <v>146</v>
      </c>
      <c r="D44" s="22">
        <f t="shared" ca="1" si="4"/>
        <v>0</v>
      </c>
      <c r="E44" s="22">
        <f t="shared" ca="1" si="4"/>
        <v>0</v>
      </c>
      <c r="F44" s="22">
        <f t="shared" ca="1" si="4"/>
        <v>0</v>
      </c>
      <c r="G44" s="22">
        <f t="shared" ca="1" si="4"/>
        <v>0</v>
      </c>
      <c r="H44" s="22">
        <f t="shared" ca="1" si="4"/>
        <v>0</v>
      </c>
      <c r="I44" s="22">
        <f t="shared" ca="1" si="4"/>
        <v>0</v>
      </c>
      <c r="J44" s="22">
        <f t="shared" ca="1" si="4"/>
        <v>0</v>
      </c>
      <c r="K44" s="23">
        <f t="shared" ca="1" si="3"/>
        <v>0</v>
      </c>
    </row>
    <row r="45" spans="1:11" ht="12.75" customHeight="1" x14ac:dyDescent="0.25">
      <c r="A45" s="65" t="s">
        <v>221</v>
      </c>
      <c r="B45" s="21">
        <v>1051</v>
      </c>
      <c r="C45" s="66" t="s">
        <v>146</v>
      </c>
      <c r="D45" s="22">
        <f t="shared" ca="1" si="4"/>
        <v>0</v>
      </c>
      <c r="E45" s="22">
        <f t="shared" ca="1" si="4"/>
        <v>0</v>
      </c>
      <c r="F45" s="22">
        <f t="shared" ca="1" si="4"/>
        <v>0</v>
      </c>
      <c r="G45" s="22">
        <f t="shared" ca="1" si="4"/>
        <v>0</v>
      </c>
      <c r="H45" s="22">
        <f t="shared" ca="1" si="4"/>
        <v>0</v>
      </c>
      <c r="I45" s="22">
        <f t="shared" ca="1" si="4"/>
        <v>0</v>
      </c>
      <c r="J45" s="22">
        <f t="shared" ca="1" si="4"/>
        <v>0</v>
      </c>
      <c r="K45" s="23">
        <f t="shared" ca="1" si="3"/>
        <v>0</v>
      </c>
    </row>
    <row r="46" spans="1:11" ht="12.75" customHeight="1" x14ac:dyDescent="0.25">
      <c r="A46" s="65" t="s">
        <v>223</v>
      </c>
      <c r="B46" s="21">
        <v>1052</v>
      </c>
      <c r="C46" s="66" t="s">
        <v>146</v>
      </c>
      <c r="D46" s="22">
        <f t="shared" ca="1" si="4"/>
        <v>0</v>
      </c>
      <c r="E46" s="22">
        <f t="shared" ca="1" si="4"/>
        <v>0</v>
      </c>
      <c r="F46" s="22">
        <f t="shared" ca="1" si="4"/>
        <v>0</v>
      </c>
      <c r="G46" s="22">
        <f t="shared" ca="1" si="4"/>
        <v>0</v>
      </c>
      <c r="H46" s="22">
        <f t="shared" ca="1" si="4"/>
        <v>0</v>
      </c>
      <c r="I46" s="22">
        <f t="shared" ca="1" si="4"/>
        <v>0</v>
      </c>
      <c r="J46" s="22">
        <f t="shared" ca="1" si="4"/>
        <v>0</v>
      </c>
      <c r="K46" s="23">
        <f t="shared" ca="1" si="3"/>
        <v>0</v>
      </c>
    </row>
    <row r="47" spans="1:11" ht="12.75" customHeight="1" x14ac:dyDescent="0.25">
      <c r="A47" s="65" t="s">
        <v>225</v>
      </c>
      <c r="B47" s="21">
        <v>1053</v>
      </c>
      <c r="C47" s="66" t="s">
        <v>146</v>
      </c>
      <c r="D47" s="22">
        <f t="shared" ca="1" si="4"/>
        <v>0</v>
      </c>
      <c r="E47" s="22">
        <f t="shared" ca="1" si="4"/>
        <v>0</v>
      </c>
      <c r="F47" s="22">
        <f t="shared" ca="1" si="4"/>
        <v>0</v>
      </c>
      <c r="G47" s="22">
        <f t="shared" ca="1" si="4"/>
        <v>0</v>
      </c>
      <c r="H47" s="22">
        <f t="shared" ca="1" si="4"/>
        <v>0</v>
      </c>
      <c r="I47" s="22">
        <f t="shared" ca="1" si="4"/>
        <v>0</v>
      </c>
      <c r="J47" s="22">
        <f t="shared" ca="1" si="4"/>
        <v>0</v>
      </c>
      <c r="K47" s="23">
        <f t="shared" ref="K47:K59" ca="1" si="5">+SUM(D47:J47)</f>
        <v>0</v>
      </c>
    </row>
    <row r="48" spans="1:11" ht="12.75" customHeight="1" x14ac:dyDescent="0.25">
      <c r="A48" s="65" t="s">
        <v>227</v>
      </c>
      <c r="B48" s="21">
        <v>1054</v>
      </c>
      <c r="C48" s="66" t="s">
        <v>146</v>
      </c>
      <c r="D48" s="22">
        <f t="shared" ca="1" si="4"/>
        <v>0</v>
      </c>
      <c r="E48" s="22">
        <f t="shared" ca="1" si="4"/>
        <v>0</v>
      </c>
      <c r="F48" s="22">
        <f t="shared" ca="1" si="4"/>
        <v>0</v>
      </c>
      <c r="G48" s="22">
        <f t="shared" ca="1" si="4"/>
        <v>0</v>
      </c>
      <c r="H48" s="22">
        <f t="shared" ca="1" si="4"/>
        <v>0</v>
      </c>
      <c r="I48" s="22">
        <f t="shared" ca="1" si="4"/>
        <v>0</v>
      </c>
      <c r="J48" s="22">
        <f t="shared" ca="1" si="4"/>
        <v>0</v>
      </c>
      <c r="K48" s="23">
        <f t="shared" ca="1" si="5"/>
        <v>0</v>
      </c>
    </row>
    <row r="49" spans="1:11" ht="12.75" customHeight="1" x14ac:dyDescent="0.25">
      <c r="A49" s="65" t="s">
        <v>229</v>
      </c>
      <c r="B49" s="21">
        <v>1055</v>
      </c>
      <c r="C49" s="66" t="s">
        <v>146</v>
      </c>
      <c r="D49" s="22">
        <f t="shared" ca="1" si="4"/>
        <v>0</v>
      </c>
      <c r="E49" s="22">
        <f t="shared" ca="1" si="4"/>
        <v>0</v>
      </c>
      <c r="F49" s="22">
        <f t="shared" ca="1" si="4"/>
        <v>0</v>
      </c>
      <c r="G49" s="22">
        <f t="shared" ca="1" si="4"/>
        <v>0</v>
      </c>
      <c r="H49" s="22">
        <f t="shared" ca="1" si="4"/>
        <v>0</v>
      </c>
      <c r="I49" s="22">
        <f t="shared" ca="1" si="4"/>
        <v>0</v>
      </c>
      <c r="J49" s="22">
        <f t="shared" ca="1" si="4"/>
        <v>0</v>
      </c>
      <c r="K49" s="23">
        <f t="shared" ca="1" si="5"/>
        <v>0</v>
      </c>
    </row>
    <row r="50" spans="1:11" ht="12.75" customHeight="1" x14ac:dyDescent="0.25">
      <c r="A50" s="65" t="s">
        <v>231</v>
      </c>
      <c r="B50" s="21">
        <v>1056</v>
      </c>
      <c r="C50" s="66" t="s">
        <v>146</v>
      </c>
      <c r="D50" s="22">
        <f t="shared" ca="1" si="4"/>
        <v>0</v>
      </c>
      <c r="E50" s="22">
        <f t="shared" ca="1" si="4"/>
        <v>0</v>
      </c>
      <c r="F50" s="22">
        <f t="shared" ca="1" si="4"/>
        <v>0</v>
      </c>
      <c r="G50" s="22">
        <f t="shared" ca="1" si="4"/>
        <v>0</v>
      </c>
      <c r="H50" s="22">
        <f t="shared" ca="1" si="4"/>
        <v>0</v>
      </c>
      <c r="I50" s="22">
        <f t="shared" ca="1" si="4"/>
        <v>0</v>
      </c>
      <c r="J50" s="22">
        <f t="shared" ca="1" si="4"/>
        <v>0</v>
      </c>
      <c r="K50" s="23">
        <f t="shared" ca="1" si="5"/>
        <v>0</v>
      </c>
    </row>
    <row r="51" spans="1:11" ht="12.75" customHeight="1" x14ac:dyDescent="0.25">
      <c r="A51" s="65" t="s">
        <v>233</v>
      </c>
      <c r="B51" s="21">
        <v>1057</v>
      </c>
      <c r="C51" s="66" t="s">
        <v>146</v>
      </c>
      <c r="D51" s="22">
        <f t="shared" ca="1" si="4"/>
        <v>0</v>
      </c>
      <c r="E51" s="22">
        <f t="shared" ca="1" si="4"/>
        <v>0</v>
      </c>
      <c r="F51" s="22">
        <f t="shared" ca="1" si="4"/>
        <v>0</v>
      </c>
      <c r="G51" s="22">
        <f t="shared" ca="1" si="4"/>
        <v>0</v>
      </c>
      <c r="H51" s="22">
        <f t="shared" ca="1" si="4"/>
        <v>0</v>
      </c>
      <c r="I51" s="22">
        <f t="shared" ca="1" si="4"/>
        <v>0</v>
      </c>
      <c r="J51" s="22">
        <f t="shared" ca="1" si="4"/>
        <v>0</v>
      </c>
      <c r="K51" s="23">
        <f t="shared" ca="1" si="5"/>
        <v>0</v>
      </c>
    </row>
    <row r="52" spans="1:11" ht="12.75" customHeight="1" x14ac:dyDescent="0.25">
      <c r="A52" s="65" t="s">
        <v>235</v>
      </c>
      <c r="B52" s="21">
        <v>1058</v>
      </c>
      <c r="C52" s="66" t="s">
        <v>146</v>
      </c>
      <c r="D52" s="22">
        <f t="shared" ca="1" si="4"/>
        <v>0</v>
      </c>
      <c r="E52" s="22">
        <f t="shared" ca="1" si="4"/>
        <v>0</v>
      </c>
      <c r="F52" s="22">
        <f t="shared" ca="1" si="4"/>
        <v>0</v>
      </c>
      <c r="G52" s="22">
        <f t="shared" ca="1" si="4"/>
        <v>0</v>
      </c>
      <c r="H52" s="22">
        <f t="shared" ca="1" si="4"/>
        <v>0</v>
      </c>
      <c r="I52" s="22">
        <f t="shared" ca="1" si="4"/>
        <v>0</v>
      </c>
      <c r="J52" s="22">
        <f t="shared" ca="1" si="4"/>
        <v>0</v>
      </c>
      <c r="K52" s="23">
        <f t="shared" ref="K52" ca="1" si="6">+SUM(D52:J52)</f>
        <v>0</v>
      </c>
    </row>
    <row r="53" spans="1:11" ht="12.75" customHeight="1" x14ac:dyDescent="0.25">
      <c r="A53" s="65" t="s">
        <v>237</v>
      </c>
      <c r="B53" s="21">
        <v>1059</v>
      </c>
      <c r="C53" s="66" t="s">
        <v>146</v>
      </c>
      <c r="D53" s="22">
        <f t="shared" ca="1" si="4"/>
        <v>0</v>
      </c>
      <c r="E53" s="22">
        <f t="shared" ca="1" si="4"/>
        <v>0</v>
      </c>
      <c r="F53" s="22">
        <f t="shared" ca="1" si="4"/>
        <v>0</v>
      </c>
      <c r="G53" s="22">
        <f t="shared" ca="1" si="4"/>
        <v>0</v>
      </c>
      <c r="H53" s="22">
        <f t="shared" ca="1" si="4"/>
        <v>0</v>
      </c>
      <c r="I53" s="22">
        <f t="shared" ca="1" si="4"/>
        <v>0</v>
      </c>
      <c r="J53" s="22">
        <f t="shared" ca="1" si="4"/>
        <v>0</v>
      </c>
      <c r="K53" s="23">
        <f t="shared" ref="K53:K54" ca="1" si="7">+SUM(D53:J53)</f>
        <v>0</v>
      </c>
    </row>
    <row r="54" spans="1:11" ht="12.75" customHeight="1" x14ac:dyDescent="0.25">
      <c r="A54" s="65" t="s">
        <v>239</v>
      </c>
      <c r="B54" s="21">
        <v>1060</v>
      </c>
      <c r="C54" s="66" t="s">
        <v>146</v>
      </c>
      <c r="D54" s="22">
        <f t="shared" ca="1" si="4"/>
        <v>0</v>
      </c>
      <c r="E54" s="22">
        <f t="shared" ca="1" si="4"/>
        <v>0</v>
      </c>
      <c r="F54" s="22">
        <f t="shared" ca="1" si="4"/>
        <v>0</v>
      </c>
      <c r="G54" s="22">
        <f t="shared" ca="1" si="4"/>
        <v>0</v>
      </c>
      <c r="H54" s="22">
        <f t="shared" ca="1" si="4"/>
        <v>0</v>
      </c>
      <c r="I54" s="22">
        <f t="shared" ca="1" si="4"/>
        <v>0</v>
      </c>
      <c r="J54" s="22">
        <f t="shared" ca="1" si="4"/>
        <v>0</v>
      </c>
      <c r="K54" s="23">
        <f t="shared" ca="1" si="7"/>
        <v>0</v>
      </c>
    </row>
    <row r="55" spans="1:11" ht="12.75" customHeight="1" x14ac:dyDescent="0.25">
      <c r="A55" s="65" t="s">
        <v>241</v>
      </c>
      <c r="B55" s="21">
        <v>2001</v>
      </c>
      <c r="C55" s="66" t="s">
        <v>146</v>
      </c>
      <c r="D55" s="22">
        <f t="shared" ref="D55:J70" ca="1" si="8">IFERROR(INDIRECT("'"&amp;$B$2&amp;"'!"&amp;ADDRESS(MATCH($B55,INDIRECT("'"&amp;$B$2&amp;"'!$B$1:$B$1095"),0),MATCH(D$5,INDIRECT("'"&amp;$B$2&amp;"'!5:5"),0))),0)</f>
        <v>0</v>
      </c>
      <c r="E55" s="22">
        <f t="shared" ca="1" si="8"/>
        <v>0</v>
      </c>
      <c r="F55" s="22">
        <f t="shared" ca="1" si="8"/>
        <v>0</v>
      </c>
      <c r="G55" s="22">
        <f t="shared" ca="1" si="8"/>
        <v>0</v>
      </c>
      <c r="H55" s="22">
        <f t="shared" ca="1" si="8"/>
        <v>0</v>
      </c>
      <c r="I55" s="22">
        <f t="shared" ca="1" si="8"/>
        <v>0</v>
      </c>
      <c r="J55" s="22">
        <f t="shared" ca="1" si="8"/>
        <v>0</v>
      </c>
      <c r="K55" s="23">
        <f t="shared" ca="1" si="5"/>
        <v>0</v>
      </c>
    </row>
    <row r="56" spans="1:11" ht="12.75" customHeight="1" x14ac:dyDescent="0.25">
      <c r="A56" s="65" t="s">
        <v>243</v>
      </c>
      <c r="B56" s="21">
        <v>2002</v>
      </c>
      <c r="C56" s="66" t="s">
        <v>244</v>
      </c>
      <c r="D56" s="22">
        <f t="shared" ca="1" si="8"/>
        <v>0</v>
      </c>
      <c r="E56" s="22">
        <f t="shared" ca="1" si="8"/>
        <v>2184769163.6600251</v>
      </c>
      <c r="F56" s="22">
        <f t="shared" ca="1" si="8"/>
        <v>0</v>
      </c>
      <c r="G56" s="22">
        <f t="shared" ca="1" si="8"/>
        <v>0</v>
      </c>
      <c r="H56" s="22">
        <f t="shared" ca="1" si="8"/>
        <v>0</v>
      </c>
      <c r="I56" s="22">
        <f t="shared" ca="1" si="8"/>
        <v>0</v>
      </c>
      <c r="J56" s="22">
        <f t="shared" ca="1" si="8"/>
        <v>0</v>
      </c>
      <c r="K56" s="23">
        <f t="shared" ca="1" si="5"/>
        <v>2184769163.6600251</v>
      </c>
    </row>
    <row r="57" spans="1:11" ht="12.75" customHeight="1" x14ac:dyDescent="0.25">
      <c r="A57" s="65" t="s">
        <v>246</v>
      </c>
      <c r="B57" s="21">
        <v>2005</v>
      </c>
      <c r="C57" s="66" t="s">
        <v>244</v>
      </c>
      <c r="D57" s="22">
        <f t="shared" ca="1" si="8"/>
        <v>0</v>
      </c>
      <c r="E57" s="22">
        <f t="shared" ca="1" si="8"/>
        <v>367419.90999999992</v>
      </c>
      <c r="F57" s="22">
        <f t="shared" ca="1" si="8"/>
        <v>0</v>
      </c>
      <c r="G57" s="22">
        <f t="shared" ca="1" si="8"/>
        <v>0</v>
      </c>
      <c r="H57" s="22">
        <f t="shared" ca="1" si="8"/>
        <v>0</v>
      </c>
      <c r="I57" s="22">
        <f t="shared" ca="1" si="8"/>
        <v>0</v>
      </c>
      <c r="J57" s="22">
        <f t="shared" ca="1" si="8"/>
        <v>0</v>
      </c>
      <c r="K57" s="23">
        <f t="shared" ca="1" si="5"/>
        <v>367419.90999999992</v>
      </c>
    </row>
    <row r="58" spans="1:11" ht="12.75" customHeight="1" x14ac:dyDescent="0.25">
      <c r="A58" s="65" t="s">
        <v>248</v>
      </c>
      <c r="B58" s="21">
        <v>2006</v>
      </c>
      <c r="C58" s="66" t="s">
        <v>244</v>
      </c>
      <c r="D58" s="22">
        <f t="shared" ca="1" si="8"/>
        <v>0</v>
      </c>
      <c r="E58" s="22">
        <f t="shared" ca="1" si="8"/>
        <v>37023800.700000003</v>
      </c>
      <c r="F58" s="22">
        <f t="shared" ca="1" si="8"/>
        <v>0</v>
      </c>
      <c r="G58" s="22">
        <f t="shared" ca="1" si="8"/>
        <v>0</v>
      </c>
      <c r="H58" s="22">
        <f t="shared" ca="1" si="8"/>
        <v>0</v>
      </c>
      <c r="I58" s="22">
        <f t="shared" ca="1" si="8"/>
        <v>0</v>
      </c>
      <c r="J58" s="22">
        <f t="shared" ca="1" si="8"/>
        <v>0</v>
      </c>
      <c r="K58" s="23">
        <f t="shared" ca="1" si="5"/>
        <v>37023800.700000003</v>
      </c>
    </row>
    <row r="59" spans="1:11" ht="12.75" customHeight="1" x14ac:dyDescent="0.25">
      <c r="A59" s="65" t="s">
        <v>250</v>
      </c>
      <c r="B59" s="21">
        <v>2007</v>
      </c>
      <c r="C59" s="66" t="s">
        <v>244</v>
      </c>
      <c r="D59" s="22">
        <f t="shared" ca="1" si="8"/>
        <v>0</v>
      </c>
      <c r="E59" s="22">
        <f t="shared" ca="1" si="8"/>
        <v>5572042.0100000156</v>
      </c>
      <c r="F59" s="22">
        <f t="shared" ca="1" si="8"/>
        <v>0</v>
      </c>
      <c r="G59" s="22">
        <f t="shared" ca="1" si="8"/>
        <v>0</v>
      </c>
      <c r="H59" s="22">
        <f t="shared" ca="1" si="8"/>
        <v>0</v>
      </c>
      <c r="I59" s="22">
        <f t="shared" ca="1" si="8"/>
        <v>0</v>
      </c>
      <c r="J59" s="22">
        <f t="shared" ca="1" si="8"/>
        <v>0</v>
      </c>
      <c r="K59" s="23">
        <f t="shared" ca="1" si="5"/>
        <v>5572042.0100000156</v>
      </c>
    </row>
    <row r="60" spans="1:11" ht="12.75" customHeight="1" x14ac:dyDescent="0.25">
      <c r="A60" s="65" t="s">
        <v>252</v>
      </c>
      <c r="B60" s="21">
        <v>3001</v>
      </c>
      <c r="C60" s="66" t="s">
        <v>253</v>
      </c>
      <c r="D60" s="22">
        <f t="shared" ca="1" si="8"/>
        <v>0</v>
      </c>
      <c r="E60" s="22">
        <f t="shared" ca="1" si="8"/>
        <v>3743650112.2383108</v>
      </c>
      <c r="F60" s="22">
        <f t="shared" ca="1" si="8"/>
        <v>0</v>
      </c>
      <c r="G60" s="22">
        <f t="shared" ca="1" si="8"/>
        <v>0</v>
      </c>
      <c r="H60" s="22">
        <f t="shared" ca="1" si="8"/>
        <v>0</v>
      </c>
      <c r="I60" s="22">
        <f t="shared" ca="1" si="8"/>
        <v>0</v>
      </c>
      <c r="J60" s="22">
        <f t="shared" ca="1" si="8"/>
        <v>0</v>
      </c>
      <c r="K60" s="23">
        <f t="shared" ref="K60:K74" ca="1" si="9">+SUM(D60:J60)</f>
        <v>3743650112.2383108</v>
      </c>
    </row>
    <row r="61" spans="1:11" ht="12.75" customHeight="1" x14ac:dyDescent="0.25">
      <c r="A61" s="65" t="s">
        <v>255</v>
      </c>
      <c r="B61" s="21">
        <v>3002</v>
      </c>
      <c r="C61" s="66" t="s">
        <v>253</v>
      </c>
      <c r="D61" s="22">
        <f t="shared" ca="1" si="8"/>
        <v>0</v>
      </c>
      <c r="E61" s="22">
        <f t="shared" ca="1" si="8"/>
        <v>4630466.1099999994</v>
      </c>
      <c r="F61" s="22">
        <f t="shared" ca="1" si="8"/>
        <v>0</v>
      </c>
      <c r="G61" s="22">
        <f t="shared" ca="1" si="8"/>
        <v>0</v>
      </c>
      <c r="H61" s="22">
        <f t="shared" ca="1" si="8"/>
        <v>0</v>
      </c>
      <c r="I61" s="22">
        <f t="shared" ca="1" si="8"/>
        <v>0</v>
      </c>
      <c r="J61" s="22">
        <f t="shared" ca="1" si="8"/>
        <v>0</v>
      </c>
      <c r="K61" s="23">
        <f t="shared" ca="1" si="9"/>
        <v>4630466.1099999994</v>
      </c>
    </row>
    <row r="62" spans="1:11" ht="12.75" customHeight="1" x14ac:dyDescent="0.25">
      <c r="A62" s="65" t="s">
        <v>257</v>
      </c>
      <c r="B62" s="21">
        <v>3003</v>
      </c>
      <c r="C62" s="66" t="s">
        <v>253</v>
      </c>
      <c r="D62" s="22">
        <f t="shared" ca="1" si="8"/>
        <v>0</v>
      </c>
      <c r="E62" s="22">
        <f t="shared" ca="1" si="8"/>
        <v>87309966.360000014</v>
      </c>
      <c r="F62" s="22">
        <f t="shared" ca="1" si="8"/>
        <v>0</v>
      </c>
      <c r="G62" s="22">
        <f t="shared" ca="1" si="8"/>
        <v>0</v>
      </c>
      <c r="H62" s="22">
        <f t="shared" ca="1" si="8"/>
        <v>0</v>
      </c>
      <c r="I62" s="22">
        <f t="shared" ca="1" si="8"/>
        <v>0</v>
      </c>
      <c r="J62" s="22">
        <f t="shared" ca="1" si="8"/>
        <v>0</v>
      </c>
      <c r="K62" s="23">
        <f t="shared" ca="1" si="9"/>
        <v>87309966.360000014</v>
      </c>
    </row>
    <row r="63" spans="1:11" ht="12.75" customHeight="1" x14ac:dyDescent="0.25">
      <c r="A63" s="65" t="s">
        <v>259</v>
      </c>
      <c r="B63" s="21">
        <v>3004</v>
      </c>
      <c r="C63" s="66" t="s">
        <v>253</v>
      </c>
      <c r="D63" s="22">
        <f t="shared" ca="1" si="8"/>
        <v>13853386.999999996</v>
      </c>
      <c r="E63" s="22">
        <f t="shared" ca="1" si="8"/>
        <v>36941750.249999978</v>
      </c>
      <c r="F63" s="22">
        <f t="shared" ca="1" si="8"/>
        <v>0</v>
      </c>
      <c r="G63" s="22">
        <f t="shared" ca="1" si="8"/>
        <v>0</v>
      </c>
      <c r="H63" s="22">
        <f t="shared" ca="1" si="8"/>
        <v>0</v>
      </c>
      <c r="I63" s="22">
        <f t="shared" ca="1" si="8"/>
        <v>0</v>
      </c>
      <c r="J63" s="22">
        <f t="shared" ca="1" si="8"/>
        <v>0</v>
      </c>
      <c r="K63" s="23">
        <f t="shared" ca="1" si="9"/>
        <v>50795137.24999997</v>
      </c>
    </row>
    <row r="64" spans="1:11" ht="12.75" customHeight="1" x14ac:dyDescent="0.25">
      <c r="A64" s="65" t="s">
        <v>261</v>
      </c>
      <c r="B64" s="21">
        <v>3005</v>
      </c>
      <c r="C64" s="66" t="s">
        <v>253</v>
      </c>
      <c r="D64" s="22">
        <f t="shared" ca="1" si="8"/>
        <v>0</v>
      </c>
      <c r="E64" s="22">
        <f t="shared" ca="1" si="8"/>
        <v>2560025.1199999899</v>
      </c>
      <c r="F64" s="22">
        <f t="shared" ca="1" si="8"/>
        <v>0</v>
      </c>
      <c r="G64" s="22">
        <f t="shared" ca="1" si="8"/>
        <v>0</v>
      </c>
      <c r="H64" s="22">
        <f t="shared" ca="1" si="8"/>
        <v>0</v>
      </c>
      <c r="I64" s="22">
        <f t="shared" ca="1" si="8"/>
        <v>0</v>
      </c>
      <c r="J64" s="22">
        <f t="shared" ca="1" si="8"/>
        <v>0</v>
      </c>
      <c r="K64" s="23">
        <f t="shared" ca="1" si="9"/>
        <v>2560025.1199999899</v>
      </c>
    </row>
    <row r="65" spans="1:11" ht="12.75" customHeight="1" x14ac:dyDescent="0.25">
      <c r="A65" s="65" t="s">
        <v>263</v>
      </c>
      <c r="B65" s="21">
        <v>3006</v>
      </c>
      <c r="C65" s="66" t="s">
        <v>253</v>
      </c>
      <c r="D65" s="22">
        <f t="shared" ca="1" si="8"/>
        <v>0</v>
      </c>
      <c r="E65" s="22">
        <f t="shared" ca="1" si="8"/>
        <v>1504581157.8994033</v>
      </c>
      <c r="F65" s="22">
        <f t="shared" ca="1" si="8"/>
        <v>0</v>
      </c>
      <c r="G65" s="22">
        <f t="shared" ca="1" si="8"/>
        <v>0</v>
      </c>
      <c r="H65" s="22">
        <f t="shared" ca="1" si="8"/>
        <v>0</v>
      </c>
      <c r="I65" s="22">
        <f t="shared" ca="1" si="8"/>
        <v>0</v>
      </c>
      <c r="J65" s="22">
        <f t="shared" ca="1" si="8"/>
        <v>0</v>
      </c>
      <c r="K65" s="23">
        <f t="shared" ca="1" si="9"/>
        <v>1504581157.8994033</v>
      </c>
    </row>
    <row r="66" spans="1:11" ht="12.75" customHeight="1" x14ac:dyDescent="0.25">
      <c r="A66" s="65" t="s">
        <v>265</v>
      </c>
      <c r="B66" s="21">
        <v>3007</v>
      </c>
      <c r="C66" s="66" t="s">
        <v>253</v>
      </c>
      <c r="D66" s="22">
        <f t="shared" ca="1" si="8"/>
        <v>0</v>
      </c>
      <c r="E66" s="22">
        <f t="shared" ca="1" si="8"/>
        <v>9653710.7899999954</v>
      </c>
      <c r="F66" s="22">
        <f t="shared" ca="1" si="8"/>
        <v>0</v>
      </c>
      <c r="G66" s="22">
        <f t="shared" ca="1" si="8"/>
        <v>0</v>
      </c>
      <c r="H66" s="22">
        <f t="shared" ca="1" si="8"/>
        <v>0</v>
      </c>
      <c r="I66" s="22">
        <f t="shared" ca="1" si="8"/>
        <v>0</v>
      </c>
      <c r="J66" s="22">
        <f t="shared" ca="1" si="8"/>
        <v>0</v>
      </c>
      <c r="K66" s="23">
        <f t="shared" ca="1" si="9"/>
        <v>9653710.7899999954</v>
      </c>
    </row>
    <row r="67" spans="1:11" ht="12.75" customHeight="1" x14ac:dyDescent="0.25">
      <c r="A67" s="65" t="s">
        <v>267</v>
      </c>
      <c r="B67" s="21">
        <v>3008</v>
      </c>
      <c r="C67" s="66" t="s">
        <v>253</v>
      </c>
      <c r="D67" s="22">
        <f t="shared" ca="1" si="8"/>
        <v>0</v>
      </c>
      <c r="E67" s="22">
        <f t="shared" ca="1" si="8"/>
        <v>0</v>
      </c>
      <c r="F67" s="22">
        <f t="shared" ca="1" si="8"/>
        <v>0</v>
      </c>
      <c r="G67" s="22">
        <f t="shared" ca="1" si="8"/>
        <v>0</v>
      </c>
      <c r="H67" s="22">
        <f t="shared" ca="1" si="8"/>
        <v>0</v>
      </c>
      <c r="I67" s="22">
        <f t="shared" ca="1" si="8"/>
        <v>0</v>
      </c>
      <c r="J67" s="22">
        <f t="shared" ca="1" si="8"/>
        <v>0</v>
      </c>
      <c r="K67" s="23">
        <f t="shared" ca="1" si="9"/>
        <v>0</v>
      </c>
    </row>
    <row r="68" spans="1:11" ht="12.75" customHeight="1" x14ac:dyDescent="0.25">
      <c r="A68" s="65" t="s">
        <v>269</v>
      </c>
      <c r="B68" s="21">
        <v>3009</v>
      </c>
      <c r="C68" s="66" t="s">
        <v>253</v>
      </c>
      <c r="D68" s="22">
        <f t="shared" ca="1" si="8"/>
        <v>0</v>
      </c>
      <c r="E68" s="22">
        <f t="shared" ca="1" si="8"/>
        <v>13698810.619999997</v>
      </c>
      <c r="F68" s="22">
        <f t="shared" ca="1" si="8"/>
        <v>0</v>
      </c>
      <c r="G68" s="22">
        <f t="shared" ca="1" si="8"/>
        <v>0</v>
      </c>
      <c r="H68" s="22">
        <f t="shared" ca="1" si="8"/>
        <v>0</v>
      </c>
      <c r="I68" s="22">
        <f t="shared" ca="1" si="8"/>
        <v>0</v>
      </c>
      <c r="J68" s="22">
        <f t="shared" ca="1" si="8"/>
        <v>0</v>
      </c>
      <c r="K68" s="23">
        <f t="shared" ca="1" si="9"/>
        <v>13698810.619999997</v>
      </c>
    </row>
    <row r="69" spans="1:11" ht="12.75" customHeight="1" x14ac:dyDescent="0.25">
      <c r="A69" s="65" t="s">
        <v>271</v>
      </c>
      <c r="B69" s="21">
        <v>3011</v>
      </c>
      <c r="C69" s="66" t="s">
        <v>253</v>
      </c>
      <c r="D69" s="22">
        <f t="shared" ca="1" si="8"/>
        <v>0</v>
      </c>
      <c r="E69" s="22">
        <f t="shared" ca="1" si="8"/>
        <v>15561522.733616987</v>
      </c>
      <c r="F69" s="22">
        <f t="shared" ca="1" si="8"/>
        <v>0</v>
      </c>
      <c r="G69" s="22">
        <f t="shared" ca="1" si="8"/>
        <v>0</v>
      </c>
      <c r="H69" s="22">
        <f t="shared" ca="1" si="8"/>
        <v>0</v>
      </c>
      <c r="I69" s="22">
        <f t="shared" ca="1" si="8"/>
        <v>0</v>
      </c>
      <c r="J69" s="22">
        <f t="shared" ca="1" si="8"/>
        <v>0</v>
      </c>
      <c r="K69" s="23">
        <f t="shared" ca="1" si="9"/>
        <v>15561522.733616987</v>
      </c>
    </row>
    <row r="70" spans="1:11" ht="12.75" customHeight="1" x14ac:dyDescent="0.25">
      <c r="A70" s="65" t="s">
        <v>273</v>
      </c>
      <c r="B70" s="21">
        <v>3012</v>
      </c>
      <c r="C70" s="66" t="s">
        <v>253</v>
      </c>
      <c r="D70" s="22">
        <f t="shared" ca="1" si="8"/>
        <v>0</v>
      </c>
      <c r="E70" s="22">
        <f t="shared" ca="1" si="8"/>
        <v>119730239.55999994</v>
      </c>
      <c r="F70" s="22">
        <f t="shared" ca="1" si="8"/>
        <v>0</v>
      </c>
      <c r="G70" s="22">
        <f t="shared" ca="1" si="8"/>
        <v>0</v>
      </c>
      <c r="H70" s="22">
        <f t="shared" ca="1" si="8"/>
        <v>0</v>
      </c>
      <c r="I70" s="22">
        <f t="shared" ca="1" si="8"/>
        <v>0</v>
      </c>
      <c r="J70" s="22">
        <f t="shared" ca="1" si="8"/>
        <v>0</v>
      </c>
      <c r="K70" s="23">
        <f t="shared" ca="1" si="9"/>
        <v>119730239.55999994</v>
      </c>
    </row>
    <row r="71" spans="1:11" ht="12.75" customHeight="1" x14ac:dyDescent="0.25">
      <c r="A71" s="65" t="s">
        <v>275</v>
      </c>
      <c r="B71" s="21">
        <v>3015</v>
      </c>
      <c r="C71" s="66" t="s">
        <v>253</v>
      </c>
      <c r="D71" s="22">
        <f t="shared" ref="D71:J74" ca="1" si="10">IFERROR(INDIRECT("'"&amp;$B$2&amp;"'!"&amp;ADDRESS(MATCH($B71,INDIRECT("'"&amp;$B$2&amp;"'!$B$1:$B$1095"),0),MATCH(D$5,INDIRECT("'"&amp;$B$2&amp;"'!5:5"),0))),0)</f>
        <v>0</v>
      </c>
      <c r="E71" s="22">
        <f t="shared" ca="1" si="10"/>
        <v>1102348.55</v>
      </c>
      <c r="F71" s="22">
        <f t="shared" ca="1" si="10"/>
        <v>0</v>
      </c>
      <c r="G71" s="22">
        <f t="shared" ca="1" si="10"/>
        <v>0</v>
      </c>
      <c r="H71" s="22">
        <f t="shared" ca="1" si="10"/>
        <v>0</v>
      </c>
      <c r="I71" s="22">
        <f t="shared" ca="1" si="10"/>
        <v>0</v>
      </c>
      <c r="J71" s="22">
        <f t="shared" ca="1" si="10"/>
        <v>0</v>
      </c>
      <c r="K71" s="23">
        <f t="shared" ca="1" si="9"/>
        <v>1102348.55</v>
      </c>
    </row>
    <row r="72" spans="1:11" ht="12.75" customHeight="1" x14ac:dyDescent="0.25">
      <c r="A72" s="65" t="s">
        <v>277</v>
      </c>
      <c r="B72" s="21">
        <v>3016</v>
      </c>
      <c r="C72" s="66" t="s">
        <v>253</v>
      </c>
      <c r="D72" s="22">
        <f t="shared" ca="1" si="10"/>
        <v>0</v>
      </c>
      <c r="E72" s="22">
        <f t="shared" ca="1" si="10"/>
        <v>1226024.3900000884</v>
      </c>
      <c r="F72" s="22">
        <f t="shared" ca="1" si="10"/>
        <v>0</v>
      </c>
      <c r="G72" s="22">
        <f t="shared" ca="1" si="10"/>
        <v>0</v>
      </c>
      <c r="H72" s="22">
        <f t="shared" ca="1" si="10"/>
        <v>0</v>
      </c>
      <c r="I72" s="22">
        <f t="shared" ca="1" si="10"/>
        <v>0</v>
      </c>
      <c r="J72" s="22">
        <f t="shared" ca="1" si="10"/>
        <v>0</v>
      </c>
      <c r="K72" s="23">
        <f t="shared" ca="1" si="9"/>
        <v>1226024.3900000884</v>
      </c>
    </row>
    <row r="73" spans="1:11" ht="12.75" customHeight="1" x14ac:dyDescent="0.25">
      <c r="A73" s="65" t="s">
        <v>279</v>
      </c>
      <c r="B73" s="21">
        <v>3017</v>
      </c>
      <c r="C73" s="66" t="s">
        <v>253</v>
      </c>
      <c r="D73" s="22">
        <f t="shared" ca="1" si="10"/>
        <v>0</v>
      </c>
      <c r="E73" s="22">
        <f t="shared" ca="1" si="10"/>
        <v>24690682.549999993</v>
      </c>
      <c r="F73" s="22">
        <f t="shared" ca="1" si="10"/>
        <v>0</v>
      </c>
      <c r="G73" s="22">
        <f t="shared" ca="1" si="10"/>
        <v>0</v>
      </c>
      <c r="H73" s="22">
        <f t="shared" ca="1" si="10"/>
        <v>0</v>
      </c>
      <c r="I73" s="22">
        <f t="shared" ca="1" si="10"/>
        <v>0</v>
      </c>
      <c r="J73" s="22">
        <f t="shared" ca="1" si="10"/>
        <v>0</v>
      </c>
      <c r="K73" s="23">
        <f t="shared" ca="1" si="9"/>
        <v>24690682.549999993</v>
      </c>
    </row>
    <row r="74" spans="1:11" ht="13.5" x14ac:dyDescent="0.25">
      <c r="A74" s="65" t="s">
        <v>281</v>
      </c>
      <c r="B74" s="21">
        <v>3018</v>
      </c>
      <c r="C74" s="66" t="s">
        <v>253</v>
      </c>
      <c r="D74" s="22">
        <f t="shared" ca="1" si="10"/>
        <v>0</v>
      </c>
      <c r="E74" s="22">
        <f t="shared" ca="1" si="10"/>
        <v>103110555.07998043</v>
      </c>
      <c r="F74" s="22">
        <f t="shared" ca="1" si="10"/>
        <v>0</v>
      </c>
      <c r="G74" s="22">
        <f t="shared" ca="1" si="10"/>
        <v>0</v>
      </c>
      <c r="H74" s="22">
        <f t="shared" ca="1" si="10"/>
        <v>0</v>
      </c>
      <c r="I74" s="22">
        <f t="shared" ca="1" si="10"/>
        <v>0</v>
      </c>
      <c r="J74" s="22">
        <f t="shared" ca="1" si="10"/>
        <v>0</v>
      </c>
      <c r="K74" s="23">
        <f t="shared" ca="1" si="9"/>
        <v>103110555.07998043</v>
      </c>
    </row>
    <row r="75" spans="1:11" ht="13.5" x14ac:dyDescent="0.25">
      <c r="A75" s="67" t="s">
        <v>283</v>
      </c>
      <c r="B75" s="56">
        <v>9000</v>
      </c>
      <c r="C75" s="66" t="s">
        <v>284</v>
      </c>
      <c r="D75" s="57">
        <f t="shared" ref="D75:K75" ca="1" si="11">SUMIF($C$7:$C$74,"HD",D$7:D$74)</f>
        <v>0</v>
      </c>
      <c r="E75" s="57">
        <f t="shared" ca="1" si="11"/>
        <v>0</v>
      </c>
      <c r="F75" s="57">
        <f t="shared" ca="1" si="11"/>
        <v>0</v>
      </c>
      <c r="G75" s="57">
        <f t="shared" ca="1" si="11"/>
        <v>0</v>
      </c>
      <c r="H75" s="57">
        <f t="shared" ca="1" si="11"/>
        <v>0</v>
      </c>
      <c r="I75" s="57">
        <f t="shared" ca="1" si="11"/>
        <v>0</v>
      </c>
      <c r="J75" s="57">
        <f t="shared" ca="1" si="11"/>
        <v>0</v>
      </c>
      <c r="K75" s="57">
        <f t="shared" ca="1" si="11"/>
        <v>0</v>
      </c>
    </row>
    <row r="76" spans="1:11" ht="13.5" x14ac:dyDescent="0.25">
      <c r="A76" s="67" t="s">
        <v>286</v>
      </c>
      <c r="B76" s="56">
        <v>9001</v>
      </c>
      <c r="C76" s="66" t="s">
        <v>287</v>
      </c>
      <c r="D76" s="57">
        <f ca="1">SUMIF($C$7:$C$74,"H",D$7:D$74)+SUMIF($C$7:$C$74,"E",D$7:D$74)</f>
        <v>13853386.999999996</v>
      </c>
      <c r="E76" s="57">
        <f t="shared" ref="E76:K76" ca="1" si="12">SUMIF($C$7:$C$74,"H",E$7:E$74)+SUMIF($C$7:$C$74,"E",E$7:E$74)</f>
        <v>7896179798.5313377</v>
      </c>
      <c r="F76" s="57">
        <f t="shared" ca="1" si="12"/>
        <v>0</v>
      </c>
      <c r="G76" s="57">
        <f t="shared" ca="1" si="12"/>
        <v>0</v>
      </c>
      <c r="H76" s="57">
        <f t="shared" ca="1" si="12"/>
        <v>0</v>
      </c>
      <c r="I76" s="57">
        <f t="shared" ca="1" si="12"/>
        <v>0</v>
      </c>
      <c r="J76" s="57">
        <f t="shared" ca="1" si="12"/>
        <v>0</v>
      </c>
      <c r="K76" s="57">
        <f t="shared" ca="1" si="12"/>
        <v>7910033185.5313377</v>
      </c>
    </row>
    <row r="77" spans="1:11" ht="13.5" x14ac:dyDescent="0.25">
      <c r="A77" s="67" t="s">
        <v>289</v>
      </c>
      <c r="B77" s="56">
        <v>9003</v>
      </c>
      <c r="C77" s="66" t="s">
        <v>290</v>
      </c>
      <c r="D77" s="57">
        <f t="shared" ref="D77:J77" ca="1" si="13">D75+D76</f>
        <v>13853386.999999996</v>
      </c>
      <c r="E77" s="57">
        <f t="shared" ca="1" si="13"/>
        <v>7896179798.5313377</v>
      </c>
      <c r="F77" s="57">
        <f t="shared" ca="1" si="13"/>
        <v>0</v>
      </c>
      <c r="G77" s="57">
        <f t="shared" ca="1" si="13"/>
        <v>0</v>
      </c>
      <c r="H77" s="57">
        <f t="shared" ca="1" si="13"/>
        <v>0</v>
      </c>
      <c r="I77" s="57">
        <f t="shared" ca="1" si="13"/>
        <v>0</v>
      </c>
      <c r="J77" s="57">
        <f t="shared" ca="1" si="13"/>
        <v>0</v>
      </c>
      <c r="K77" s="57">
        <f ca="1">K75+K76</f>
        <v>7910033185.5313377</v>
      </c>
    </row>
  </sheetData>
  <mergeCells count="1">
    <mergeCell ref="E2:G2"/>
  </mergeCells>
  <dataValidations count="1">
    <dataValidation type="list" allowBlank="1" showInputMessage="1" showErrorMessage="1" sqref="B2" xr:uid="{3CED0B9E-3558-46AD-866C-C69EF6B0005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50381-651D-4DF3-B4D6-11AD0FC495EA}">
  <dimension ref="A1:DL143"/>
  <sheetViews>
    <sheetView showGridLines="0" zoomScale="80" zoomScaleNormal="80" workbookViewId="0">
      <pane xSplit="3" ySplit="6" topLeftCell="D7" activePane="bottomRight" state="frozen"/>
      <selection activeCell="E144" sqref="E144"/>
      <selection pane="topRight" activeCell="E144" sqref="E144"/>
      <selection pane="bottomLeft" activeCell="E144" sqref="E144"/>
      <selection pane="bottomRight" activeCell="D7" sqref="D7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12" width="18.85546875" style="3" customWidth="1"/>
    <col min="113" max="116" width="15.5703125" style="3" customWidth="1"/>
    <col min="117" max="117" width="14.7109375" style="3" customWidth="1"/>
    <col min="118" max="16384" width="9.140625" style="3"/>
  </cols>
  <sheetData>
    <row r="1" spans="1:116" ht="15" customHeight="1" x14ac:dyDescent="0.25">
      <c r="A1" s="1" t="s">
        <v>0</v>
      </c>
      <c r="B1" s="2"/>
      <c r="C1" s="2"/>
    </row>
    <row r="2" spans="1:116" ht="15" customHeight="1" x14ac:dyDescent="0.25">
      <c r="A2" s="1" t="s">
        <v>8</v>
      </c>
      <c r="B2" s="2"/>
      <c r="C2" s="2"/>
    </row>
    <row r="3" spans="1:116" ht="15" customHeight="1" x14ac:dyDescent="0.25">
      <c r="A3" s="5" t="s">
        <v>354</v>
      </c>
      <c r="B3" s="2"/>
      <c r="C3" s="2"/>
    </row>
    <row r="4" spans="1:116" ht="22.5" customHeight="1" x14ac:dyDescent="0.2"/>
    <row r="5" spans="1:116" ht="22.5" customHeight="1" x14ac:dyDescent="0.2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708</v>
      </c>
      <c r="N5" s="11">
        <v>707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773</v>
      </c>
      <c r="BX5" s="11">
        <v>774</v>
      </c>
      <c r="BY5" s="11">
        <v>775</v>
      </c>
      <c r="BZ5" s="11">
        <v>776</v>
      </c>
      <c r="CA5" s="11">
        <v>777</v>
      </c>
      <c r="CB5" s="11">
        <v>778</v>
      </c>
      <c r="CC5" s="11">
        <v>779</v>
      </c>
      <c r="CD5" s="11">
        <v>780</v>
      </c>
      <c r="CE5" s="11">
        <v>781</v>
      </c>
      <c r="CF5" s="11">
        <v>782</v>
      </c>
      <c r="CG5" s="11">
        <v>783</v>
      </c>
      <c r="CH5" s="11">
        <v>784</v>
      </c>
      <c r="CI5" s="11">
        <v>785</v>
      </c>
      <c r="CJ5" s="11">
        <v>904</v>
      </c>
      <c r="CK5" s="11">
        <v>905</v>
      </c>
      <c r="CL5" s="11">
        <v>906</v>
      </c>
      <c r="CM5" s="11">
        <v>90601</v>
      </c>
      <c r="CN5" s="11">
        <v>90602</v>
      </c>
      <c r="CO5" s="11">
        <v>907</v>
      </c>
      <c r="CP5" s="11">
        <v>90701</v>
      </c>
      <c r="CQ5" s="11">
        <v>90702</v>
      </c>
      <c r="CR5" s="11">
        <v>786</v>
      </c>
      <c r="CS5" s="11">
        <v>789</v>
      </c>
      <c r="CT5" s="11">
        <v>798</v>
      </c>
      <c r="CU5" s="11">
        <v>790</v>
      </c>
      <c r="CV5" s="11">
        <v>791</v>
      </c>
      <c r="CW5" s="11">
        <v>792</v>
      </c>
      <c r="CX5" s="11">
        <v>793</v>
      </c>
      <c r="CY5" s="11">
        <v>794</v>
      </c>
      <c r="CZ5" s="11">
        <v>795</v>
      </c>
      <c r="DA5" s="11">
        <v>796</v>
      </c>
      <c r="DB5" s="11">
        <v>797</v>
      </c>
      <c r="DC5" s="11">
        <v>908</v>
      </c>
      <c r="DD5" s="11">
        <v>909</v>
      </c>
      <c r="DE5" s="11">
        <v>910</v>
      </c>
      <c r="DF5" s="11">
        <v>91001</v>
      </c>
      <c r="DG5" s="11">
        <v>91002</v>
      </c>
      <c r="DH5" s="11">
        <v>911</v>
      </c>
      <c r="DI5" s="11">
        <v>91101</v>
      </c>
      <c r="DJ5" s="11">
        <v>91102</v>
      </c>
      <c r="DK5" s="11">
        <v>799</v>
      </c>
      <c r="DL5" s="6"/>
    </row>
    <row r="6" spans="1:116" ht="80.099999999999994" customHeight="1" x14ac:dyDescent="0.2">
      <c r="A6" s="64" t="s">
        <v>141</v>
      </c>
      <c r="B6" s="64" t="s">
        <v>142</v>
      </c>
      <c r="C6" s="64" t="s">
        <v>143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110</v>
      </c>
      <c r="I6" s="8" t="s">
        <v>48</v>
      </c>
      <c r="J6" s="8" t="s">
        <v>14</v>
      </c>
      <c r="K6" s="8" t="s">
        <v>105</v>
      </c>
      <c r="L6" s="8" t="s">
        <v>106</v>
      </c>
      <c r="M6" s="8" t="s">
        <v>107</v>
      </c>
      <c r="N6" s="8" t="s">
        <v>98</v>
      </c>
      <c r="O6" s="8" t="s">
        <v>41</v>
      </c>
      <c r="P6" s="8" t="s">
        <v>42</v>
      </c>
      <c r="Q6" s="8" t="s">
        <v>37</v>
      </c>
      <c r="R6" s="8" t="s">
        <v>310</v>
      </c>
      <c r="S6" s="8" t="s">
        <v>74</v>
      </c>
      <c r="T6" s="8" t="s">
        <v>75</v>
      </c>
      <c r="U6" s="8" t="s">
        <v>76</v>
      </c>
      <c r="V6" s="8" t="s">
        <v>77</v>
      </c>
      <c r="W6" s="8" t="s">
        <v>30</v>
      </c>
      <c r="X6" s="8" t="s">
        <v>15</v>
      </c>
      <c r="Y6" s="8" t="s">
        <v>83</v>
      </c>
      <c r="Z6" s="8" t="s">
        <v>84</v>
      </c>
      <c r="AA6" s="8" t="s">
        <v>85</v>
      </c>
      <c r="AB6" s="8" t="s">
        <v>86</v>
      </c>
      <c r="AC6" s="8" t="s">
        <v>56</v>
      </c>
      <c r="AD6" s="8" t="s">
        <v>57</v>
      </c>
      <c r="AE6" s="8" t="s">
        <v>87</v>
      </c>
      <c r="AF6" s="8" t="s">
        <v>88</v>
      </c>
      <c r="AG6" s="8" t="s">
        <v>35</v>
      </c>
      <c r="AH6" s="8" t="s">
        <v>79</v>
      </c>
      <c r="AI6" s="8" t="s">
        <v>16</v>
      </c>
      <c r="AJ6" s="8" t="s">
        <v>311</v>
      </c>
      <c r="AK6" s="8" t="s">
        <v>90</v>
      </c>
      <c r="AL6" s="8" t="s">
        <v>91</v>
      </c>
      <c r="AM6" s="8" t="s">
        <v>92</v>
      </c>
      <c r="AN6" s="8" t="s">
        <v>93</v>
      </c>
      <c r="AO6" s="8" t="s">
        <v>81</v>
      </c>
      <c r="AP6" s="8" t="s">
        <v>108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99</v>
      </c>
      <c r="AZ6" s="8" t="s">
        <v>100</v>
      </c>
      <c r="BA6" s="8" t="s">
        <v>101</v>
      </c>
      <c r="BB6" s="8" t="s">
        <v>111</v>
      </c>
      <c r="BC6" s="8" t="s">
        <v>112</v>
      </c>
      <c r="BD6" s="8" t="s">
        <v>17</v>
      </c>
      <c r="BE6" s="8" t="s">
        <v>18</v>
      </c>
      <c r="BF6" s="8" t="s">
        <v>113</v>
      </c>
      <c r="BG6" s="8" t="s">
        <v>114</v>
      </c>
      <c r="BH6" s="8" t="s">
        <v>115</v>
      </c>
      <c r="BI6" s="8" t="s">
        <v>102</v>
      </c>
      <c r="BJ6" s="8" t="s">
        <v>103</v>
      </c>
      <c r="BK6" s="8" t="s">
        <v>116</v>
      </c>
      <c r="BL6" s="8" t="s">
        <v>117</v>
      </c>
      <c r="BM6" s="8" t="s">
        <v>118</v>
      </c>
      <c r="BN6" s="8" t="s">
        <v>120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94</v>
      </c>
      <c r="BU6" s="8" t="s">
        <v>312</v>
      </c>
      <c r="BV6" s="8" t="s">
        <v>96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20</v>
      </c>
      <c r="CI6" s="8" t="s">
        <v>21</v>
      </c>
      <c r="CJ6" s="8" t="s">
        <v>22</v>
      </c>
      <c r="CK6" s="8" t="s">
        <v>23</v>
      </c>
      <c r="CL6" s="8" t="s">
        <v>24</v>
      </c>
      <c r="CM6" s="8" t="s">
        <v>25</v>
      </c>
      <c r="CN6" s="8" t="s">
        <v>26</v>
      </c>
      <c r="CO6" s="8" t="s">
        <v>27</v>
      </c>
      <c r="CP6" s="8" t="s">
        <v>25</v>
      </c>
      <c r="CQ6" s="8" t="s">
        <v>26</v>
      </c>
      <c r="CR6" s="8" t="s">
        <v>28</v>
      </c>
      <c r="CS6" s="8" t="s">
        <v>122</v>
      </c>
      <c r="CT6" s="8" t="s">
        <v>123</v>
      </c>
      <c r="CU6" s="8" t="s">
        <v>125</v>
      </c>
      <c r="CV6" s="8" t="s">
        <v>126</v>
      </c>
      <c r="CW6" s="8" t="s">
        <v>127</v>
      </c>
      <c r="CX6" s="8" t="s">
        <v>128</v>
      </c>
      <c r="CY6" s="8" t="s">
        <v>129</v>
      </c>
      <c r="CZ6" s="8" t="s">
        <v>130</v>
      </c>
      <c r="DA6" s="8" t="s">
        <v>20</v>
      </c>
      <c r="DB6" s="8" t="s">
        <v>21</v>
      </c>
      <c r="DC6" s="8" t="s">
        <v>22</v>
      </c>
      <c r="DD6" s="8" t="s">
        <v>23</v>
      </c>
      <c r="DE6" s="8" t="s">
        <v>24</v>
      </c>
      <c r="DF6" s="8" t="s">
        <v>25</v>
      </c>
      <c r="DG6" s="8" t="s">
        <v>26</v>
      </c>
      <c r="DH6" s="8" t="s">
        <v>27</v>
      </c>
      <c r="DI6" s="8" t="s">
        <v>25</v>
      </c>
      <c r="DJ6" s="8" t="s">
        <v>26</v>
      </c>
      <c r="DK6" s="8" t="s">
        <v>131</v>
      </c>
      <c r="DL6" s="69" t="s">
        <v>353</v>
      </c>
    </row>
    <row r="7" spans="1:116" ht="12.75" customHeight="1" x14ac:dyDescent="0.25">
      <c r="A7" s="65" t="s">
        <v>145</v>
      </c>
      <c r="B7" s="21">
        <v>1001</v>
      </c>
      <c r="C7" s="66" t="s">
        <v>146</v>
      </c>
      <c r="D7" s="23">
        <v>201500221.25</v>
      </c>
      <c r="E7" s="22">
        <v>0</v>
      </c>
      <c r="F7" s="22">
        <v>0</v>
      </c>
      <c r="G7" s="22">
        <v>201500221.25</v>
      </c>
      <c r="H7" s="22">
        <v>50638410.690000005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59719204.810000002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791177.2</v>
      </c>
      <c r="Z7" s="22">
        <v>101566496.96000001</v>
      </c>
      <c r="AA7" s="22">
        <v>0</v>
      </c>
      <c r="AB7" s="22">
        <v>224076.15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720998.28</v>
      </c>
      <c r="AK7" s="22">
        <v>0</v>
      </c>
      <c r="AL7" s="22">
        <v>0</v>
      </c>
      <c r="AM7" s="22">
        <v>78497619.310000002</v>
      </c>
      <c r="AN7" s="22">
        <v>0</v>
      </c>
      <c r="AO7" s="22">
        <v>0</v>
      </c>
      <c r="AP7" s="22">
        <v>4584991.3099999996</v>
      </c>
      <c r="AQ7" s="22">
        <v>0</v>
      </c>
      <c r="AR7" s="22">
        <v>0</v>
      </c>
      <c r="AS7" s="22">
        <v>0</v>
      </c>
      <c r="AT7" s="22">
        <v>0</v>
      </c>
      <c r="AU7" s="22">
        <v>740871.06</v>
      </c>
      <c r="AV7" s="22">
        <v>-368239.83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1435376.42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199371274.47</v>
      </c>
      <c r="BQ7" s="22">
        <v>532705.32999999996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3">
        <v>0</v>
      </c>
      <c r="CJ7" s="22">
        <v>0</v>
      </c>
      <c r="CK7" s="22">
        <v>0</v>
      </c>
      <c r="CL7" s="23">
        <v>0</v>
      </c>
      <c r="CM7" s="22">
        <v>0</v>
      </c>
      <c r="CN7" s="22">
        <v>0</v>
      </c>
      <c r="CO7" s="23">
        <v>0</v>
      </c>
      <c r="CP7" s="22">
        <v>0</v>
      </c>
      <c r="CQ7" s="22">
        <v>0</v>
      </c>
      <c r="CR7" s="22">
        <v>572420.79</v>
      </c>
      <c r="CS7" s="22">
        <v>0</v>
      </c>
      <c r="CT7" s="22">
        <v>0</v>
      </c>
      <c r="CU7" s="22">
        <v>0</v>
      </c>
      <c r="CV7" s="22">
        <v>0</v>
      </c>
      <c r="CW7" s="22">
        <v>0</v>
      </c>
      <c r="CX7" s="22">
        <v>0</v>
      </c>
      <c r="CY7" s="22">
        <v>0</v>
      </c>
      <c r="CZ7" s="22">
        <v>0</v>
      </c>
      <c r="DA7" s="22">
        <v>0</v>
      </c>
      <c r="DB7" s="23">
        <v>0</v>
      </c>
      <c r="DC7" s="22">
        <v>0</v>
      </c>
      <c r="DD7" s="22">
        <v>0</v>
      </c>
      <c r="DE7" s="23">
        <v>0</v>
      </c>
      <c r="DF7" s="22">
        <v>0</v>
      </c>
      <c r="DG7" s="22">
        <v>0</v>
      </c>
      <c r="DH7" s="23">
        <v>0</v>
      </c>
      <c r="DI7" s="22">
        <v>0</v>
      </c>
      <c r="DJ7" s="22">
        <v>0</v>
      </c>
      <c r="DK7" s="22">
        <v>0</v>
      </c>
      <c r="DL7" s="22">
        <v>700527604.19999993</v>
      </c>
    </row>
    <row r="8" spans="1:116" ht="12.75" customHeight="1" x14ac:dyDescent="0.25">
      <c r="A8" s="65" t="s">
        <v>148</v>
      </c>
      <c r="B8" s="21">
        <v>1003</v>
      </c>
      <c r="C8" s="66" t="s">
        <v>146</v>
      </c>
      <c r="D8" s="23">
        <v>661239507.99149919</v>
      </c>
      <c r="E8" s="22">
        <v>3681689.5512320995</v>
      </c>
      <c r="F8" s="22">
        <v>152106708.77991247</v>
      </c>
      <c r="G8" s="22">
        <v>505451109.66035461</v>
      </c>
      <c r="H8" s="22">
        <v>126920947.61000013</v>
      </c>
      <c r="I8" s="22">
        <v>79553.240000009537</v>
      </c>
      <c r="J8" s="22">
        <v>9822.5400000009686</v>
      </c>
      <c r="K8" s="22">
        <v>61401258.469999999</v>
      </c>
      <c r="L8" s="22">
        <v>0</v>
      </c>
      <c r="M8" s="22">
        <v>0</v>
      </c>
      <c r="N8" s="22">
        <v>302296.25</v>
      </c>
      <c r="O8" s="22">
        <v>68191831.380000055</v>
      </c>
      <c r="P8" s="22">
        <v>0</v>
      </c>
      <c r="Q8" s="22">
        <v>7825954.1800000072</v>
      </c>
      <c r="R8" s="22">
        <v>0</v>
      </c>
      <c r="S8" s="22">
        <v>0</v>
      </c>
      <c r="T8" s="22">
        <v>1005252647.23</v>
      </c>
      <c r="U8" s="22">
        <v>0</v>
      </c>
      <c r="V8" s="22">
        <v>1663104</v>
      </c>
      <c r="W8" s="22">
        <v>199615797.69999981</v>
      </c>
      <c r="X8" s="22">
        <v>51734.02999999997</v>
      </c>
      <c r="Y8" s="22">
        <v>20184964.919999987</v>
      </c>
      <c r="Z8" s="22">
        <v>126085634.06999993</v>
      </c>
      <c r="AA8" s="22">
        <v>0</v>
      </c>
      <c r="AB8" s="22">
        <v>0</v>
      </c>
      <c r="AC8" s="22">
        <v>211831.33000000566</v>
      </c>
      <c r="AD8" s="22">
        <v>39219865.48999998</v>
      </c>
      <c r="AE8" s="22">
        <v>0</v>
      </c>
      <c r="AF8" s="22">
        <v>654766.52000000328</v>
      </c>
      <c r="AG8" s="22">
        <v>31197774.980000019</v>
      </c>
      <c r="AH8" s="22">
        <v>41482058.75</v>
      </c>
      <c r="AI8" s="22">
        <v>0</v>
      </c>
      <c r="AJ8" s="22">
        <v>4441475.38</v>
      </c>
      <c r="AK8" s="22">
        <v>8131.3500000000058</v>
      </c>
      <c r="AL8" s="22">
        <v>0</v>
      </c>
      <c r="AM8" s="22">
        <v>38629481.659999967</v>
      </c>
      <c r="AN8" s="22">
        <v>0</v>
      </c>
      <c r="AO8" s="22">
        <v>0</v>
      </c>
      <c r="AP8" s="22">
        <v>143804.48000000417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4750536.4199999571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36211619.900000036</v>
      </c>
      <c r="BN8" s="22">
        <v>19602.010000000708</v>
      </c>
      <c r="BO8" s="22">
        <v>0</v>
      </c>
      <c r="BP8" s="22">
        <v>577684063.89999986</v>
      </c>
      <c r="BQ8" s="22">
        <v>936129.73999999464</v>
      </c>
      <c r="BR8" s="22">
        <v>15161007.109999999</v>
      </c>
      <c r="BS8" s="22">
        <v>27320133.790000021</v>
      </c>
      <c r="BT8" s="22">
        <v>0</v>
      </c>
      <c r="BU8" s="22">
        <v>0</v>
      </c>
      <c r="BV8" s="22">
        <v>274232.25999999046</v>
      </c>
      <c r="BW8" s="22">
        <v>483390.99</v>
      </c>
      <c r="BX8" s="22">
        <v>0</v>
      </c>
      <c r="BY8" s="22">
        <v>0</v>
      </c>
      <c r="BZ8" s="22">
        <v>7724813.3800000008</v>
      </c>
      <c r="CA8" s="22">
        <v>99116848.460000008</v>
      </c>
      <c r="CB8" s="22">
        <v>854754.26</v>
      </c>
      <c r="CC8" s="22">
        <v>56663292.149999999</v>
      </c>
      <c r="CD8" s="22">
        <v>4497.2800000000279</v>
      </c>
      <c r="CE8" s="22">
        <v>0</v>
      </c>
      <c r="CF8" s="22">
        <v>990253.45000000019</v>
      </c>
      <c r="CG8" s="22">
        <v>7662565.0999999996</v>
      </c>
      <c r="CH8" s="22">
        <v>19135</v>
      </c>
      <c r="CI8" s="23">
        <v>271462188.75999993</v>
      </c>
      <c r="CJ8" s="22">
        <v>0</v>
      </c>
      <c r="CK8" s="22">
        <v>0</v>
      </c>
      <c r="CL8" s="23">
        <v>0</v>
      </c>
      <c r="CM8" s="22">
        <v>0</v>
      </c>
      <c r="CN8" s="22">
        <v>0</v>
      </c>
      <c r="CO8" s="23">
        <v>271462188.75999993</v>
      </c>
      <c r="CP8" s="22">
        <v>136030</v>
      </c>
      <c r="CQ8" s="22">
        <v>271326158.75999993</v>
      </c>
      <c r="CR8" s="22">
        <v>986.55</v>
      </c>
      <c r="CS8" s="22">
        <v>0</v>
      </c>
      <c r="CT8" s="22">
        <v>0</v>
      </c>
      <c r="CU8" s="22">
        <v>0</v>
      </c>
      <c r="CV8" s="22">
        <v>0</v>
      </c>
      <c r="CW8" s="22">
        <v>0</v>
      </c>
      <c r="CX8" s="22">
        <v>0</v>
      </c>
      <c r="CY8" s="22">
        <v>0</v>
      </c>
      <c r="CZ8" s="22">
        <v>0</v>
      </c>
      <c r="DA8" s="22">
        <v>0</v>
      </c>
      <c r="DB8" s="23">
        <v>0</v>
      </c>
      <c r="DC8" s="22">
        <v>0</v>
      </c>
      <c r="DD8" s="22">
        <v>0</v>
      </c>
      <c r="DE8" s="23">
        <v>0</v>
      </c>
      <c r="DF8" s="22">
        <v>0</v>
      </c>
      <c r="DG8" s="22">
        <v>0</v>
      </c>
      <c r="DH8" s="23">
        <v>0</v>
      </c>
      <c r="DI8" s="22">
        <v>0</v>
      </c>
      <c r="DJ8" s="22">
        <v>0</v>
      </c>
      <c r="DK8" s="22">
        <v>0</v>
      </c>
      <c r="DL8" s="22">
        <v>3542154294.0614986</v>
      </c>
    </row>
    <row r="9" spans="1:116" ht="12.75" customHeight="1" x14ac:dyDescent="0.25">
      <c r="A9" s="65" t="s">
        <v>150</v>
      </c>
      <c r="B9" s="21">
        <v>1004</v>
      </c>
      <c r="C9" s="66" t="s">
        <v>146</v>
      </c>
      <c r="D9" s="23">
        <v>73073386.610000029</v>
      </c>
      <c r="E9" s="22">
        <v>2463320.4999999991</v>
      </c>
      <c r="F9" s="22">
        <v>65625281.090000033</v>
      </c>
      <c r="G9" s="22">
        <v>4984785.0200000005</v>
      </c>
      <c r="H9" s="22">
        <v>27421371.659999989</v>
      </c>
      <c r="I9" s="22">
        <v>521368.76999991894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33480325.821999762</v>
      </c>
      <c r="P9" s="22">
        <v>0</v>
      </c>
      <c r="Q9" s="22">
        <v>913997.12000000011</v>
      </c>
      <c r="R9" s="22">
        <v>0</v>
      </c>
      <c r="S9" s="22">
        <v>0</v>
      </c>
      <c r="T9" s="22">
        <v>736264834.61000013</v>
      </c>
      <c r="U9" s="22">
        <v>75340503.75</v>
      </c>
      <c r="V9" s="22">
        <v>293836.89999948977</v>
      </c>
      <c r="W9" s="22">
        <v>4221512.9100001911</v>
      </c>
      <c r="X9" s="22">
        <v>0</v>
      </c>
      <c r="Y9" s="22">
        <v>478045.36</v>
      </c>
      <c r="Z9" s="22">
        <v>31036479.619999997</v>
      </c>
      <c r="AA9" s="22">
        <v>150</v>
      </c>
      <c r="AB9" s="22">
        <v>0</v>
      </c>
      <c r="AC9" s="22">
        <v>62118.380000000005</v>
      </c>
      <c r="AD9" s="22">
        <v>598084.2699999999</v>
      </c>
      <c r="AE9" s="22">
        <v>0</v>
      </c>
      <c r="AF9" s="22">
        <v>7194.7300000032783</v>
      </c>
      <c r="AG9" s="22">
        <v>0</v>
      </c>
      <c r="AH9" s="22">
        <v>375553.92</v>
      </c>
      <c r="AI9" s="22">
        <v>0</v>
      </c>
      <c r="AJ9" s="22">
        <v>3012582.4899999993</v>
      </c>
      <c r="AK9" s="22">
        <v>0</v>
      </c>
      <c r="AL9" s="22">
        <v>0</v>
      </c>
      <c r="AM9" s="22">
        <v>25338027.330000002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506268.82284203649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1806.8000000000002</v>
      </c>
      <c r="BO9" s="22">
        <v>0</v>
      </c>
      <c r="BP9" s="22">
        <v>3690121.8499999996</v>
      </c>
      <c r="BQ9" s="22">
        <v>31701785.060000002</v>
      </c>
      <c r="BR9" s="22">
        <v>27399362.129999995</v>
      </c>
      <c r="BS9" s="22">
        <v>2034460.8699999996</v>
      </c>
      <c r="BT9" s="22">
        <v>0</v>
      </c>
      <c r="BU9" s="22">
        <v>0</v>
      </c>
      <c r="BV9" s="22">
        <v>9090984</v>
      </c>
      <c r="BW9" s="22">
        <v>411708.69999999995</v>
      </c>
      <c r="BX9" s="22">
        <v>0</v>
      </c>
      <c r="BY9" s="22">
        <v>0</v>
      </c>
      <c r="BZ9" s="22">
        <v>6413418</v>
      </c>
      <c r="CA9" s="22">
        <v>89666187.490000024</v>
      </c>
      <c r="CB9" s="22">
        <v>626711.16999999993</v>
      </c>
      <c r="CC9" s="22">
        <v>40550507.219999999</v>
      </c>
      <c r="CD9" s="22">
        <v>0</v>
      </c>
      <c r="CE9" s="22">
        <v>0</v>
      </c>
      <c r="CF9" s="22">
        <v>795295.81</v>
      </c>
      <c r="CG9" s="22">
        <v>6749452.3899999997</v>
      </c>
      <c r="CH9" s="22">
        <v>0</v>
      </c>
      <c r="CI9" s="23">
        <v>869048724.18000066</v>
      </c>
      <c r="CJ9" s="22">
        <v>0</v>
      </c>
      <c r="CK9" s="22">
        <v>227613.39</v>
      </c>
      <c r="CL9" s="23">
        <v>205865250.24000013</v>
      </c>
      <c r="CM9" s="22">
        <v>15137205.490000006</v>
      </c>
      <c r="CN9" s="22">
        <v>190728044.75000012</v>
      </c>
      <c r="CO9" s="23">
        <v>662955860.55000055</v>
      </c>
      <c r="CP9" s="22">
        <v>169418302.51000032</v>
      </c>
      <c r="CQ9" s="22">
        <v>493537558.04000026</v>
      </c>
      <c r="CR9" s="22">
        <v>451344.75999999989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3">
        <v>0</v>
      </c>
      <c r="DC9" s="22">
        <v>0</v>
      </c>
      <c r="DD9" s="22">
        <v>0</v>
      </c>
      <c r="DE9" s="23">
        <v>0</v>
      </c>
      <c r="DF9" s="22">
        <v>0</v>
      </c>
      <c r="DG9" s="22">
        <v>0</v>
      </c>
      <c r="DH9" s="23">
        <v>0</v>
      </c>
      <c r="DI9" s="22">
        <v>0</v>
      </c>
      <c r="DJ9" s="22">
        <v>0</v>
      </c>
      <c r="DK9" s="22">
        <v>0</v>
      </c>
      <c r="DL9" s="22">
        <v>2101577513.504843</v>
      </c>
    </row>
    <row r="10" spans="1:116" ht="12.75" customHeight="1" x14ac:dyDescent="0.25">
      <c r="A10" s="65" t="s">
        <v>152</v>
      </c>
      <c r="B10" s="21">
        <v>1005</v>
      </c>
      <c r="C10" s="66" t="s">
        <v>146</v>
      </c>
      <c r="D10" s="23">
        <v>1609613726.4299998</v>
      </c>
      <c r="E10" s="22">
        <v>205026750.11430231</v>
      </c>
      <c r="F10" s="22">
        <v>566289165.28181422</v>
      </c>
      <c r="G10" s="22">
        <v>838297811.03388345</v>
      </c>
      <c r="H10" s="22">
        <v>7931260.2599999998</v>
      </c>
      <c r="I10" s="22">
        <v>8279361.3199999398</v>
      </c>
      <c r="J10" s="22">
        <v>0</v>
      </c>
      <c r="K10" s="22">
        <v>6014102.5099999998</v>
      </c>
      <c r="L10" s="22">
        <v>0</v>
      </c>
      <c r="M10" s="22">
        <v>0</v>
      </c>
      <c r="N10" s="22">
        <v>0</v>
      </c>
      <c r="O10" s="22">
        <v>153176889.85999998</v>
      </c>
      <c r="P10" s="22">
        <v>95.24</v>
      </c>
      <c r="Q10" s="22">
        <v>295584238.95000005</v>
      </c>
      <c r="R10" s="22">
        <v>0</v>
      </c>
      <c r="S10" s="22">
        <v>0</v>
      </c>
      <c r="T10" s="22">
        <v>883252142.61002016</v>
      </c>
      <c r="U10" s="22">
        <v>307983932.33999997</v>
      </c>
      <c r="V10" s="22">
        <v>251829946.11999997</v>
      </c>
      <c r="W10" s="22">
        <v>39661069.879999995</v>
      </c>
      <c r="X10" s="22">
        <v>1047.54999999999</v>
      </c>
      <c r="Y10" s="22">
        <v>22530900.100000001</v>
      </c>
      <c r="Z10" s="22">
        <v>123751082.45000298</v>
      </c>
      <c r="AA10" s="22">
        <v>-1.4551915228366852E-11</v>
      </c>
      <c r="AB10" s="22">
        <v>0</v>
      </c>
      <c r="AC10" s="22">
        <v>570242.98999992025</v>
      </c>
      <c r="AD10" s="22">
        <v>14522919.359999999</v>
      </c>
      <c r="AE10" s="22">
        <v>0</v>
      </c>
      <c r="AF10" s="22">
        <v>991741.75</v>
      </c>
      <c r="AG10" s="22">
        <v>54971232.32</v>
      </c>
      <c r="AH10" s="22">
        <v>8213533.5899999999</v>
      </c>
      <c r="AI10" s="22">
        <v>83792.44</v>
      </c>
      <c r="AJ10" s="22">
        <v>10827593.689999999</v>
      </c>
      <c r="AK10" s="22">
        <v>0</v>
      </c>
      <c r="AL10" s="22">
        <v>0</v>
      </c>
      <c r="AM10" s="22">
        <v>11891861.620000001</v>
      </c>
      <c r="AN10" s="22">
        <v>8850.48</v>
      </c>
      <c r="AO10" s="22">
        <v>0</v>
      </c>
      <c r="AP10" s="22">
        <v>320680.15999999997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20801613.060000099</v>
      </c>
      <c r="BE10" s="22">
        <v>0</v>
      </c>
      <c r="BF10" s="22">
        <v>0</v>
      </c>
      <c r="BG10" s="22">
        <v>0</v>
      </c>
      <c r="BH10" s="22">
        <v>0</v>
      </c>
      <c r="BI10" s="22">
        <v>22261671.75</v>
      </c>
      <c r="BJ10" s="22">
        <v>0</v>
      </c>
      <c r="BK10" s="22">
        <v>0</v>
      </c>
      <c r="BL10" s="22">
        <v>0</v>
      </c>
      <c r="BM10" s="22">
        <v>45801288.949999996</v>
      </c>
      <c r="BN10" s="22">
        <v>3820185.0900001698</v>
      </c>
      <c r="BO10" s="22">
        <v>0</v>
      </c>
      <c r="BP10" s="22">
        <v>31099622.960000005</v>
      </c>
      <c r="BQ10" s="22">
        <v>2411892.37</v>
      </c>
      <c r="BR10" s="22">
        <v>89258281.809999898</v>
      </c>
      <c r="BS10" s="22">
        <v>16031784.260000098</v>
      </c>
      <c r="BT10" s="22">
        <v>0</v>
      </c>
      <c r="BU10" s="22">
        <v>0</v>
      </c>
      <c r="BV10" s="22">
        <v>55695.97</v>
      </c>
      <c r="BW10" s="22">
        <v>915312.51</v>
      </c>
      <c r="BX10" s="22">
        <v>0</v>
      </c>
      <c r="BY10" s="22">
        <v>194924643.88</v>
      </c>
      <c r="BZ10" s="22">
        <v>14758993.630000001</v>
      </c>
      <c r="CA10" s="22">
        <v>188808072.47</v>
      </c>
      <c r="CB10" s="22">
        <v>1327372.3799999999</v>
      </c>
      <c r="CC10" s="22">
        <v>95143087.230000004</v>
      </c>
      <c r="CD10" s="22">
        <v>22949330.43</v>
      </c>
      <c r="CE10" s="22">
        <v>0</v>
      </c>
      <c r="CF10" s="22">
        <v>1665952.74</v>
      </c>
      <c r="CG10" s="22">
        <v>14699342.039999999</v>
      </c>
      <c r="CH10" s="22">
        <v>6952.34</v>
      </c>
      <c r="CI10" s="23">
        <v>86853437.589981288</v>
      </c>
      <c r="CJ10" s="22">
        <v>14006.390000200001</v>
      </c>
      <c r="CK10" s="22">
        <v>6346</v>
      </c>
      <c r="CL10" s="23">
        <v>26340456.779991396</v>
      </c>
      <c r="CM10" s="22">
        <v>10653865.748140994</v>
      </c>
      <c r="CN10" s="22">
        <v>15686591.031850403</v>
      </c>
      <c r="CO10" s="23">
        <v>60492628.419989698</v>
      </c>
      <c r="CP10" s="22">
        <v>19912481.546816714</v>
      </c>
      <c r="CQ10" s="22">
        <v>40580146.873172984</v>
      </c>
      <c r="CR10" s="22">
        <v>3181630.13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3">
        <v>0</v>
      </c>
      <c r="DC10" s="22">
        <v>0</v>
      </c>
      <c r="DD10" s="22">
        <v>0</v>
      </c>
      <c r="DE10" s="23">
        <v>0</v>
      </c>
      <c r="DF10" s="22">
        <v>0</v>
      </c>
      <c r="DG10" s="22">
        <v>0</v>
      </c>
      <c r="DH10" s="23">
        <v>0</v>
      </c>
      <c r="DI10" s="22">
        <v>0</v>
      </c>
      <c r="DJ10" s="22">
        <v>0</v>
      </c>
      <c r="DK10" s="22">
        <v>0</v>
      </c>
      <c r="DL10" s="22">
        <v>4668788407.6100044</v>
      </c>
    </row>
    <row r="11" spans="1:116" ht="12.75" customHeight="1" x14ac:dyDescent="0.25">
      <c r="A11" s="65" t="s">
        <v>154</v>
      </c>
      <c r="B11" s="21">
        <v>1006</v>
      </c>
      <c r="C11" s="66" t="s">
        <v>146</v>
      </c>
      <c r="D11" s="23">
        <v>885383.76</v>
      </c>
      <c r="E11" s="22">
        <v>100852.75</v>
      </c>
      <c r="F11" s="22">
        <v>768366.48</v>
      </c>
      <c r="G11" s="22">
        <v>16164.53</v>
      </c>
      <c r="H11" s="22">
        <v>0</v>
      </c>
      <c r="I11" s="22">
        <v>317683.65000000002</v>
      </c>
      <c r="J11" s="22">
        <v>0</v>
      </c>
      <c r="K11" s="22">
        <v>398981.04300000001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475776269</v>
      </c>
      <c r="U11" s="22">
        <v>26520891.311499998</v>
      </c>
      <c r="V11" s="22">
        <v>1974463.62</v>
      </c>
      <c r="W11" s="22">
        <v>12868027.98</v>
      </c>
      <c r="X11" s="22">
        <v>1924</v>
      </c>
      <c r="Y11" s="22">
        <v>16368</v>
      </c>
      <c r="Z11" s="22">
        <v>1170801.1499999999</v>
      </c>
      <c r="AA11" s="22">
        <v>1502</v>
      </c>
      <c r="AB11" s="22">
        <v>0</v>
      </c>
      <c r="AC11" s="22">
        <v>0</v>
      </c>
      <c r="AD11" s="22">
        <v>11.1</v>
      </c>
      <c r="AE11" s="22">
        <v>0</v>
      </c>
      <c r="AF11" s="22">
        <v>19250</v>
      </c>
      <c r="AG11" s="22">
        <v>0</v>
      </c>
      <c r="AH11" s="22">
        <v>0</v>
      </c>
      <c r="AI11" s="22">
        <v>0</v>
      </c>
      <c r="AJ11" s="22">
        <v>1048671.5</v>
      </c>
      <c r="AK11" s="22">
        <v>19987.91</v>
      </c>
      <c r="AL11" s="22">
        <v>0</v>
      </c>
      <c r="AM11" s="22">
        <v>2068.15</v>
      </c>
      <c r="AN11" s="22">
        <v>0</v>
      </c>
      <c r="AO11" s="22">
        <v>0</v>
      </c>
      <c r="AP11" s="22">
        <v>420</v>
      </c>
      <c r="AQ11" s="22">
        <v>0</v>
      </c>
      <c r="AR11" s="22">
        <v>0</v>
      </c>
      <c r="AS11" s="22">
        <v>0</v>
      </c>
      <c r="AT11" s="22">
        <v>2902737.58</v>
      </c>
      <c r="AU11" s="22">
        <v>23676.17</v>
      </c>
      <c r="AV11" s="22">
        <v>10729.27</v>
      </c>
      <c r="AW11" s="22">
        <v>0</v>
      </c>
      <c r="AX11" s="22">
        <v>3822.29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41553.42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379.65</v>
      </c>
      <c r="BM11" s="22">
        <v>0</v>
      </c>
      <c r="BN11" s="22">
        <v>129018.36</v>
      </c>
      <c r="BO11" s="22">
        <v>0</v>
      </c>
      <c r="BP11" s="22">
        <v>349197.63</v>
      </c>
      <c r="BQ11" s="22">
        <v>0</v>
      </c>
      <c r="BR11" s="22">
        <v>2375.71</v>
      </c>
      <c r="BS11" s="22">
        <v>120152.48</v>
      </c>
      <c r="BT11" s="22">
        <v>0</v>
      </c>
      <c r="BU11" s="22">
        <v>0</v>
      </c>
      <c r="BV11" s="22">
        <v>0</v>
      </c>
      <c r="BW11" s="22">
        <v>483341.59</v>
      </c>
      <c r="BX11" s="22">
        <v>0</v>
      </c>
      <c r="BY11" s="22">
        <v>0</v>
      </c>
      <c r="BZ11" s="22">
        <v>7708836.8399999999</v>
      </c>
      <c r="CA11" s="22">
        <v>101596353.16</v>
      </c>
      <c r="CB11" s="22">
        <v>803421.37</v>
      </c>
      <c r="CC11" s="22">
        <v>54521739.579999998</v>
      </c>
      <c r="CD11" s="22">
        <v>0</v>
      </c>
      <c r="CE11" s="22">
        <v>0</v>
      </c>
      <c r="CF11" s="22">
        <v>989952.26</v>
      </c>
      <c r="CG11" s="22">
        <v>7477828.1299999999</v>
      </c>
      <c r="CH11" s="22">
        <v>0</v>
      </c>
      <c r="CI11" s="23">
        <v>3256172.67</v>
      </c>
      <c r="CJ11" s="22">
        <v>0</v>
      </c>
      <c r="CK11" s="22">
        <v>0</v>
      </c>
      <c r="CL11" s="23">
        <v>431694.51</v>
      </c>
      <c r="CM11" s="22">
        <v>0</v>
      </c>
      <c r="CN11" s="22">
        <v>431694.51</v>
      </c>
      <c r="CO11" s="23">
        <v>2824478.16</v>
      </c>
      <c r="CP11" s="22">
        <v>0</v>
      </c>
      <c r="CQ11" s="22">
        <v>2824478.16</v>
      </c>
      <c r="CR11" s="22">
        <v>12611.0008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3">
        <v>0</v>
      </c>
      <c r="DC11" s="22">
        <v>0</v>
      </c>
      <c r="DD11" s="22">
        <v>0</v>
      </c>
      <c r="DE11" s="23">
        <v>0</v>
      </c>
      <c r="DF11" s="22">
        <v>0</v>
      </c>
      <c r="DG11" s="22">
        <v>0</v>
      </c>
      <c r="DH11" s="23">
        <v>0</v>
      </c>
      <c r="DI11" s="22">
        <v>0</v>
      </c>
      <c r="DJ11" s="22">
        <v>0</v>
      </c>
      <c r="DK11" s="22">
        <v>0</v>
      </c>
      <c r="DL11" s="22">
        <v>701456603.33529997</v>
      </c>
    </row>
    <row r="12" spans="1:116" ht="12.75" customHeight="1" x14ac:dyDescent="0.25">
      <c r="A12" s="65" t="s">
        <v>156</v>
      </c>
      <c r="B12" s="21">
        <v>1007</v>
      </c>
      <c r="C12" s="66" t="s">
        <v>146</v>
      </c>
      <c r="D12" s="23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36063830.680806808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3">
        <v>0</v>
      </c>
      <c r="CJ12" s="22">
        <v>0</v>
      </c>
      <c r="CK12" s="22">
        <v>0</v>
      </c>
      <c r="CL12" s="23">
        <v>0</v>
      </c>
      <c r="CM12" s="22">
        <v>0</v>
      </c>
      <c r="CN12" s="22">
        <v>0</v>
      </c>
      <c r="CO12" s="23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3">
        <v>0</v>
      </c>
      <c r="DC12" s="22">
        <v>0</v>
      </c>
      <c r="DD12" s="22">
        <v>0</v>
      </c>
      <c r="DE12" s="23">
        <v>0</v>
      </c>
      <c r="DF12" s="22">
        <v>0</v>
      </c>
      <c r="DG12" s="22">
        <v>0</v>
      </c>
      <c r="DH12" s="23">
        <v>0</v>
      </c>
      <c r="DI12" s="22">
        <v>0</v>
      </c>
      <c r="DJ12" s="22">
        <v>0</v>
      </c>
      <c r="DK12" s="22">
        <v>0</v>
      </c>
      <c r="DL12" s="22">
        <v>36063830.680806808</v>
      </c>
    </row>
    <row r="13" spans="1:116" ht="12.75" customHeight="1" x14ac:dyDescent="0.25">
      <c r="A13" s="65" t="s">
        <v>158</v>
      </c>
      <c r="B13" s="21">
        <v>1008</v>
      </c>
      <c r="C13" s="66" t="s">
        <v>146</v>
      </c>
      <c r="D13" s="23">
        <v>15963986.93</v>
      </c>
      <c r="E13" s="22">
        <v>68464.259999999995</v>
      </c>
      <c r="F13" s="22">
        <v>5744730.6500000004</v>
      </c>
      <c r="G13" s="22">
        <v>10150792.02</v>
      </c>
      <c r="H13" s="22">
        <v>1600317.4</v>
      </c>
      <c r="I13" s="22">
        <v>16562.53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209420.68</v>
      </c>
      <c r="P13" s="22">
        <v>0</v>
      </c>
      <c r="Q13" s="22">
        <v>74828.61</v>
      </c>
      <c r="R13" s="22">
        <v>0</v>
      </c>
      <c r="S13" s="22">
        <v>0</v>
      </c>
      <c r="T13" s="22">
        <v>342723679.59000003</v>
      </c>
      <c r="U13" s="22">
        <v>5817680.3638169989</v>
      </c>
      <c r="V13" s="22">
        <v>-19453.96</v>
      </c>
      <c r="W13" s="22">
        <v>-1663958.43</v>
      </c>
      <c r="X13" s="22">
        <v>0</v>
      </c>
      <c r="Y13" s="22">
        <v>1238888.3400000001</v>
      </c>
      <c r="Z13" s="22">
        <v>99.74</v>
      </c>
      <c r="AA13" s="22">
        <v>0</v>
      </c>
      <c r="AB13" s="22">
        <v>0</v>
      </c>
      <c r="AC13" s="22">
        <v>68050.89</v>
      </c>
      <c r="AD13" s="22">
        <v>323015.63</v>
      </c>
      <c r="AE13" s="22">
        <v>0</v>
      </c>
      <c r="AF13" s="22">
        <v>2943.92</v>
      </c>
      <c r="AG13" s="22">
        <v>0</v>
      </c>
      <c r="AH13" s="22">
        <v>0</v>
      </c>
      <c r="AI13" s="22">
        <v>0</v>
      </c>
      <c r="AJ13" s="22">
        <v>716307.66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3.01</v>
      </c>
      <c r="AQ13" s="22">
        <v>0</v>
      </c>
      <c r="AR13" s="22">
        <v>0</v>
      </c>
      <c r="AS13" s="22">
        <v>0</v>
      </c>
      <c r="AT13" s="22">
        <v>0</v>
      </c>
      <c r="AU13" s="22">
        <v>177564.49</v>
      </c>
      <c r="AV13" s="22">
        <v>262046.74</v>
      </c>
      <c r="AW13" s="22">
        <v>0</v>
      </c>
      <c r="AX13" s="22">
        <v>261341.89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7881.59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170434.98</v>
      </c>
      <c r="BO13" s="22">
        <v>0</v>
      </c>
      <c r="BP13" s="22">
        <v>1763606.28</v>
      </c>
      <c r="BQ13" s="22">
        <v>0</v>
      </c>
      <c r="BR13" s="22">
        <v>2988909.52</v>
      </c>
      <c r="BS13" s="22">
        <v>968300.9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3">
        <v>479.25</v>
      </c>
      <c r="CJ13" s="22">
        <v>0</v>
      </c>
      <c r="CK13" s="22">
        <v>0</v>
      </c>
      <c r="CL13" s="23">
        <v>0</v>
      </c>
      <c r="CM13" s="22">
        <v>0</v>
      </c>
      <c r="CN13" s="22">
        <v>0</v>
      </c>
      <c r="CO13" s="23">
        <v>479.25</v>
      </c>
      <c r="CP13" s="22">
        <v>0</v>
      </c>
      <c r="CQ13" s="22">
        <v>479.25</v>
      </c>
      <c r="CR13" s="22">
        <v>3815.44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3">
        <v>0</v>
      </c>
      <c r="DC13" s="22">
        <v>0</v>
      </c>
      <c r="DD13" s="22">
        <v>0</v>
      </c>
      <c r="DE13" s="23">
        <v>0</v>
      </c>
      <c r="DF13" s="22">
        <v>0</v>
      </c>
      <c r="DG13" s="22">
        <v>0</v>
      </c>
      <c r="DH13" s="23">
        <v>0</v>
      </c>
      <c r="DI13" s="22">
        <v>0</v>
      </c>
      <c r="DJ13" s="22">
        <v>0</v>
      </c>
      <c r="DK13" s="22">
        <v>0</v>
      </c>
      <c r="DL13" s="22">
        <v>373676753.98381692</v>
      </c>
    </row>
    <row r="14" spans="1:116" ht="12.75" customHeight="1" x14ac:dyDescent="0.25">
      <c r="A14" s="65" t="s">
        <v>159</v>
      </c>
      <c r="B14" s="21">
        <v>1009</v>
      </c>
      <c r="C14" s="66" t="s">
        <v>146</v>
      </c>
      <c r="D14" s="23">
        <v>290342519.20000005</v>
      </c>
      <c r="E14" s="22">
        <v>673029.03</v>
      </c>
      <c r="F14" s="22">
        <v>70428873.762311995</v>
      </c>
      <c r="G14" s="22">
        <v>219240616.40768802</v>
      </c>
      <c r="H14" s="22">
        <v>5043567.9999999991</v>
      </c>
      <c r="I14" s="22">
        <v>97084.290000000008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10144627.82</v>
      </c>
      <c r="P14" s="22">
        <v>0</v>
      </c>
      <c r="Q14" s="22">
        <v>3436918.71</v>
      </c>
      <c r="R14" s="22">
        <v>0</v>
      </c>
      <c r="S14" s="22">
        <v>0</v>
      </c>
      <c r="T14" s="22">
        <v>824249176.01999998</v>
      </c>
      <c r="U14" s="22">
        <v>54800628.93</v>
      </c>
      <c r="V14" s="22">
        <v>659800.89</v>
      </c>
      <c r="W14" s="22">
        <v>12502256.32</v>
      </c>
      <c r="X14" s="22">
        <v>0</v>
      </c>
      <c r="Y14" s="22">
        <v>2705091.82</v>
      </c>
      <c r="Z14" s="22">
        <v>16262030.58</v>
      </c>
      <c r="AA14" s="22">
        <v>0</v>
      </c>
      <c r="AB14" s="22">
        <v>0</v>
      </c>
      <c r="AC14" s="22">
        <v>428797.71</v>
      </c>
      <c r="AD14" s="22">
        <v>1320875.32</v>
      </c>
      <c r="AE14" s="22">
        <v>19000</v>
      </c>
      <c r="AF14" s="22">
        <v>243615.49</v>
      </c>
      <c r="AG14" s="22">
        <v>0</v>
      </c>
      <c r="AH14" s="22">
        <v>0</v>
      </c>
      <c r="AI14" s="22">
        <v>0</v>
      </c>
      <c r="AJ14" s="22">
        <v>2853193.9899999998</v>
      </c>
      <c r="AK14" s="22">
        <v>0</v>
      </c>
      <c r="AL14" s="22">
        <v>0</v>
      </c>
      <c r="AM14" s="22">
        <v>649922.52</v>
      </c>
      <c r="AN14" s="22">
        <v>0</v>
      </c>
      <c r="AO14" s="22">
        <v>0</v>
      </c>
      <c r="AP14" s="22">
        <v>195860.06000000003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249513.15999999997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8362.19</v>
      </c>
      <c r="BM14" s="22">
        <v>0</v>
      </c>
      <c r="BN14" s="22">
        <v>10861.220000000001</v>
      </c>
      <c r="BO14" s="22">
        <v>0</v>
      </c>
      <c r="BP14" s="22">
        <v>4714552.9000000004</v>
      </c>
      <c r="BQ14" s="22">
        <v>562456.97</v>
      </c>
      <c r="BR14" s="22">
        <v>7707169.5299999984</v>
      </c>
      <c r="BS14" s="22">
        <v>9031718.1899999976</v>
      </c>
      <c r="BT14" s="22">
        <v>0</v>
      </c>
      <c r="BU14" s="22">
        <v>0</v>
      </c>
      <c r="BV14" s="22">
        <v>67575</v>
      </c>
      <c r="BW14" s="22">
        <v>58479.839999999967</v>
      </c>
      <c r="BX14" s="22">
        <v>0</v>
      </c>
      <c r="BY14" s="22">
        <v>0</v>
      </c>
      <c r="BZ14" s="22">
        <v>1306549.8700000001</v>
      </c>
      <c r="CA14" s="22">
        <v>21421382.509999998</v>
      </c>
      <c r="CB14" s="22">
        <v>208060.79000000004</v>
      </c>
      <c r="CC14" s="22">
        <v>11791956.75</v>
      </c>
      <c r="CD14" s="22">
        <v>0</v>
      </c>
      <c r="CE14" s="22">
        <v>0</v>
      </c>
      <c r="CF14" s="22">
        <v>182026.73000000004</v>
      </c>
      <c r="CG14" s="22">
        <v>990893.61999999918</v>
      </c>
      <c r="CH14" s="22">
        <v>0</v>
      </c>
      <c r="CI14" s="23">
        <v>50874366.640000001</v>
      </c>
      <c r="CJ14" s="22">
        <v>180.63</v>
      </c>
      <c r="CK14" s="22">
        <v>0</v>
      </c>
      <c r="CL14" s="23">
        <v>14541758.65</v>
      </c>
      <c r="CM14" s="22">
        <v>115466.73000000001</v>
      </c>
      <c r="CN14" s="22">
        <v>14426291.92</v>
      </c>
      <c r="CO14" s="23">
        <v>36332427.359999999</v>
      </c>
      <c r="CP14" s="22">
        <v>2172164.3200000003</v>
      </c>
      <c r="CQ14" s="22">
        <v>34160263.039999999</v>
      </c>
      <c r="CR14" s="22">
        <v>5170983.0700000711</v>
      </c>
      <c r="CS14" s="22">
        <v>0</v>
      </c>
      <c r="CT14" s="22">
        <v>0</v>
      </c>
      <c r="CU14" s="22">
        <v>0</v>
      </c>
      <c r="CV14" s="22">
        <v>0</v>
      </c>
      <c r="CW14" s="22">
        <v>0</v>
      </c>
      <c r="CX14" s="22">
        <v>0</v>
      </c>
      <c r="CY14" s="22">
        <v>0</v>
      </c>
      <c r="CZ14" s="22">
        <v>0</v>
      </c>
      <c r="DA14" s="22">
        <v>0</v>
      </c>
      <c r="DB14" s="23">
        <v>0</v>
      </c>
      <c r="DC14" s="22">
        <v>0</v>
      </c>
      <c r="DD14" s="22">
        <v>0</v>
      </c>
      <c r="DE14" s="23">
        <v>0</v>
      </c>
      <c r="DF14" s="22">
        <v>0</v>
      </c>
      <c r="DG14" s="22">
        <v>0</v>
      </c>
      <c r="DH14" s="23">
        <v>0</v>
      </c>
      <c r="DI14" s="22">
        <v>0</v>
      </c>
      <c r="DJ14" s="22">
        <v>0</v>
      </c>
      <c r="DK14" s="22">
        <v>0</v>
      </c>
      <c r="DL14" s="22">
        <v>1340311876.6500001</v>
      </c>
    </row>
    <row r="15" spans="1:116" ht="12.75" customHeight="1" x14ac:dyDescent="0.25">
      <c r="A15" s="65" t="s">
        <v>161</v>
      </c>
      <c r="B15" s="21">
        <v>1010</v>
      </c>
      <c r="C15" s="66" t="s">
        <v>146</v>
      </c>
      <c r="D15" s="23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80426410.205238566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128.59047619047618</v>
      </c>
      <c r="CI15" s="23">
        <v>0</v>
      </c>
      <c r="CJ15" s="22">
        <v>0</v>
      </c>
      <c r="CK15" s="22">
        <v>0</v>
      </c>
      <c r="CL15" s="23">
        <v>0</v>
      </c>
      <c r="CM15" s="22">
        <v>0</v>
      </c>
      <c r="CN15" s="22">
        <v>0</v>
      </c>
      <c r="CO15" s="23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3">
        <v>0</v>
      </c>
      <c r="DC15" s="22">
        <v>0</v>
      </c>
      <c r="DD15" s="22">
        <v>0</v>
      </c>
      <c r="DE15" s="23">
        <v>0</v>
      </c>
      <c r="DF15" s="22">
        <v>0</v>
      </c>
      <c r="DG15" s="22">
        <v>0</v>
      </c>
      <c r="DH15" s="23">
        <v>0</v>
      </c>
      <c r="DI15" s="22">
        <v>0</v>
      </c>
      <c r="DJ15" s="22">
        <v>0</v>
      </c>
      <c r="DK15" s="22">
        <v>0</v>
      </c>
      <c r="DL15" s="22">
        <v>80426538.795714751</v>
      </c>
    </row>
    <row r="16" spans="1:116" ht="12.75" customHeight="1" x14ac:dyDescent="0.25">
      <c r="A16" s="65" t="s">
        <v>163</v>
      </c>
      <c r="B16" s="21">
        <v>1011</v>
      </c>
      <c r="C16" s="66" t="s">
        <v>146</v>
      </c>
      <c r="D16" s="23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15555864.395027008</v>
      </c>
      <c r="BJ16" s="22">
        <v>18715465.561137997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3">
        <v>0</v>
      </c>
      <c r="CJ16" s="22">
        <v>0</v>
      </c>
      <c r="CK16" s="22">
        <v>0</v>
      </c>
      <c r="CL16" s="23">
        <v>0</v>
      </c>
      <c r="CM16" s="22">
        <v>0</v>
      </c>
      <c r="CN16" s="22">
        <v>0</v>
      </c>
      <c r="CO16" s="23">
        <v>0</v>
      </c>
      <c r="CP16" s="22">
        <v>0</v>
      </c>
      <c r="CQ16" s="22">
        <v>0</v>
      </c>
      <c r="CR16" s="22">
        <v>0</v>
      </c>
      <c r="CS16" s="22">
        <v>0</v>
      </c>
      <c r="CT16" s="22">
        <v>0</v>
      </c>
      <c r="CU16" s="22">
        <v>0</v>
      </c>
      <c r="CV16" s="22">
        <v>0</v>
      </c>
      <c r="CW16" s="22">
        <v>0</v>
      </c>
      <c r="CX16" s="22">
        <v>0</v>
      </c>
      <c r="CY16" s="22">
        <v>0</v>
      </c>
      <c r="CZ16" s="22">
        <v>0</v>
      </c>
      <c r="DA16" s="22">
        <v>0</v>
      </c>
      <c r="DB16" s="23">
        <v>0</v>
      </c>
      <c r="DC16" s="22">
        <v>0</v>
      </c>
      <c r="DD16" s="22">
        <v>0</v>
      </c>
      <c r="DE16" s="23">
        <v>0</v>
      </c>
      <c r="DF16" s="22">
        <v>0</v>
      </c>
      <c r="DG16" s="22">
        <v>0</v>
      </c>
      <c r="DH16" s="23">
        <v>0</v>
      </c>
      <c r="DI16" s="22">
        <v>0</v>
      </c>
      <c r="DJ16" s="22">
        <v>0</v>
      </c>
      <c r="DK16" s="22">
        <v>0</v>
      </c>
      <c r="DL16" s="22">
        <v>34271329.956165001</v>
      </c>
    </row>
    <row r="17" spans="1:116" ht="12.75" customHeight="1" x14ac:dyDescent="0.25">
      <c r="A17" s="65" t="s">
        <v>165</v>
      </c>
      <c r="B17" s="21">
        <v>1012</v>
      </c>
      <c r="C17" s="66" t="s">
        <v>146</v>
      </c>
      <c r="D17" s="23">
        <v>34184721</v>
      </c>
      <c r="E17" s="22">
        <v>69857</v>
      </c>
      <c r="F17" s="22">
        <v>2433961</v>
      </c>
      <c r="G17" s="22">
        <v>31680903</v>
      </c>
      <c r="H17" s="22">
        <v>1471938</v>
      </c>
      <c r="I17" s="22">
        <v>34968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17836306</v>
      </c>
      <c r="P17" s="22">
        <v>0</v>
      </c>
      <c r="Q17" s="22">
        <v>3729948</v>
      </c>
      <c r="R17" s="22">
        <v>0</v>
      </c>
      <c r="S17" s="22">
        <v>0</v>
      </c>
      <c r="T17" s="22">
        <v>627504.54</v>
      </c>
      <c r="U17" s="22">
        <v>0</v>
      </c>
      <c r="V17" s="22">
        <v>66390.75</v>
      </c>
      <c r="W17" s="22">
        <v>1973861.83</v>
      </c>
      <c r="X17" s="22">
        <v>0</v>
      </c>
      <c r="Y17" s="22">
        <v>14833867</v>
      </c>
      <c r="Z17" s="22">
        <v>27648400</v>
      </c>
      <c r="AA17" s="22">
        <v>0</v>
      </c>
      <c r="AB17" s="22">
        <v>0</v>
      </c>
      <c r="AC17" s="22">
        <v>74676</v>
      </c>
      <c r="AD17" s="22">
        <v>3097249</v>
      </c>
      <c r="AE17" s="22">
        <v>0</v>
      </c>
      <c r="AF17" s="22">
        <v>17861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562678</v>
      </c>
      <c r="AN17" s="22">
        <v>35000</v>
      </c>
      <c r="AO17" s="22">
        <v>0</v>
      </c>
      <c r="AP17" s="22">
        <v>25513</v>
      </c>
      <c r="AQ17" s="22">
        <v>0</v>
      </c>
      <c r="AR17" s="22">
        <v>0</v>
      </c>
      <c r="AS17" s="22">
        <v>0</v>
      </c>
      <c r="AT17" s="22">
        <v>73205922</v>
      </c>
      <c r="AU17" s="22">
        <v>7558494</v>
      </c>
      <c r="AV17" s="22">
        <v>10098802</v>
      </c>
      <c r="AW17" s="22">
        <v>0</v>
      </c>
      <c r="AX17" s="22">
        <v>7074185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1523061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3872774</v>
      </c>
      <c r="BQ17" s="22">
        <v>400895</v>
      </c>
      <c r="BR17" s="22">
        <v>29390055</v>
      </c>
      <c r="BS17" s="22">
        <v>1467061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3">
        <v>0</v>
      </c>
      <c r="CJ17" s="22">
        <v>0</v>
      </c>
      <c r="CK17" s="22">
        <v>0</v>
      </c>
      <c r="CL17" s="23">
        <v>0</v>
      </c>
      <c r="CM17" s="22">
        <v>0</v>
      </c>
      <c r="CN17" s="22">
        <v>0</v>
      </c>
      <c r="CO17" s="23">
        <v>0</v>
      </c>
      <c r="CP17" s="22">
        <v>0</v>
      </c>
      <c r="CQ17" s="22">
        <v>0</v>
      </c>
      <c r="CR17" s="22">
        <v>8889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  <c r="DA17" s="22">
        <v>0</v>
      </c>
      <c r="DB17" s="23">
        <v>0</v>
      </c>
      <c r="DC17" s="22">
        <v>0</v>
      </c>
      <c r="DD17" s="22">
        <v>0</v>
      </c>
      <c r="DE17" s="23">
        <v>0</v>
      </c>
      <c r="DF17" s="22">
        <v>0</v>
      </c>
      <c r="DG17" s="22">
        <v>0</v>
      </c>
      <c r="DH17" s="23">
        <v>0</v>
      </c>
      <c r="DI17" s="22">
        <v>0</v>
      </c>
      <c r="DJ17" s="22">
        <v>0</v>
      </c>
      <c r="DK17" s="22">
        <v>0</v>
      </c>
      <c r="DL17" s="22">
        <v>240821020.12</v>
      </c>
    </row>
    <row r="18" spans="1:116" ht="12.75" customHeight="1" x14ac:dyDescent="0.25">
      <c r="A18" s="65" t="s">
        <v>167</v>
      </c>
      <c r="B18" s="21">
        <v>1013</v>
      </c>
      <c r="C18" s="66" t="s">
        <v>146</v>
      </c>
      <c r="D18" s="23">
        <v>157912.49999999997</v>
      </c>
      <c r="E18" s="22">
        <v>2164.4892646483104</v>
      </c>
      <c r="F18" s="22">
        <v>91626.432798877126</v>
      </c>
      <c r="G18" s="22">
        <v>64121.577936474547</v>
      </c>
      <c r="H18" s="22">
        <v>0</v>
      </c>
      <c r="I18" s="22">
        <v>13462.39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2068.8999999999996</v>
      </c>
      <c r="X18" s="22">
        <v>0</v>
      </c>
      <c r="Y18" s="22">
        <v>33685.56</v>
      </c>
      <c r="Z18" s="22">
        <v>181.54</v>
      </c>
      <c r="AA18" s="22">
        <v>0</v>
      </c>
      <c r="AB18" s="22">
        <v>0</v>
      </c>
      <c r="AC18" s="22">
        <v>856.32</v>
      </c>
      <c r="AD18" s="22">
        <v>1061.21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721089.91</v>
      </c>
      <c r="AK18" s="22">
        <v>0</v>
      </c>
      <c r="AL18" s="22">
        <v>0</v>
      </c>
      <c r="AM18" s="22">
        <v>11428.57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610352.05000000005</v>
      </c>
      <c r="AU18" s="22">
        <v>494.78</v>
      </c>
      <c r="AV18" s="22">
        <v>0</v>
      </c>
      <c r="AW18" s="22">
        <v>0</v>
      </c>
      <c r="AX18" s="22">
        <v>385.51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525.20000000000005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1</v>
      </c>
      <c r="BO18" s="22">
        <v>0</v>
      </c>
      <c r="BP18" s="22">
        <v>687.69</v>
      </c>
      <c r="BQ18" s="22">
        <v>62091.76</v>
      </c>
      <c r="BR18" s="22">
        <v>0</v>
      </c>
      <c r="BS18" s="22">
        <v>1892.37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3">
        <v>0</v>
      </c>
      <c r="CJ18" s="22">
        <v>0</v>
      </c>
      <c r="CK18" s="22">
        <v>0</v>
      </c>
      <c r="CL18" s="23">
        <v>0</v>
      </c>
      <c r="CM18" s="22">
        <v>0</v>
      </c>
      <c r="CN18" s="22">
        <v>0</v>
      </c>
      <c r="CO18" s="23">
        <v>0</v>
      </c>
      <c r="CP18" s="22">
        <v>0</v>
      </c>
      <c r="CQ18" s="22">
        <v>0</v>
      </c>
      <c r="CR18" s="22">
        <v>31309.819000000003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3">
        <v>0</v>
      </c>
      <c r="DC18" s="22">
        <v>0</v>
      </c>
      <c r="DD18" s="22">
        <v>0</v>
      </c>
      <c r="DE18" s="23">
        <v>0</v>
      </c>
      <c r="DF18" s="22">
        <v>0</v>
      </c>
      <c r="DG18" s="22">
        <v>0</v>
      </c>
      <c r="DH18" s="23">
        <v>0</v>
      </c>
      <c r="DI18" s="22">
        <v>0</v>
      </c>
      <c r="DJ18" s="22">
        <v>0</v>
      </c>
      <c r="DK18" s="22">
        <v>0</v>
      </c>
      <c r="DL18" s="22">
        <v>1649487.0789999999</v>
      </c>
    </row>
    <row r="19" spans="1:116" ht="12.75" customHeight="1" x14ac:dyDescent="0.25">
      <c r="A19" s="65" t="s">
        <v>169</v>
      </c>
      <c r="B19" s="21">
        <v>1016</v>
      </c>
      <c r="C19" s="66" t="s">
        <v>146</v>
      </c>
      <c r="D19" s="23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14134332.103666719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36979146.024775617</v>
      </c>
      <c r="BJ19" s="22">
        <v>15040150.542398898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3">
        <v>0</v>
      </c>
      <c r="CJ19" s="22">
        <v>0</v>
      </c>
      <c r="CK19" s="22">
        <v>0</v>
      </c>
      <c r="CL19" s="23">
        <v>0</v>
      </c>
      <c r="CM19" s="22">
        <v>0</v>
      </c>
      <c r="CN19" s="22">
        <v>0</v>
      </c>
      <c r="CO19" s="23">
        <v>0</v>
      </c>
      <c r="CP19" s="22">
        <v>0</v>
      </c>
      <c r="CQ19" s="22">
        <v>0</v>
      </c>
      <c r="CR19" s="22">
        <v>0</v>
      </c>
      <c r="CS19" s="22">
        <v>0</v>
      </c>
      <c r="CT19" s="22">
        <v>0</v>
      </c>
      <c r="CU19" s="22">
        <v>0</v>
      </c>
      <c r="CV19" s="22">
        <v>0</v>
      </c>
      <c r="CW19" s="22">
        <v>0</v>
      </c>
      <c r="CX19" s="22">
        <v>0</v>
      </c>
      <c r="CY19" s="22">
        <v>0</v>
      </c>
      <c r="CZ19" s="22">
        <v>0</v>
      </c>
      <c r="DA19" s="22">
        <v>0</v>
      </c>
      <c r="DB19" s="23">
        <v>0</v>
      </c>
      <c r="DC19" s="22">
        <v>0</v>
      </c>
      <c r="DD19" s="22">
        <v>0</v>
      </c>
      <c r="DE19" s="23">
        <v>0</v>
      </c>
      <c r="DF19" s="22">
        <v>0</v>
      </c>
      <c r="DG19" s="22">
        <v>0</v>
      </c>
      <c r="DH19" s="23">
        <v>0</v>
      </c>
      <c r="DI19" s="22">
        <v>0</v>
      </c>
      <c r="DJ19" s="22">
        <v>0</v>
      </c>
      <c r="DK19" s="22">
        <v>0</v>
      </c>
      <c r="DL19" s="22">
        <v>66153628.670841232</v>
      </c>
    </row>
    <row r="20" spans="1:116" ht="12.75" customHeight="1" x14ac:dyDescent="0.25">
      <c r="A20" s="65" t="s">
        <v>171</v>
      </c>
      <c r="B20" s="21">
        <v>1017</v>
      </c>
      <c r="C20" s="66" t="s">
        <v>146</v>
      </c>
      <c r="D20" s="23">
        <v>87534462.890000015</v>
      </c>
      <c r="E20" s="22">
        <v>3368845.86</v>
      </c>
      <c r="F20" s="22">
        <v>33412770.07</v>
      </c>
      <c r="G20" s="22">
        <v>50752846.960000008</v>
      </c>
      <c r="H20" s="22">
        <v>6137183.2299999995</v>
      </c>
      <c r="I20" s="22">
        <v>548581.21000000008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11308367.32</v>
      </c>
      <c r="P20" s="22">
        <v>0</v>
      </c>
      <c r="Q20" s="22">
        <v>2039011.7599999998</v>
      </c>
      <c r="R20" s="22">
        <v>0</v>
      </c>
      <c r="S20" s="22">
        <v>0</v>
      </c>
      <c r="T20" s="22">
        <v>273139362.90999997</v>
      </c>
      <c r="U20" s="22">
        <v>6097730.4300000006</v>
      </c>
      <c r="V20" s="22">
        <v>1088994.1300000001</v>
      </c>
      <c r="W20" s="22">
        <v>12070296.1</v>
      </c>
      <c r="X20" s="22">
        <v>0</v>
      </c>
      <c r="Y20" s="22">
        <v>294661.59999999998</v>
      </c>
      <c r="Z20" s="22">
        <v>1688792.85</v>
      </c>
      <c r="AA20" s="22">
        <v>0</v>
      </c>
      <c r="AB20" s="22">
        <v>0</v>
      </c>
      <c r="AC20" s="22">
        <v>113938.05000000003</v>
      </c>
      <c r="AD20" s="22">
        <v>2499185.91</v>
      </c>
      <c r="AE20" s="22">
        <v>0</v>
      </c>
      <c r="AF20" s="22">
        <v>3270</v>
      </c>
      <c r="AG20" s="22">
        <v>0</v>
      </c>
      <c r="AH20" s="22">
        <v>0</v>
      </c>
      <c r="AI20" s="22">
        <v>0</v>
      </c>
      <c r="AJ20" s="22">
        <v>807729.25</v>
      </c>
      <c r="AK20" s="22">
        <v>0</v>
      </c>
      <c r="AL20" s="22">
        <v>0</v>
      </c>
      <c r="AM20" s="22">
        <v>590339.66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296907.66000000003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24542.670000000002</v>
      </c>
      <c r="BO20" s="22">
        <v>0</v>
      </c>
      <c r="BP20" s="22">
        <v>6989294.1600000001</v>
      </c>
      <c r="BQ20" s="22">
        <v>940657.39999999991</v>
      </c>
      <c r="BR20" s="22">
        <v>2443398.0499999998</v>
      </c>
      <c r="BS20" s="22">
        <v>1381517.8599999999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158624226.79000002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  <c r="CG20" s="22">
        <v>0</v>
      </c>
      <c r="CH20" s="22">
        <v>1717.6599999999999</v>
      </c>
      <c r="CI20" s="23">
        <v>6109075.7799999993</v>
      </c>
      <c r="CJ20" s="22">
        <v>0</v>
      </c>
      <c r="CK20" s="22">
        <v>0</v>
      </c>
      <c r="CL20" s="23">
        <v>1510375.06</v>
      </c>
      <c r="CM20" s="22">
        <v>141356.11000000002</v>
      </c>
      <c r="CN20" s="22">
        <v>1369018.95</v>
      </c>
      <c r="CO20" s="23">
        <v>4598700.72</v>
      </c>
      <c r="CP20" s="22">
        <v>473765.18</v>
      </c>
      <c r="CQ20" s="22">
        <v>4124935.54</v>
      </c>
      <c r="CR20" s="22">
        <v>169281.24000000002</v>
      </c>
      <c r="CS20" s="22">
        <v>0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  <c r="DA20" s="22">
        <v>0</v>
      </c>
      <c r="DB20" s="23">
        <v>0</v>
      </c>
      <c r="DC20" s="22">
        <v>0</v>
      </c>
      <c r="DD20" s="22">
        <v>0</v>
      </c>
      <c r="DE20" s="23">
        <v>0</v>
      </c>
      <c r="DF20" s="22">
        <v>0</v>
      </c>
      <c r="DG20" s="22">
        <v>0</v>
      </c>
      <c r="DH20" s="23">
        <v>0</v>
      </c>
      <c r="DI20" s="22">
        <v>0</v>
      </c>
      <c r="DJ20" s="22">
        <v>0</v>
      </c>
      <c r="DK20" s="22">
        <v>0</v>
      </c>
      <c r="DL20" s="22">
        <v>582942526.57000017</v>
      </c>
    </row>
    <row r="21" spans="1:116" ht="12.75" customHeight="1" x14ac:dyDescent="0.25">
      <c r="A21" s="65" t="s">
        <v>173</v>
      </c>
      <c r="B21" s="21">
        <v>1018</v>
      </c>
      <c r="C21" s="66" t="s">
        <v>146</v>
      </c>
      <c r="D21" s="23">
        <v>66538222.710000008</v>
      </c>
      <c r="E21" s="22">
        <v>1650040.01</v>
      </c>
      <c r="F21" s="22">
        <v>27946173.300000001</v>
      </c>
      <c r="G21" s="22">
        <v>36942009.400000006</v>
      </c>
      <c r="H21" s="22">
        <v>0</v>
      </c>
      <c r="I21" s="22">
        <v>776140.22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3291.66</v>
      </c>
      <c r="P21" s="22">
        <v>0</v>
      </c>
      <c r="Q21" s="22">
        <v>0</v>
      </c>
      <c r="R21" s="22">
        <v>0</v>
      </c>
      <c r="S21" s="22">
        <v>0</v>
      </c>
      <c r="T21" s="22">
        <v>-325898.39</v>
      </c>
      <c r="U21" s="22">
        <v>0</v>
      </c>
      <c r="V21" s="22">
        <v>-97984.42</v>
      </c>
      <c r="W21" s="22">
        <v>81951260.349999994</v>
      </c>
      <c r="X21" s="22">
        <v>0</v>
      </c>
      <c r="Y21" s="22">
        <v>41300.89</v>
      </c>
      <c r="Z21" s="22">
        <v>63325.43</v>
      </c>
      <c r="AA21" s="22">
        <v>0</v>
      </c>
      <c r="AB21" s="22">
        <v>0</v>
      </c>
      <c r="AC21" s="22">
        <v>43211.22</v>
      </c>
      <c r="AD21" s="22">
        <v>41404.120000000003</v>
      </c>
      <c r="AE21" s="22">
        <v>0</v>
      </c>
      <c r="AF21" s="22">
        <v>7750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2796.39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881050.55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189</v>
      </c>
      <c r="BN21" s="22">
        <v>59374.97</v>
      </c>
      <c r="BO21" s="22">
        <v>0</v>
      </c>
      <c r="BP21" s="22">
        <v>41505.08</v>
      </c>
      <c r="BQ21" s="22">
        <v>0</v>
      </c>
      <c r="BR21" s="22">
        <v>633523.47</v>
      </c>
      <c r="BS21" s="22">
        <v>202294.96</v>
      </c>
      <c r="BT21" s="22">
        <v>0</v>
      </c>
      <c r="BU21" s="22">
        <v>0</v>
      </c>
      <c r="BV21" s="22">
        <v>139022.97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3">
        <v>13266058.640000001</v>
      </c>
      <c r="CJ21" s="22">
        <v>0</v>
      </c>
      <c r="CK21" s="22">
        <v>0</v>
      </c>
      <c r="CL21" s="23">
        <v>12967425.040000001</v>
      </c>
      <c r="CM21" s="22">
        <v>12967425.040000001</v>
      </c>
      <c r="CN21" s="22">
        <v>0</v>
      </c>
      <c r="CO21" s="23">
        <v>298633.59999999998</v>
      </c>
      <c r="CP21" s="22">
        <v>298633.59999999998</v>
      </c>
      <c r="CQ21" s="22">
        <v>0</v>
      </c>
      <c r="CR21" s="22">
        <v>1732817.9500000002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3">
        <v>0</v>
      </c>
      <c r="DC21" s="22">
        <v>0</v>
      </c>
      <c r="DD21" s="22">
        <v>0</v>
      </c>
      <c r="DE21" s="23">
        <v>0</v>
      </c>
      <c r="DF21" s="22">
        <v>0</v>
      </c>
      <c r="DG21" s="22">
        <v>0</v>
      </c>
      <c r="DH21" s="23">
        <v>0</v>
      </c>
      <c r="DI21" s="22">
        <v>0</v>
      </c>
      <c r="DJ21" s="22">
        <v>0</v>
      </c>
      <c r="DK21" s="22">
        <v>0</v>
      </c>
      <c r="DL21" s="22">
        <v>166000657.76999998</v>
      </c>
    </row>
    <row r="22" spans="1:116" ht="12.75" customHeight="1" x14ac:dyDescent="0.25">
      <c r="A22" s="65" t="s">
        <v>175</v>
      </c>
      <c r="B22" s="21">
        <v>1020</v>
      </c>
      <c r="C22" s="66" t="s">
        <v>146</v>
      </c>
      <c r="D22" s="23">
        <v>223407838.25</v>
      </c>
      <c r="E22" s="22">
        <v>5987005.7199999997</v>
      </c>
      <c r="F22" s="22">
        <v>106415392.69</v>
      </c>
      <c r="G22" s="22">
        <v>111005439.84</v>
      </c>
      <c r="H22" s="22">
        <v>6928619.0999999996</v>
      </c>
      <c r="I22" s="22">
        <v>572823.6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21193269.640000001</v>
      </c>
      <c r="P22" s="22">
        <v>0</v>
      </c>
      <c r="Q22" s="22">
        <v>158800425.63999999</v>
      </c>
      <c r="R22" s="22">
        <v>0</v>
      </c>
      <c r="S22" s="22">
        <v>0</v>
      </c>
      <c r="T22" s="22">
        <v>1226619085.2200003</v>
      </c>
      <c r="U22" s="22">
        <v>156324478.20999998</v>
      </c>
      <c r="V22" s="22">
        <v>10199548.91</v>
      </c>
      <c r="W22" s="22">
        <v>79329854.510000005</v>
      </c>
      <c r="X22" s="22">
        <v>19675.7</v>
      </c>
      <c r="Y22" s="22">
        <v>23628785.289999999</v>
      </c>
      <c r="Z22" s="22">
        <v>85185518.400000006</v>
      </c>
      <c r="AA22" s="22">
        <v>0</v>
      </c>
      <c r="AB22" s="22">
        <v>0</v>
      </c>
      <c r="AC22" s="22">
        <v>0</v>
      </c>
      <c r="AD22" s="22">
        <v>15464958.5</v>
      </c>
      <c r="AE22" s="22">
        <v>0</v>
      </c>
      <c r="AF22" s="22">
        <v>430587.8</v>
      </c>
      <c r="AG22" s="22">
        <v>141407313.88999999</v>
      </c>
      <c r="AH22" s="22">
        <v>12516013.48</v>
      </c>
      <c r="AI22" s="22">
        <v>4612717.05</v>
      </c>
      <c r="AJ22" s="22">
        <v>7008052.0199999996</v>
      </c>
      <c r="AK22" s="22">
        <v>3200.15</v>
      </c>
      <c r="AL22" s="22">
        <v>0</v>
      </c>
      <c r="AM22" s="22">
        <v>13989627.74</v>
      </c>
      <c r="AN22" s="22">
        <v>27205</v>
      </c>
      <c r="AO22" s="22">
        <v>0</v>
      </c>
      <c r="AP22" s="22">
        <v>807857.63</v>
      </c>
      <c r="AQ22" s="22">
        <v>0</v>
      </c>
      <c r="AR22" s="22">
        <v>0</v>
      </c>
      <c r="AS22" s="22">
        <v>0</v>
      </c>
      <c r="AT22" s="22">
        <v>207065471.25999999</v>
      </c>
      <c r="AU22" s="22">
        <v>21395750.420000002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9330022.0899999999</v>
      </c>
      <c r="BE22" s="22">
        <v>0</v>
      </c>
      <c r="BF22" s="22">
        <v>0</v>
      </c>
      <c r="BG22" s="22">
        <v>0</v>
      </c>
      <c r="BH22" s="22">
        <v>40610.339999999997</v>
      </c>
      <c r="BI22" s="22">
        <v>0</v>
      </c>
      <c r="BJ22" s="22">
        <v>0</v>
      </c>
      <c r="BK22" s="22">
        <v>0</v>
      </c>
      <c r="BL22" s="22">
        <v>22655.9</v>
      </c>
      <c r="BM22" s="22">
        <v>0</v>
      </c>
      <c r="BN22" s="22">
        <v>5423785.54</v>
      </c>
      <c r="BO22" s="22">
        <v>0</v>
      </c>
      <c r="BP22" s="22">
        <v>18007996.57</v>
      </c>
      <c r="BQ22" s="22">
        <v>3420713.07</v>
      </c>
      <c r="BR22" s="22">
        <v>732479894.86000001</v>
      </c>
      <c r="BS22" s="22">
        <v>10240520.710000001</v>
      </c>
      <c r="BT22" s="22">
        <v>0</v>
      </c>
      <c r="BU22" s="22">
        <v>0</v>
      </c>
      <c r="BV22" s="22">
        <v>0</v>
      </c>
      <c r="BW22" s="22">
        <v>3867251.43</v>
      </c>
      <c r="BX22" s="22">
        <v>0</v>
      </c>
      <c r="BY22" s="22">
        <v>0</v>
      </c>
      <c r="BZ22" s="22">
        <v>61838448.200000003</v>
      </c>
      <c r="CA22" s="22">
        <v>786737209.99000001</v>
      </c>
      <c r="CB22" s="22">
        <v>6966274.0700000003</v>
      </c>
      <c r="CC22" s="22">
        <v>458640984.12</v>
      </c>
      <c r="CD22" s="22">
        <v>7917.83</v>
      </c>
      <c r="CE22" s="22">
        <v>0</v>
      </c>
      <c r="CF22" s="22">
        <v>7922780.6799999997</v>
      </c>
      <c r="CG22" s="22">
        <v>61757191.700000003</v>
      </c>
      <c r="CH22" s="22">
        <v>0</v>
      </c>
      <c r="CI22" s="23">
        <v>1686113010.05</v>
      </c>
      <c r="CJ22" s="22">
        <v>0</v>
      </c>
      <c r="CK22" s="22">
        <v>87028.6</v>
      </c>
      <c r="CL22" s="23">
        <v>290858781.68000001</v>
      </c>
      <c r="CM22" s="22">
        <v>213345.52</v>
      </c>
      <c r="CN22" s="22">
        <v>290645436.16000003</v>
      </c>
      <c r="CO22" s="23">
        <v>1395167199.77</v>
      </c>
      <c r="CP22" s="22">
        <v>4047915.86</v>
      </c>
      <c r="CQ22" s="22">
        <v>1391119283.9100001</v>
      </c>
      <c r="CR22" s="22">
        <v>524548.44999999995</v>
      </c>
      <c r="CS22" s="22">
        <v>0</v>
      </c>
      <c r="CT22" s="22">
        <v>0</v>
      </c>
      <c r="CU22" s="22">
        <v>0</v>
      </c>
      <c r="CV22" s="22">
        <v>0</v>
      </c>
      <c r="CW22" s="22">
        <v>0</v>
      </c>
      <c r="CX22" s="22">
        <v>0</v>
      </c>
      <c r="CY22" s="22">
        <v>0</v>
      </c>
      <c r="CZ22" s="22">
        <v>0</v>
      </c>
      <c r="DA22" s="22">
        <v>0</v>
      </c>
      <c r="DB22" s="23">
        <v>0</v>
      </c>
      <c r="DC22" s="22">
        <v>0</v>
      </c>
      <c r="DD22" s="22">
        <v>0</v>
      </c>
      <c r="DE22" s="23">
        <v>0</v>
      </c>
      <c r="DF22" s="22">
        <v>0</v>
      </c>
      <c r="DG22" s="22">
        <v>0</v>
      </c>
      <c r="DH22" s="23">
        <v>0</v>
      </c>
      <c r="DI22" s="22">
        <v>0</v>
      </c>
      <c r="DJ22" s="22">
        <v>0</v>
      </c>
      <c r="DK22" s="22">
        <v>0</v>
      </c>
      <c r="DL22" s="22">
        <v>6270280493.0100031</v>
      </c>
    </row>
    <row r="23" spans="1:116" ht="12.75" customHeight="1" x14ac:dyDescent="0.25">
      <c r="A23" s="65" t="s">
        <v>177</v>
      </c>
      <c r="B23" s="21">
        <v>1022</v>
      </c>
      <c r="C23" s="66" t="s">
        <v>146</v>
      </c>
      <c r="D23" s="23">
        <v>102139922.62999868</v>
      </c>
      <c r="E23" s="22">
        <v>1125224.32</v>
      </c>
      <c r="F23" s="22">
        <v>30556918.86128398</v>
      </c>
      <c r="G23" s="22">
        <v>70457779.448714703</v>
      </c>
      <c r="H23" s="22">
        <v>0</v>
      </c>
      <c r="I23" s="22">
        <v>234688.58999999988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52991308.510000005</v>
      </c>
      <c r="P23" s="22">
        <v>0</v>
      </c>
      <c r="Q23" s="22">
        <v>967446.6</v>
      </c>
      <c r="R23" s="22">
        <v>0</v>
      </c>
      <c r="S23" s="22">
        <v>0</v>
      </c>
      <c r="T23" s="22">
        <v>4574827.7200000007</v>
      </c>
      <c r="U23" s="22">
        <v>64209.350000000006</v>
      </c>
      <c r="V23" s="22">
        <v>1792985.75</v>
      </c>
      <c r="W23" s="22">
        <v>7775871.7200000053</v>
      </c>
      <c r="X23" s="22">
        <v>0</v>
      </c>
      <c r="Y23" s="22">
        <v>224194.74000000002</v>
      </c>
      <c r="Z23" s="22">
        <v>21230255.670000002</v>
      </c>
      <c r="AA23" s="22">
        <v>0</v>
      </c>
      <c r="AB23" s="22">
        <v>0</v>
      </c>
      <c r="AC23" s="22">
        <v>0</v>
      </c>
      <c r="AD23" s="22">
        <v>6413.43</v>
      </c>
      <c r="AE23" s="22">
        <v>0</v>
      </c>
      <c r="AF23" s="22">
        <v>410124.08</v>
      </c>
      <c r="AG23" s="22">
        <v>0</v>
      </c>
      <c r="AH23" s="22">
        <v>0</v>
      </c>
      <c r="AI23" s="22">
        <v>0</v>
      </c>
      <c r="AJ23" s="22">
        <v>0</v>
      </c>
      <c r="AK23" s="22">
        <v>87.46</v>
      </c>
      <c r="AL23" s="22">
        <v>0</v>
      </c>
      <c r="AM23" s="22">
        <v>135265.64999999997</v>
      </c>
      <c r="AN23" s="22">
        <v>0</v>
      </c>
      <c r="AO23" s="22">
        <v>0</v>
      </c>
      <c r="AP23" s="22">
        <v>12844.41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897156.70000000042</v>
      </c>
      <c r="BE23" s="22">
        <v>0.31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23233.439999999999</v>
      </c>
      <c r="BO23" s="22">
        <v>0</v>
      </c>
      <c r="BP23" s="22">
        <v>10259743.18</v>
      </c>
      <c r="BQ23" s="22">
        <v>-1877839.750000468</v>
      </c>
      <c r="BR23" s="22">
        <v>14147310.300000001</v>
      </c>
      <c r="BS23" s="22">
        <v>4154468.4899999998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262253.69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3">
        <v>12570828.550000001</v>
      </c>
      <c r="CJ23" s="22">
        <v>0</v>
      </c>
      <c r="CK23" s="22">
        <v>0</v>
      </c>
      <c r="CL23" s="23">
        <v>4759431.73999999</v>
      </c>
      <c r="CM23" s="22">
        <v>4055330.73999999</v>
      </c>
      <c r="CN23" s="22">
        <v>704101</v>
      </c>
      <c r="CO23" s="23">
        <v>7811396.8100000098</v>
      </c>
      <c r="CP23" s="22">
        <v>7783328.8100000098</v>
      </c>
      <c r="CQ23" s="22">
        <v>28068</v>
      </c>
      <c r="CR23" s="22">
        <v>19545112.610000402</v>
      </c>
      <c r="CS23" s="22">
        <v>0</v>
      </c>
      <c r="CT23" s="22">
        <v>0</v>
      </c>
      <c r="CU23" s="22">
        <v>0</v>
      </c>
      <c r="CV23" s="22">
        <v>0</v>
      </c>
      <c r="CW23" s="22">
        <v>0</v>
      </c>
      <c r="CX23" s="22">
        <v>0</v>
      </c>
      <c r="CY23" s="22">
        <v>0</v>
      </c>
      <c r="CZ23" s="22">
        <v>0</v>
      </c>
      <c r="DA23" s="22">
        <v>0</v>
      </c>
      <c r="DB23" s="23">
        <v>0</v>
      </c>
      <c r="DC23" s="22">
        <v>0</v>
      </c>
      <c r="DD23" s="22">
        <v>0</v>
      </c>
      <c r="DE23" s="23">
        <v>0</v>
      </c>
      <c r="DF23" s="22">
        <v>0</v>
      </c>
      <c r="DG23" s="22">
        <v>0</v>
      </c>
      <c r="DH23" s="23">
        <v>0</v>
      </c>
      <c r="DI23" s="22">
        <v>0</v>
      </c>
      <c r="DJ23" s="22">
        <v>0</v>
      </c>
      <c r="DK23" s="22">
        <v>0</v>
      </c>
      <c r="DL23" s="22">
        <v>252542713.82999861</v>
      </c>
    </row>
    <row r="24" spans="1:116" ht="12.75" customHeight="1" x14ac:dyDescent="0.25">
      <c r="A24" s="65" t="s">
        <v>179</v>
      </c>
      <c r="B24" s="21">
        <v>1025</v>
      </c>
      <c r="C24" s="66" t="s">
        <v>146</v>
      </c>
      <c r="D24" s="23">
        <v>29972045.939999998</v>
      </c>
      <c r="E24" s="22">
        <v>494088.77</v>
      </c>
      <c r="F24" s="22">
        <v>10844156.109999999</v>
      </c>
      <c r="G24" s="22">
        <v>18633801.059999999</v>
      </c>
      <c r="H24" s="22">
        <v>383732.31</v>
      </c>
      <c r="I24" s="22">
        <v>269978.830000002</v>
      </c>
      <c r="J24" s="22">
        <v>136632.98000000001</v>
      </c>
      <c r="K24" s="22">
        <v>0</v>
      </c>
      <c r="L24" s="22">
        <v>0</v>
      </c>
      <c r="M24" s="22">
        <v>0</v>
      </c>
      <c r="N24" s="22">
        <v>0</v>
      </c>
      <c r="O24" s="22">
        <v>33183251.34</v>
      </c>
      <c r="P24" s="22">
        <v>0</v>
      </c>
      <c r="Q24" s="22">
        <v>353114.59</v>
      </c>
      <c r="R24" s="22">
        <v>0</v>
      </c>
      <c r="S24" s="22">
        <v>0</v>
      </c>
      <c r="T24" s="22">
        <v>9853033.7699999604</v>
      </c>
      <c r="U24" s="22">
        <v>8959.7999999999993</v>
      </c>
      <c r="V24" s="22">
        <v>777300.81999999797</v>
      </c>
      <c r="W24" s="22">
        <v>48670590.139999703</v>
      </c>
      <c r="X24" s="22">
        <v>0</v>
      </c>
      <c r="Y24" s="22">
        <v>1801981.25</v>
      </c>
      <c r="Z24" s="22">
        <v>5717677.0700000003</v>
      </c>
      <c r="AA24" s="22">
        <v>0</v>
      </c>
      <c r="AB24" s="22">
        <v>0</v>
      </c>
      <c r="AC24" s="22">
        <v>331016.78999999998</v>
      </c>
      <c r="AD24" s="22">
        <v>338397.85</v>
      </c>
      <c r="AE24" s="22">
        <v>0</v>
      </c>
      <c r="AF24" s="22">
        <v>334995.48</v>
      </c>
      <c r="AG24" s="22">
        <v>0</v>
      </c>
      <c r="AH24" s="22">
        <v>0</v>
      </c>
      <c r="AI24" s="22">
        <v>0</v>
      </c>
      <c r="AJ24" s="22">
        <v>1614.9</v>
      </c>
      <c r="AK24" s="22">
        <v>1480.01</v>
      </c>
      <c r="AL24" s="22">
        <v>0</v>
      </c>
      <c r="AM24" s="22">
        <v>76550.22</v>
      </c>
      <c r="AN24" s="22">
        <v>20117.04</v>
      </c>
      <c r="AO24" s="22">
        <v>0</v>
      </c>
      <c r="AP24" s="22">
        <v>339413.02</v>
      </c>
      <c r="AQ24" s="22">
        <v>0</v>
      </c>
      <c r="AR24" s="22">
        <v>0</v>
      </c>
      <c r="AS24" s="22">
        <v>0</v>
      </c>
      <c r="AT24" s="22">
        <v>54259925.4799999</v>
      </c>
      <c r="AU24" s="22">
        <v>5252949.6399999904</v>
      </c>
      <c r="AV24" s="22">
        <v>4539105.9000000004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3337937.7099999799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129404.63</v>
      </c>
      <c r="BO24" s="22">
        <v>0</v>
      </c>
      <c r="BP24" s="22">
        <v>12149577.58</v>
      </c>
      <c r="BQ24" s="22">
        <v>0</v>
      </c>
      <c r="BR24" s="22">
        <v>565429.05000000005</v>
      </c>
      <c r="BS24" s="22">
        <v>4299049.5100000799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286517.32</v>
      </c>
      <c r="CA24" s="22">
        <v>1526.92</v>
      </c>
      <c r="CB24" s="22">
        <v>0</v>
      </c>
      <c r="CC24" s="22">
        <v>52110276.439999998</v>
      </c>
      <c r="CD24" s="22">
        <v>0</v>
      </c>
      <c r="CE24" s="22">
        <v>0</v>
      </c>
      <c r="CF24" s="22">
        <v>0</v>
      </c>
      <c r="CG24" s="22">
        <v>0</v>
      </c>
      <c r="CH24" s="22">
        <v>5448</v>
      </c>
      <c r="CI24" s="23">
        <v>18707249.010000002</v>
      </c>
      <c r="CJ24" s="22">
        <v>0</v>
      </c>
      <c r="CK24" s="22">
        <v>0</v>
      </c>
      <c r="CL24" s="23">
        <v>18707249.010000002</v>
      </c>
      <c r="CM24" s="22">
        <v>0</v>
      </c>
      <c r="CN24" s="22">
        <v>18707249.010000002</v>
      </c>
      <c r="CO24" s="23">
        <v>0</v>
      </c>
      <c r="CP24" s="22">
        <v>0</v>
      </c>
      <c r="CQ24" s="22">
        <v>0</v>
      </c>
      <c r="CR24" s="22">
        <v>244235.53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3">
        <v>0</v>
      </c>
      <c r="DC24" s="22">
        <v>0</v>
      </c>
      <c r="DD24" s="22">
        <v>0</v>
      </c>
      <c r="DE24" s="23">
        <v>0</v>
      </c>
      <c r="DF24" s="22">
        <v>0</v>
      </c>
      <c r="DG24" s="22">
        <v>0</v>
      </c>
      <c r="DH24" s="23">
        <v>0</v>
      </c>
      <c r="DI24" s="22">
        <v>0</v>
      </c>
      <c r="DJ24" s="22">
        <v>0</v>
      </c>
      <c r="DK24" s="22">
        <v>0</v>
      </c>
      <c r="DL24" s="22">
        <v>288460516.86999959</v>
      </c>
    </row>
    <row r="25" spans="1:116" ht="12.75" customHeight="1" x14ac:dyDescent="0.25">
      <c r="A25" s="65" t="s">
        <v>181</v>
      </c>
      <c r="B25" s="21">
        <v>1027</v>
      </c>
      <c r="C25" s="66" t="s">
        <v>146</v>
      </c>
      <c r="D25" s="23">
        <v>7943.5400000000009</v>
      </c>
      <c r="E25" s="22">
        <v>7908.7600000000011</v>
      </c>
      <c r="F25" s="22">
        <v>-137.47</v>
      </c>
      <c r="G25" s="22">
        <v>172.25</v>
      </c>
      <c r="H25" s="22">
        <v>835.72</v>
      </c>
      <c r="I25" s="22">
        <v>26888.399999999998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71167057.700000003</v>
      </c>
      <c r="U25" s="22">
        <v>3160.31</v>
      </c>
      <c r="V25" s="22">
        <v>360690.62999999989</v>
      </c>
      <c r="W25" s="22">
        <v>1798944.81</v>
      </c>
      <c r="X25" s="22">
        <v>0</v>
      </c>
      <c r="Y25" s="22">
        <v>-573.75</v>
      </c>
      <c r="Z25" s="22">
        <v>857.84999999999991</v>
      </c>
      <c r="AA25" s="22">
        <v>0</v>
      </c>
      <c r="AB25" s="22">
        <v>0</v>
      </c>
      <c r="AC25" s="22">
        <v>907.43000000000018</v>
      </c>
      <c r="AD25" s="22">
        <v>-31.340000000000018</v>
      </c>
      <c r="AE25" s="22">
        <v>0</v>
      </c>
      <c r="AF25" s="22">
        <v>0</v>
      </c>
      <c r="AG25" s="22">
        <v>11291.46</v>
      </c>
      <c r="AH25" s="22">
        <v>2822.86</v>
      </c>
      <c r="AI25" s="22">
        <v>0</v>
      </c>
      <c r="AJ25" s="22">
        <v>600</v>
      </c>
      <c r="AK25" s="22">
        <v>0</v>
      </c>
      <c r="AL25" s="22">
        <v>0</v>
      </c>
      <c r="AM25" s="22">
        <v>10000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63426.880000000005</v>
      </c>
      <c r="AU25" s="22">
        <v>276.83999999999997</v>
      </c>
      <c r="AV25" s="22">
        <v>1345.1299999999999</v>
      </c>
      <c r="AW25" s="22">
        <v>0</v>
      </c>
      <c r="AX25" s="22">
        <v>119.05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-3492806.28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2612.73</v>
      </c>
      <c r="BO25" s="22">
        <v>0</v>
      </c>
      <c r="BP25" s="22">
        <v>-735.18999999999994</v>
      </c>
      <c r="BQ25" s="22">
        <v>0</v>
      </c>
      <c r="BR25" s="22">
        <v>0</v>
      </c>
      <c r="BS25" s="22">
        <v>28684.21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560</v>
      </c>
      <c r="CE25" s="22">
        <v>0</v>
      </c>
      <c r="CF25" s="22">
        <v>0</v>
      </c>
      <c r="CG25" s="22">
        <v>0</v>
      </c>
      <c r="CH25" s="22">
        <v>0</v>
      </c>
      <c r="CI25" s="23">
        <v>2481125.1399999997</v>
      </c>
      <c r="CJ25" s="22">
        <v>0</v>
      </c>
      <c r="CK25" s="22">
        <v>0</v>
      </c>
      <c r="CL25" s="23">
        <v>334236.27999999997</v>
      </c>
      <c r="CM25" s="22">
        <v>5681.82</v>
      </c>
      <c r="CN25" s="22">
        <v>328554.45999999996</v>
      </c>
      <c r="CO25" s="23">
        <v>2146888.86</v>
      </c>
      <c r="CP25" s="22">
        <v>0</v>
      </c>
      <c r="CQ25" s="22">
        <v>2146888.86</v>
      </c>
      <c r="CR25" s="22">
        <v>4709.8</v>
      </c>
      <c r="CS25" s="22">
        <v>0</v>
      </c>
      <c r="CT25" s="22">
        <v>0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3">
        <v>0</v>
      </c>
      <c r="DC25" s="22">
        <v>0</v>
      </c>
      <c r="DD25" s="22">
        <v>0</v>
      </c>
      <c r="DE25" s="23">
        <v>0</v>
      </c>
      <c r="DF25" s="22">
        <v>0</v>
      </c>
      <c r="DG25" s="22">
        <v>0</v>
      </c>
      <c r="DH25" s="23">
        <v>0</v>
      </c>
      <c r="DI25" s="22">
        <v>0</v>
      </c>
      <c r="DJ25" s="22">
        <v>0</v>
      </c>
      <c r="DK25" s="22">
        <v>0</v>
      </c>
      <c r="DL25" s="22">
        <v>72480713.929999977</v>
      </c>
    </row>
    <row r="26" spans="1:116" ht="12.75" customHeight="1" x14ac:dyDescent="0.25">
      <c r="A26" s="65" t="s">
        <v>183</v>
      </c>
      <c r="B26" s="21">
        <v>1028</v>
      </c>
      <c r="C26" s="66" t="s">
        <v>146</v>
      </c>
      <c r="D26" s="23">
        <v>207243380.13162607</v>
      </c>
      <c r="E26" s="22">
        <v>24866524.846552685</v>
      </c>
      <c r="F26" s="22">
        <v>149246147.79567042</v>
      </c>
      <c r="G26" s="22">
        <v>33130707.489402942</v>
      </c>
      <c r="H26" s="22">
        <v>249563.02430200001</v>
      </c>
      <c r="I26" s="22">
        <v>1075178.9000000001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6130954.4279550007</v>
      </c>
      <c r="P26" s="22">
        <v>0</v>
      </c>
      <c r="Q26" s="22">
        <v>758260.45451800001</v>
      </c>
      <c r="R26" s="22">
        <v>0</v>
      </c>
      <c r="S26" s="22">
        <v>0</v>
      </c>
      <c r="T26" s="22">
        <v>363890434.54051602</v>
      </c>
      <c r="U26" s="22">
        <v>16194161.958608998</v>
      </c>
      <c r="V26" s="22">
        <v>740971.70999999985</v>
      </c>
      <c r="W26" s="22">
        <v>35299031.879999988</v>
      </c>
      <c r="X26" s="22">
        <v>0</v>
      </c>
      <c r="Y26" s="22">
        <v>1962302.5491550001</v>
      </c>
      <c r="Z26" s="22">
        <v>4978115.4349910002</v>
      </c>
      <c r="AA26" s="22">
        <v>0</v>
      </c>
      <c r="AB26" s="22">
        <v>0</v>
      </c>
      <c r="AC26" s="22">
        <v>101651.76598000001</v>
      </c>
      <c r="AD26" s="22">
        <v>1196078.5692064005</v>
      </c>
      <c r="AE26" s="22">
        <v>0</v>
      </c>
      <c r="AF26" s="22">
        <v>23515.75</v>
      </c>
      <c r="AG26" s="22">
        <v>0</v>
      </c>
      <c r="AH26" s="22">
        <v>0</v>
      </c>
      <c r="AI26" s="22">
        <v>0</v>
      </c>
      <c r="AJ26" s="22">
        <v>0</v>
      </c>
      <c r="AK26" s="22">
        <v>9230.77</v>
      </c>
      <c r="AL26" s="22">
        <v>0</v>
      </c>
      <c r="AM26" s="22">
        <v>22678.39</v>
      </c>
      <c r="AN26" s="22">
        <v>0</v>
      </c>
      <c r="AO26" s="22">
        <v>0</v>
      </c>
      <c r="AP26" s="22">
        <v>31217.432541999999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1448776.8876209997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20722.470000000005</v>
      </c>
      <c r="BO26" s="22">
        <v>0</v>
      </c>
      <c r="BP26" s="22">
        <v>27224701.786501378</v>
      </c>
      <c r="BQ26" s="22">
        <v>17584109.372641001</v>
      </c>
      <c r="BR26" s="22">
        <v>4699501.5917159999</v>
      </c>
      <c r="BS26" s="22">
        <v>2663033.0263300003</v>
      </c>
      <c r="BT26" s="22">
        <v>0</v>
      </c>
      <c r="BU26" s="22">
        <v>0</v>
      </c>
      <c r="BV26" s="22">
        <v>0</v>
      </c>
      <c r="BW26" s="22">
        <v>498.76</v>
      </c>
      <c r="BX26" s="22">
        <v>0</v>
      </c>
      <c r="BY26" s="22">
        <v>0</v>
      </c>
      <c r="BZ26" s="22">
        <v>0</v>
      </c>
      <c r="CA26" s="22">
        <v>-65266.11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  <c r="CG26" s="22">
        <v>0</v>
      </c>
      <c r="CH26" s="22">
        <v>0</v>
      </c>
      <c r="CI26" s="23">
        <v>91920141.510001317</v>
      </c>
      <c r="CJ26" s="22">
        <v>750</v>
      </c>
      <c r="CK26" s="22">
        <v>51676.990000000005</v>
      </c>
      <c r="CL26" s="23">
        <v>16432585.020000003</v>
      </c>
      <c r="CM26" s="22">
        <v>692776.58000000136</v>
      </c>
      <c r="CN26" s="22">
        <v>15739808.440000001</v>
      </c>
      <c r="CO26" s="23">
        <v>75435129.500001311</v>
      </c>
      <c r="CP26" s="22">
        <v>4661689.9600000009</v>
      </c>
      <c r="CQ26" s="22">
        <v>70773439.540001318</v>
      </c>
      <c r="CR26" s="22">
        <v>115943.31999999993</v>
      </c>
      <c r="CS26" s="22">
        <v>0</v>
      </c>
      <c r="CT26" s="22">
        <v>0</v>
      </c>
      <c r="CU26" s="22">
        <v>0</v>
      </c>
      <c r="CV26" s="22">
        <v>0</v>
      </c>
      <c r="CW26" s="22">
        <v>0</v>
      </c>
      <c r="CX26" s="22">
        <v>0</v>
      </c>
      <c r="CY26" s="22">
        <v>0</v>
      </c>
      <c r="CZ26" s="22">
        <v>0</v>
      </c>
      <c r="DA26" s="22">
        <v>0</v>
      </c>
      <c r="DB26" s="23">
        <v>0</v>
      </c>
      <c r="DC26" s="22">
        <v>0</v>
      </c>
      <c r="DD26" s="22">
        <v>0</v>
      </c>
      <c r="DE26" s="23">
        <v>0</v>
      </c>
      <c r="DF26" s="22">
        <v>0</v>
      </c>
      <c r="DG26" s="22">
        <v>0</v>
      </c>
      <c r="DH26" s="23">
        <v>0</v>
      </c>
      <c r="DI26" s="22">
        <v>0</v>
      </c>
      <c r="DJ26" s="22">
        <v>0</v>
      </c>
      <c r="DK26" s="22">
        <v>0</v>
      </c>
      <c r="DL26" s="22">
        <v>785518890.30421126</v>
      </c>
    </row>
    <row r="27" spans="1:116" ht="12.75" customHeight="1" x14ac:dyDescent="0.25">
      <c r="A27" s="65" t="s">
        <v>185</v>
      </c>
      <c r="B27" s="21">
        <v>1030</v>
      </c>
      <c r="C27" s="66" t="s">
        <v>146</v>
      </c>
      <c r="D27" s="23">
        <v>87184.938100000014</v>
      </c>
      <c r="E27" s="22">
        <v>74852.11</v>
      </c>
      <c r="F27" s="22">
        <v>3294.2300000000023</v>
      </c>
      <c r="G27" s="22">
        <v>9038.598100000012</v>
      </c>
      <c r="H27" s="22">
        <v>0</v>
      </c>
      <c r="I27" s="22">
        <v>171228.63999999996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7362699.5600000005</v>
      </c>
      <c r="Q27" s="22">
        <v>0</v>
      </c>
      <c r="R27" s="22">
        <v>0</v>
      </c>
      <c r="S27" s="22">
        <v>0</v>
      </c>
      <c r="T27" s="22">
        <v>1377419.1299999997</v>
      </c>
      <c r="U27" s="22">
        <v>0</v>
      </c>
      <c r="V27" s="22">
        <v>527667.84999999986</v>
      </c>
      <c r="W27" s="22">
        <v>2977110.69</v>
      </c>
      <c r="X27" s="22">
        <v>0</v>
      </c>
      <c r="Y27" s="22">
        <v>15146.787500000006</v>
      </c>
      <c r="Z27" s="22">
        <v>9755.2300000000014</v>
      </c>
      <c r="AA27" s="22">
        <v>0</v>
      </c>
      <c r="AB27" s="22">
        <v>0</v>
      </c>
      <c r="AC27" s="22">
        <v>3201.2659999999996</v>
      </c>
      <c r="AD27" s="22">
        <v>1890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454585.97000000003</v>
      </c>
      <c r="AN27" s="22">
        <v>0</v>
      </c>
      <c r="AO27" s="22">
        <v>0</v>
      </c>
      <c r="AP27" s="22">
        <v>150</v>
      </c>
      <c r="AQ27" s="22">
        <v>0</v>
      </c>
      <c r="AR27" s="22">
        <v>0</v>
      </c>
      <c r="AS27" s="22">
        <v>0</v>
      </c>
      <c r="AT27" s="22">
        <v>615108.56280000007</v>
      </c>
      <c r="AU27" s="22">
        <v>407.85410000000036</v>
      </c>
      <c r="AV27" s="22">
        <v>431.3041000000004</v>
      </c>
      <c r="AW27" s="22">
        <v>0</v>
      </c>
      <c r="AX27" s="22">
        <v>345.70410000000038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207790.96999999994</v>
      </c>
      <c r="BE27" s="22">
        <v>220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37467.846699999987</v>
      </c>
      <c r="BO27" s="22">
        <v>0</v>
      </c>
      <c r="BP27" s="22">
        <v>20777.5412</v>
      </c>
      <c r="BQ27" s="22">
        <v>0</v>
      </c>
      <c r="BR27" s="22">
        <v>1.4551915228366852E-11</v>
      </c>
      <c r="BS27" s="22">
        <v>133731.86909999995</v>
      </c>
      <c r="BT27" s="22">
        <v>0</v>
      </c>
      <c r="BU27" s="22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1536.26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3">
        <v>161609060.40000001</v>
      </c>
      <c r="CJ27" s="22">
        <v>0</v>
      </c>
      <c r="CK27" s="22">
        <v>0</v>
      </c>
      <c r="CL27" s="23">
        <v>79121.849999999991</v>
      </c>
      <c r="CM27" s="22">
        <v>0</v>
      </c>
      <c r="CN27" s="22">
        <v>79121.849999999991</v>
      </c>
      <c r="CO27" s="23">
        <v>161529938.55000001</v>
      </c>
      <c r="CP27" s="22">
        <v>0</v>
      </c>
      <c r="CQ27" s="22">
        <v>161529938.55000001</v>
      </c>
      <c r="CR27" s="22">
        <v>12312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3">
        <v>0</v>
      </c>
      <c r="DC27" s="22">
        <v>0</v>
      </c>
      <c r="DD27" s="22">
        <v>0</v>
      </c>
      <c r="DE27" s="23">
        <v>0</v>
      </c>
      <c r="DF27" s="22">
        <v>0</v>
      </c>
      <c r="DG27" s="22">
        <v>0</v>
      </c>
      <c r="DH27" s="23">
        <v>0</v>
      </c>
      <c r="DI27" s="22">
        <v>0</v>
      </c>
      <c r="DJ27" s="22">
        <v>0</v>
      </c>
      <c r="DK27" s="22">
        <v>0</v>
      </c>
      <c r="DL27" s="22">
        <v>175627230.37369996</v>
      </c>
    </row>
    <row r="28" spans="1:116" ht="12.75" customHeight="1" x14ac:dyDescent="0.25">
      <c r="A28" s="65" t="s">
        <v>187</v>
      </c>
      <c r="B28" s="21">
        <v>1031</v>
      </c>
      <c r="C28" s="66" t="s">
        <v>146</v>
      </c>
      <c r="D28" s="23">
        <v>5362188.55</v>
      </c>
      <c r="E28" s="22">
        <v>5231504.42</v>
      </c>
      <c r="F28" s="22">
        <v>1574.02</v>
      </c>
      <c r="G28" s="22">
        <v>129110.11</v>
      </c>
      <c r="H28" s="22">
        <v>0</v>
      </c>
      <c r="I28" s="22">
        <v>20178.84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94945.4</v>
      </c>
      <c r="X28" s="22">
        <v>0</v>
      </c>
      <c r="Y28" s="22">
        <v>0</v>
      </c>
      <c r="Z28" s="22">
        <v>798329.22</v>
      </c>
      <c r="AA28" s="22">
        <v>0</v>
      </c>
      <c r="AB28" s="22">
        <v>0</v>
      </c>
      <c r="AC28" s="22">
        <v>0</v>
      </c>
      <c r="AD28" s="22">
        <v>116.97999999999999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0</v>
      </c>
      <c r="BD28" s="22">
        <v>416.45</v>
      </c>
      <c r="BE28" s="22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2043.37</v>
      </c>
      <c r="BO28" s="22">
        <v>0</v>
      </c>
      <c r="BP28" s="22">
        <v>2396.11</v>
      </c>
      <c r="BQ28" s="22">
        <v>0</v>
      </c>
      <c r="BR28" s="22">
        <v>0</v>
      </c>
      <c r="BS28" s="22">
        <v>1570.06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3">
        <v>0</v>
      </c>
      <c r="CJ28" s="22">
        <v>0</v>
      </c>
      <c r="CK28" s="22">
        <v>0</v>
      </c>
      <c r="CL28" s="23">
        <v>0</v>
      </c>
      <c r="CM28" s="22">
        <v>0</v>
      </c>
      <c r="CN28" s="22">
        <v>0</v>
      </c>
      <c r="CO28" s="23">
        <v>0</v>
      </c>
      <c r="CP28" s="22">
        <v>0</v>
      </c>
      <c r="CQ28" s="22">
        <v>0</v>
      </c>
      <c r="CR28" s="22">
        <v>7368.16</v>
      </c>
      <c r="CS28" s="22">
        <v>0</v>
      </c>
      <c r="CT28" s="22">
        <v>0</v>
      </c>
      <c r="CU28" s="22">
        <v>0</v>
      </c>
      <c r="CV28" s="22">
        <v>0</v>
      </c>
      <c r="CW28" s="22">
        <v>0</v>
      </c>
      <c r="CX28" s="22">
        <v>0</v>
      </c>
      <c r="CY28" s="22">
        <v>0</v>
      </c>
      <c r="CZ28" s="22">
        <v>0</v>
      </c>
      <c r="DA28" s="22">
        <v>0</v>
      </c>
      <c r="DB28" s="23">
        <v>0</v>
      </c>
      <c r="DC28" s="22">
        <v>0</v>
      </c>
      <c r="DD28" s="22">
        <v>0</v>
      </c>
      <c r="DE28" s="23">
        <v>0</v>
      </c>
      <c r="DF28" s="22">
        <v>0</v>
      </c>
      <c r="DG28" s="22">
        <v>0</v>
      </c>
      <c r="DH28" s="23">
        <v>0</v>
      </c>
      <c r="DI28" s="22">
        <v>0</v>
      </c>
      <c r="DJ28" s="22">
        <v>0</v>
      </c>
      <c r="DK28" s="22">
        <v>0</v>
      </c>
      <c r="DL28" s="22">
        <v>6289553.1400000006</v>
      </c>
    </row>
    <row r="29" spans="1:116" ht="12.75" customHeight="1" x14ac:dyDescent="0.25">
      <c r="A29" s="65" t="s">
        <v>189</v>
      </c>
      <c r="B29" s="21">
        <v>1032</v>
      </c>
      <c r="C29" s="66" t="s">
        <v>146</v>
      </c>
      <c r="D29" s="23">
        <v>112499059.85349998</v>
      </c>
      <c r="E29" s="22">
        <v>7918475.671241343</v>
      </c>
      <c r="F29" s="22">
        <v>73259926.156678855</v>
      </c>
      <c r="G29" s="22">
        <v>31320658.025579788</v>
      </c>
      <c r="H29" s="22">
        <v>24228839.639999997</v>
      </c>
      <c r="I29" s="22">
        <v>775923.5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11200356.024799997</v>
      </c>
      <c r="P29" s="22">
        <v>0</v>
      </c>
      <c r="Q29" s="22">
        <v>321208.84000000003</v>
      </c>
      <c r="R29" s="22">
        <v>0</v>
      </c>
      <c r="S29" s="22">
        <v>0</v>
      </c>
      <c r="T29" s="22">
        <v>11580887.2707</v>
      </c>
      <c r="U29" s="22">
        <v>7659.61</v>
      </c>
      <c r="V29" s="22">
        <v>895005.16000000015</v>
      </c>
      <c r="W29" s="22">
        <v>8220035.5900000008</v>
      </c>
      <c r="X29" s="22">
        <v>11997.73</v>
      </c>
      <c r="Y29" s="22">
        <v>369207.89</v>
      </c>
      <c r="Z29" s="22">
        <v>8438194.9277999997</v>
      </c>
      <c r="AA29" s="22">
        <v>0</v>
      </c>
      <c r="AB29" s="22">
        <v>0</v>
      </c>
      <c r="AC29" s="22">
        <v>67491.23000000001</v>
      </c>
      <c r="AD29" s="22">
        <v>14317694.471799996</v>
      </c>
      <c r="AE29" s="22">
        <v>0</v>
      </c>
      <c r="AF29" s="22">
        <v>223006.18</v>
      </c>
      <c r="AG29" s="22">
        <v>0</v>
      </c>
      <c r="AH29" s="22">
        <v>0</v>
      </c>
      <c r="AI29" s="22">
        <v>0</v>
      </c>
      <c r="AJ29" s="22">
        <v>16333.16</v>
      </c>
      <c r="AK29" s="22">
        <v>727644.33000000007</v>
      </c>
      <c r="AL29" s="22">
        <v>0</v>
      </c>
      <c r="AM29" s="22">
        <v>0</v>
      </c>
      <c r="AN29" s="22">
        <v>54982.57</v>
      </c>
      <c r="AO29" s="22">
        <v>0</v>
      </c>
      <c r="AP29" s="22">
        <v>2701415.91</v>
      </c>
      <c r="AQ29" s="22">
        <v>0</v>
      </c>
      <c r="AR29" s="22">
        <v>0</v>
      </c>
      <c r="AS29" s="22">
        <v>0</v>
      </c>
      <c r="AT29" s="22">
        <v>147329584.48940003</v>
      </c>
      <c r="AU29" s="22">
        <v>15159004.32949999</v>
      </c>
      <c r="AV29" s="22">
        <v>29862310.559000004</v>
      </c>
      <c r="AW29" s="22">
        <v>0</v>
      </c>
      <c r="AX29" s="22">
        <v>15141165.149499997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10158448.48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83737.889999999985</v>
      </c>
      <c r="BO29" s="22">
        <v>0</v>
      </c>
      <c r="BP29" s="22">
        <v>19588648.180000003</v>
      </c>
      <c r="BQ29" s="22">
        <v>1408634.6900000002</v>
      </c>
      <c r="BR29" s="22">
        <v>8418832.5500000007</v>
      </c>
      <c r="BS29" s="22">
        <v>51012548.410000004</v>
      </c>
      <c r="BT29" s="22">
        <v>0</v>
      </c>
      <c r="BU29" s="22">
        <v>0</v>
      </c>
      <c r="BV29" s="22">
        <v>578120.35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32184.639999999999</v>
      </c>
      <c r="CC29" s="22">
        <v>0</v>
      </c>
      <c r="CD29" s="22">
        <v>0</v>
      </c>
      <c r="CE29" s="22">
        <v>0</v>
      </c>
      <c r="CF29" s="22">
        <v>0</v>
      </c>
      <c r="CG29" s="22">
        <v>0</v>
      </c>
      <c r="CH29" s="22">
        <v>0</v>
      </c>
      <c r="CI29" s="23">
        <v>8173185.5</v>
      </c>
      <c r="CJ29" s="22">
        <v>-798</v>
      </c>
      <c r="CK29" s="22">
        <v>0</v>
      </c>
      <c r="CL29" s="23">
        <v>1402385.63</v>
      </c>
      <c r="CM29" s="22">
        <v>52290.71</v>
      </c>
      <c r="CN29" s="22">
        <v>1350094.92</v>
      </c>
      <c r="CO29" s="23">
        <v>6771597.8700000001</v>
      </c>
      <c r="CP29" s="22">
        <v>736369.14</v>
      </c>
      <c r="CQ29" s="22">
        <v>6035228.7300000004</v>
      </c>
      <c r="CR29" s="22">
        <v>71250.559999999998</v>
      </c>
      <c r="CS29" s="22">
        <v>0</v>
      </c>
      <c r="CT29" s="22">
        <v>0</v>
      </c>
      <c r="CU29" s="22">
        <v>0</v>
      </c>
      <c r="CV29" s="22">
        <v>0</v>
      </c>
      <c r="CW29" s="22">
        <v>0</v>
      </c>
      <c r="CX29" s="22">
        <v>0</v>
      </c>
      <c r="CY29" s="22">
        <v>0</v>
      </c>
      <c r="CZ29" s="22">
        <v>0</v>
      </c>
      <c r="DA29" s="22">
        <v>0</v>
      </c>
      <c r="DB29" s="23">
        <v>0</v>
      </c>
      <c r="DC29" s="22">
        <v>0</v>
      </c>
      <c r="DD29" s="22">
        <v>0</v>
      </c>
      <c r="DE29" s="23">
        <v>0</v>
      </c>
      <c r="DF29" s="22">
        <v>0</v>
      </c>
      <c r="DG29" s="22">
        <v>0</v>
      </c>
      <c r="DH29" s="23">
        <v>0</v>
      </c>
      <c r="DI29" s="22">
        <v>0</v>
      </c>
      <c r="DJ29" s="22">
        <v>0</v>
      </c>
      <c r="DK29" s="22">
        <v>0</v>
      </c>
      <c r="DL29" s="22">
        <v>503674599.66600007</v>
      </c>
    </row>
    <row r="30" spans="1:116" ht="12.75" customHeight="1" x14ac:dyDescent="0.25">
      <c r="A30" s="65" t="s">
        <v>191</v>
      </c>
      <c r="B30" s="21">
        <v>1034</v>
      </c>
      <c r="C30" s="66" t="s">
        <v>146</v>
      </c>
      <c r="D30" s="23">
        <v>483966.83</v>
      </c>
      <c r="E30" s="22">
        <v>4250.46</v>
      </c>
      <c r="F30" s="22">
        <v>371550.88</v>
      </c>
      <c r="G30" s="22">
        <v>108165.49</v>
      </c>
      <c r="H30" s="22">
        <v>3878241.15</v>
      </c>
      <c r="I30" s="22">
        <v>147460.28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23656023.329999998</v>
      </c>
      <c r="P30" s="22">
        <v>0</v>
      </c>
      <c r="Q30" s="22">
        <v>36694.71</v>
      </c>
      <c r="R30" s="22">
        <v>0</v>
      </c>
      <c r="S30" s="22">
        <v>0</v>
      </c>
      <c r="T30" s="22">
        <v>308675624.67000008</v>
      </c>
      <c r="U30" s="22">
        <v>5406770.870000001</v>
      </c>
      <c r="V30" s="22">
        <v>1844518.15</v>
      </c>
      <c r="W30" s="22">
        <v>23552693.09</v>
      </c>
      <c r="X30" s="22">
        <v>0</v>
      </c>
      <c r="Y30" s="22">
        <v>103851.24</v>
      </c>
      <c r="Z30" s="22">
        <v>535215.48</v>
      </c>
      <c r="AA30" s="22">
        <v>0</v>
      </c>
      <c r="AB30" s="22">
        <v>0</v>
      </c>
      <c r="AC30" s="22">
        <v>266500.92</v>
      </c>
      <c r="AD30" s="22">
        <v>2118321.5299999998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716307.66</v>
      </c>
      <c r="AK30" s="22">
        <v>45441.46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51806156.210000001</v>
      </c>
      <c r="AU30" s="22">
        <v>10644378.860000012</v>
      </c>
      <c r="AV30" s="22">
        <v>2298801.29</v>
      </c>
      <c r="AW30" s="22">
        <v>0</v>
      </c>
      <c r="AX30" s="22">
        <v>1255535.25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5781726.3699997952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206228.53</v>
      </c>
      <c r="BM30" s="22">
        <v>0</v>
      </c>
      <c r="BN30" s="22">
        <v>22911.89</v>
      </c>
      <c r="BO30" s="22">
        <v>0</v>
      </c>
      <c r="BP30" s="22">
        <v>12088515.289999999</v>
      </c>
      <c r="BQ30" s="22">
        <v>0</v>
      </c>
      <c r="BR30" s="22">
        <v>7107162.7199999997</v>
      </c>
      <c r="BS30" s="22">
        <v>2525281.5299999998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3">
        <v>0</v>
      </c>
      <c r="CJ30" s="22">
        <v>0</v>
      </c>
      <c r="CK30" s="22">
        <v>0</v>
      </c>
      <c r="CL30" s="23">
        <v>0</v>
      </c>
      <c r="CM30" s="22">
        <v>0</v>
      </c>
      <c r="CN30" s="22">
        <v>0</v>
      </c>
      <c r="CO30" s="23">
        <v>0</v>
      </c>
      <c r="CP30" s="22">
        <v>0</v>
      </c>
      <c r="CQ30" s="22">
        <v>0</v>
      </c>
      <c r="CR30" s="22">
        <v>0</v>
      </c>
      <c r="CS30" s="22">
        <v>0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</v>
      </c>
      <c r="CZ30" s="22">
        <v>0</v>
      </c>
      <c r="DA30" s="22">
        <v>0</v>
      </c>
      <c r="DB30" s="23">
        <v>0</v>
      </c>
      <c r="DC30" s="22">
        <v>0</v>
      </c>
      <c r="DD30" s="22">
        <v>0</v>
      </c>
      <c r="DE30" s="23">
        <v>0</v>
      </c>
      <c r="DF30" s="22">
        <v>0</v>
      </c>
      <c r="DG30" s="22">
        <v>0</v>
      </c>
      <c r="DH30" s="23">
        <v>0</v>
      </c>
      <c r="DI30" s="22">
        <v>0</v>
      </c>
      <c r="DJ30" s="22">
        <v>0</v>
      </c>
      <c r="DK30" s="22">
        <v>0</v>
      </c>
      <c r="DL30" s="22">
        <v>465204329.30999982</v>
      </c>
    </row>
    <row r="31" spans="1:116" ht="12.75" customHeight="1" x14ac:dyDescent="0.25">
      <c r="A31" s="65" t="s">
        <v>193</v>
      </c>
      <c r="B31" s="21">
        <v>1035</v>
      </c>
      <c r="C31" s="66" t="s">
        <v>146</v>
      </c>
      <c r="D31" s="23">
        <v>62928091.790550001</v>
      </c>
      <c r="E31" s="22">
        <v>2803044.6099860002</v>
      </c>
      <c r="F31" s="22">
        <v>6488031.5340430001</v>
      </c>
      <c r="G31" s="22">
        <v>53637015.646521002</v>
      </c>
      <c r="H31" s="22">
        <v>10557708.691854</v>
      </c>
      <c r="I31" s="22">
        <v>3514322.3217580002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9136404.1163989995</v>
      </c>
      <c r="P31" s="22">
        <v>0</v>
      </c>
      <c r="Q31" s="22">
        <v>1450809.297879</v>
      </c>
      <c r="R31" s="22">
        <v>0</v>
      </c>
      <c r="S31" s="22">
        <v>0</v>
      </c>
      <c r="T31" s="22">
        <v>167034120.66</v>
      </c>
      <c r="U31" s="22">
        <v>0</v>
      </c>
      <c r="V31" s="22">
        <v>7754539.8099999996</v>
      </c>
      <c r="W31" s="22">
        <v>96232999.870000005</v>
      </c>
      <c r="X31" s="22">
        <v>14399.76</v>
      </c>
      <c r="Y31" s="22">
        <v>1791776.082406</v>
      </c>
      <c r="Z31" s="22">
        <v>694518.119557</v>
      </c>
      <c r="AA31" s="22">
        <v>0</v>
      </c>
      <c r="AB31" s="22">
        <v>0</v>
      </c>
      <c r="AC31" s="22">
        <v>657784.66185599996</v>
      </c>
      <c r="AD31" s="22">
        <v>4884081.8160069995</v>
      </c>
      <c r="AE31" s="22">
        <v>0</v>
      </c>
      <c r="AF31" s="22">
        <v>217937.00000500001</v>
      </c>
      <c r="AG31" s="22">
        <v>0</v>
      </c>
      <c r="AH31" s="22">
        <v>0</v>
      </c>
      <c r="AI31" s="22">
        <v>0</v>
      </c>
      <c r="AJ31" s="22">
        <v>5185</v>
      </c>
      <c r="AK31" s="22">
        <v>10429.500006</v>
      </c>
      <c r="AL31" s="22">
        <v>0</v>
      </c>
      <c r="AM31" s="22">
        <v>1433570.510001</v>
      </c>
      <c r="AN31" s="22">
        <v>0</v>
      </c>
      <c r="AO31" s="22">
        <v>0</v>
      </c>
      <c r="AP31" s="22">
        <v>49246.970007999997</v>
      </c>
      <c r="AQ31" s="22">
        <v>0</v>
      </c>
      <c r="AR31" s="22">
        <v>0</v>
      </c>
      <c r="AS31" s="22">
        <v>0</v>
      </c>
      <c r="AT31" s="22">
        <v>67030841.450396001</v>
      </c>
      <c r="AU31" s="22">
        <v>5492299.1228870004</v>
      </c>
      <c r="AV31" s="22">
        <v>5215052.6230619997</v>
      </c>
      <c r="AW31" s="22">
        <v>0</v>
      </c>
      <c r="AX31" s="22">
        <v>5325573.9230669998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387250.49009699997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61095.620028999998</v>
      </c>
      <c r="BM31" s="22">
        <v>0</v>
      </c>
      <c r="BN31" s="22">
        <v>1028806.349851</v>
      </c>
      <c r="BO31" s="22">
        <v>0</v>
      </c>
      <c r="BP31" s="22">
        <v>5767388.5358250001</v>
      </c>
      <c r="BQ31" s="22">
        <v>1993132.7246050001</v>
      </c>
      <c r="BR31" s="22">
        <v>33183802.644442998</v>
      </c>
      <c r="BS31" s="22">
        <v>3113484.6099169999</v>
      </c>
      <c r="BT31" s="22">
        <v>0</v>
      </c>
      <c r="BU31" s="22">
        <v>0</v>
      </c>
      <c r="BV31" s="22">
        <v>694180.07332600001</v>
      </c>
      <c r="BW31" s="22">
        <v>457655.9</v>
      </c>
      <c r="BX31" s="22">
        <v>0</v>
      </c>
      <c r="BY31" s="22">
        <v>0</v>
      </c>
      <c r="BZ31" s="22">
        <v>7399487.5</v>
      </c>
      <c r="CA31" s="22">
        <v>94407420.299999997</v>
      </c>
      <c r="CB31" s="22">
        <v>663079.39</v>
      </c>
      <c r="CC31" s="22">
        <v>47602893.960000001</v>
      </c>
      <c r="CD31" s="22">
        <v>0</v>
      </c>
      <c r="CE31" s="22">
        <v>0</v>
      </c>
      <c r="CF31" s="22">
        <v>832955.86</v>
      </c>
      <c r="CG31" s="22">
        <v>7340820.4699999997</v>
      </c>
      <c r="CH31" s="22">
        <v>104041.57</v>
      </c>
      <c r="CI31" s="23">
        <v>6619326.9899940006</v>
      </c>
      <c r="CJ31" s="22">
        <v>156</v>
      </c>
      <c r="CK31" s="22">
        <v>852700.5</v>
      </c>
      <c r="CL31" s="23">
        <v>5724304.2000000002</v>
      </c>
      <c r="CM31" s="22">
        <v>484507.12</v>
      </c>
      <c r="CN31" s="22">
        <v>5239797.08</v>
      </c>
      <c r="CO31" s="23">
        <v>42166.289993999999</v>
      </c>
      <c r="CP31" s="22">
        <v>31828.219993999999</v>
      </c>
      <c r="CQ31" s="22">
        <v>10338.07</v>
      </c>
      <c r="CR31" s="22">
        <v>2420686.5522019998</v>
      </c>
      <c r="CS31" s="22">
        <v>0</v>
      </c>
      <c r="CT31" s="22">
        <v>7812.63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3">
        <v>0</v>
      </c>
      <c r="DC31" s="22">
        <v>0</v>
      </c>
      <c r="DD31" s="22">
        <v>0</v>
      </c>
      <c r="DE31" s="23">
        <v>0</v>
      </c>
      <c r="DF31" s="22">
        <v>0</v>
      </c>
      <c r="DG31" s="22">
        <v>0</v>
      </c>
      <c r="DH31" s="23">
        <v>0</v>
      </c>
      <c r="DI31" s="22">
        <v>0</v>
      </c>
      <c r="DJ31" s="22">
        <v>0</v>
      </c>
      <c r="DK31" s="22">
        <v>0</v>
      </c>
      <c r="DL31" s="22">
        <v>665517015.26798713</v>
      </c>
    </row>
    <row r="32" spans="1:116" ht="12.75" customHeight="1" x14ac:dyDescent="0.25">
      <c r="A32" s="65" t="s">
        <v>195</v>
      </c>
      <c r="B32" s="21">
        <v>1036</v>
      </c>
      <c r="C32" s="66" t="s">
        <v>146</v>
      </c>
      <c r="D32" s="23">
        <v>3475039.0799999945</v>
      </c>
      <c r="E32" s="22">
        <v>1033162.729999995</v>
      </c>
      <c r="F32" s="22">
        <v>2013086.2199999997</v>
      </c>
      <c r="G32" s="22">
        <v>428790.12999999983</v>
      </c>
      <c r="H32" s="22">
        <v>420210.10999999993</v>
      </c>
      <c r="I32" s="22">
        <v>177796.80000000008</v>
      </c>
      <c r="J32" s="22">
        <v>0</v>
      </c>
      <c r="K32" s="22">
        <v>196848.06</v>
      </c>
      <c r="L32" s="22">
        <v>0</v>
      </c>
      <c r="M32" s="22">
        <v>0</v>
      </c>
      <c r="N32" s="22">
        <v>0</v>
      </c>
      <c r="O32" s="22">
        <v>67690.91</v>
      </c>
      <c r="P32" s="22">
        <v>0</v>
      </c>
      <c r="Q32" s="22">
        <v>36990.31</v>
      </c>
      <c r="R32" s="22">
        <v>0</v>
      </c>
      <c r="S32" s="22">
        <v>0</v>
      </c>
      <c r="T32" s="22">
        <v>19472536.139999956</v>
      </c>
      <c r="U32" s="22">
        <v>11413.23</v>
      </c>
      <c r="V32" s="22">
        <v>169954.7099999999</v>
      </c>
      <c r="W32" s="22">
        <v>6083108.1200000225</v>
      </c>
      <c r="X32" s="22">
        <v>1390.66</v>
      </c>
      <c r="Y32" s="22">
        <v>127095.91999999998</v>
      </c>
      <c r="Z32" s="22">
        <v>146579.4</v>
      </c>
      <c r="AA32" s="22">
        <v>4.1100000000000003</v>
      </c>
      <c r="AB32" s="22">
        <v>0</v>
      </c>
      <c r="AC32" s="22">
        <v>50559.039999999986</v>
      </c>
      <c r="AD32" s="22">
        <v>495326.33999999892</v>
      </c>
      <c r="AE32" s="22">
        <v>0</v>
      </c>
      <c r="AF32" s="22">
        <v>1000</v>
      </c>
      <c r="AG32" s="22">
        <v>0</v>
      </c>
      <c r="AH32" s="22">
        <v>0</v>
      </c>
      <c r="AI32" s="22">
        <v>0</v>
      </c>
      <c r="AJ32" s="22">
        <v>0</v>
      </c>
      <c r="AK32" s="22">
        <v>545.33999999999992</v>
      </c>
      <c r="AL32" s="22">
        <v>0</v>
      </c>
      <c r="AM32" s="22">
        <v>0</v>
      </c>
      <c r="AN32" s="22">
        <v>0</v>
      </c>
      <c r="AO32" s="22">
        <v>0</v>
      </c>
      <c r="AP32" s="22">
        <v>16384.8</v>
      </c>
      <c r="AQ32" s="22">
        <v>0</v>
      </c>
      <c r="AR32" s="22">
        <v>0</v>
      </c>
      <c r="AS32" s="22">
        <v>0</v>
      </c>
      <c r="AT32" s="22">
        <v>20781342.319999993</v>
      </c>
      <c r="AU32" s="22">
        <v>679487.16000000073</v>
      </c>
      <c r="AV32" s="22">
        <v>298327.96999999811</v>
      </c>
      <c r="AW32" s="22">
        <v>0</v>
      </c>
      <c r="AX32" s="22">
        <v>662779.61000000127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185056.92999999996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11517.040000000003</v>
      </c>
      <c r="BO32" s="22">
        <v>0</v>
      </c>
      <c r="BP32" s="22">
        <v>1414583.0899999999</v>
      </c>
      <c r="BQ32" s="22">
        <v>0</v>
      </c>
      <c r="BR32" s="22">
        <v>247255.10000000003</v>
      </c>
      <c r="BS32" s="22">
        <v>565633.32999999996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  <c r="CG32" s="22">
        <v>0</v>
      </c>
      <c r="CH32" s="22">
        <v>-1639.1800000000003</v>
      </c>
      <c r="CI32" s="23">
        <v>4022550.1799999997</v>
      </c>
      <c r="CJ32" s="22">
        <v>317646.8600000001</v>
      </c>
      <c r="CK32" s="22">
        <v>20380</v>
      </c>
      <c r="CL32" s="23">
        <v>3684523.32</v>
      </c>
      <c r="CM32" s="22">
        <v>12028.8</v>
      </c>
      <c r="CN32" s="22">
        <v>3672494.52</v>
      </c>
      <c r="CO32" s="23">
        <v>0</v>
      </c>
      <c r="CP32" s="22">
        <v>0</v>
      </c>
      <c r="CQ32" s="22">
        <v>0</v>
      </c>
      <c r="CR32" s="22">
        <v>265625.22000000003</v>
      </c>
      <c r="CS32" s="22">
        <v>0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0</v>
      </c>
      <c r="CZ32" s="22">
        <v>0</v>
      </c>
      <c r="DA32" s="22">
        <v>0</v>
      </c>
      <c r="DB32" s="23">
        <v>0</v>
      </c>
      <c r="DC32" s="22">
        <v>0</v>
      </c>
      <c r="DD32" s="22">
        <v>0</v>
      </c>
      <c r="DE32" s="23">
        <v>0</v>
      </c>
      <c r="DF32" s="22">
        <v>0</v>
      </c>
      <c r="DG32" s="22">
        <v>0</v>
      </c>
      <c r="DH32" s="23">
        <v>0</v>
      </c>
      <c r="DI32" s="22">
        <v>0</v>
      </c>
      <c r="DJ32" s="22">
        <v>0</v>
      </c>
      <c r="DK32" s="22">
        <v>0</v>
      </c>
      <c r="DL32" s="22">
        <v>60082991.849999964</v>
      </c>
    </row>
    <row r="33" spans="1:116" ht="12.75" customHeight="1" x14ac:dyDescent="0.25">
      <c r="A33" s="65" t="s">
        <v>197</v>
      </c>
      <c r="B33" s="21">
        <v>1037</v>
      </c>
      <c r="C33" s="66" t="s">
        <v>146</v>
      </c>
      <c r="D33" s="23">
        <v>65755.300000000017</v>
      </c>
      <c r="E33" s="22">
        <v>32460.160000000018</v>
      </c>
      <c r="F33" s="22">
        <v>11927.69</v>
      </c>
      <c r="G33" s="22">
        <v>21367.449999999997</v>
      </c>
      <c r="H33" s="22">
        <v>855.05</v>
      </c>
      <c r="I33" s="22">
        <v>46782.960000000006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1217728.0300000005</v>
      </c>
      <c r="U33" s="22">
        <v>0</v>
      </c>
      <c r="V33" s="22">
        <v>28622.440000000013</v>
      </c>
      <c r="W33" s="22">
        <v>1201952.8799999971</v>
      </c>
      <c r="X33" s="22">
        <v>0</v>
      </c>
      <c r="Y33" s="22">
        <v>9264.2900000000009</v>
      </c>
      <c r="Z33" s="22">
        <v>10882.16</v>
      </c>
      <c r="AA33" s="22">
        <v>0</v>
      </c>
      <c r="AB33" s="22">
        <v>0</v>
      </c>
      <c r="AC33" s="22">
        <v>7396.7100000000028</v>
      </c>
      <c r="AD33" s="22">
        <v>5651.6799999999976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980</v>
      </c>
      <c r="AQ33" s="22">
        <v>0</v>
      </c>
      <c r="AR33" s="22">
        <v>0</v>
      </c>
      <c r="AS33" s="22">
        <v>0</v>
      </c>
      <c r="AT33" s="22">
        <v>1650811.3899999994</v>
      </c>
      <c r="AU33" s="22">
        <v>539.90999999999974</v>
      </c>
      <c r="AV33" s="22">
        <v>10105.700000000001</v>
      </c>
      <c r="AW33" s="22">
        <v>0</v>
      </c>
      <c r="AX33" s="22">
        <v>19306.760000000002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20512.909999999982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15213.150000000005</v>
      </c>
      <c r="BO33" s="22">
        <v>0</v>
      </c>
      <c r="BP33" s="22">
        <v>13076.5</v>
      </c>
      <c r="BQ33" s="22">
        <v>0</v>
      </c>
      <c r="BR33" s="22">
        <v>0</v>
      </c>
      <c r="BS33" s="22">
        <v>276955.53999999992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3">
        <v>0</v>
      </c>
      <c r="CJ33" s="22">
        <v>0</v>
      </c>
      <c r="CK33" s="22">
        <v>0</v>
      </c>
      <c r="CL33" s="23">
        <v>0</v>
      </c>
      <c r="CM33" s="22">
        <v>0</v>
      </c>
      <c r="CN33" s="22">
        <v>0</v>
      </c>
      <c r="CO33" s="23">
        <v>0</v>
      </c>
      <c r="CP33" s="22">
        <v>0</v>
      </c>
      <c r="CQ33" s="22">
        <v>0</v>
      </c>
      <c r="CR33" s="22">
        <v>476356.64000000031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3">
        <v>0</v>
      </c>
      <c r="DC33" s="22">
        <v>0</v>
      </c>
      <c r="DD33" s="22">
        <v>0</v>
      </c>
      <c r="DE33" s="23">
        <v>0</v>
      </c>
      <c r="DF33" s="22">
        <v>0</v>
      </c>
      <c r="DG33" s="22">
        <v>0</v>
      </c>
      <c r="DH33" s="23">
        <v>0</v>
      </c>
      <c r="DI33" s="22">
        <v>0</v>
      </c>
      <c r="DJ33" s="22">
        <v>0</v>
      </c>
      <c r="DK33" s="22">
        <v>0</v>
      </c>
      <c r="DL33" s="22">
        <v>5078749.9999999981</v>
      </c>
    </row>
    <row r="34" spans="1:116" ht="12.75" customHeight="1" x14ac:dyDescent="0.25">
      <c r="A34" s="65" t="s">
        <v>199</v>
      </c>
      <c r="B34" s="21">
        <v>1038</v>
      </c>
      <c r="C34" s="66" t="s">
        <v>146</v>
      </c>
      <c r="D34" s="23">
        <v>28441959.17770002</v>
      </c>
      <c r="E34" s="22">
        <v>5640934.6166933198</v>
      </c>
      <c r="F34" s="22">
        <v>22801024.561006699</v>
      </c>
      <c r="G34" s="22">
        <v>0</v>
      </c>
      <c r="H34" s="22">
        <v>15534554.58</v>
      </c>
      <c r="I34" s="22">
        <v>437020.05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50979217.502099998</v>
      </c>
      <c r="P34" s="22">
        <v>0</v>
      </c>
      <c r="Q34" s="22">
        <v>17877.18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926095.07</v>
      </c>
      <c r="X34" s="22">
        <v>0</v>
      </c>
      <c r="Y34" s="22">
        <v>2008947.56</v>
      </c>
      <c r="Z34" s="22">
        <v>7817273.1506000003</v>
      </c>
      <c r="AA34" s="22">
        <v>0</v>
      </c>
      <c r="AB34" s="22">
        <v>0</v>
      </c>
      <c r="AC34" s="22">
        <v>56538.746800000001</v>
      </c>
      <c r="AD34" s="22">
        <v>608162.3737</v>
      </c>
      <c r="AE34" s="22">
        <v>0</v>
      </c>
      <c r="AF34" s="22">
        <v>5140.1899999999996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10943570.439999999</v>
      </c>
      <c r="AN34" s="22">
        <v>56657</v>
      </c>
      <c r="AO34" s="22">
        <v>6497.65</v>
      </c>
      <c r="AP34" s="22">
        <v>334510.40999999997</v>
      </c>
      <c r="AQ34" s="22">
        <v>0</v>
      </c>
      <c r="AR34" s="22">
        <v>0</v>
      </c>
      <c r="AS34" s="22">
        <v>0</v>
      </c>
      <c r="AT34" s="22">
        <v>57831043.7663</v>
      </c>
      <c r="AU34" s="22">
        <v>2201798.1535</v>
      </c>
      <c r="AV34" s="22">
        <v>1341817.03</v>
      </c>
      <c r="AW34" s="22">
        <v>0</v>
      </c>
      <c r="AX34" s="22">
        <v>115665.76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1978215.5800000899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1299148.8700000001</v>
      </c>
      <c r="BQ34" s="22">
        <v>0</v>
      </c>
      <c r="BR34" s="22">
        <v>35</v>
      </c>
      <c r="BS34" s="22">
        <v>1346454086.8590701</v>
      </c>
      <c r="BT34" s="22">
        <v>0</v>
      </c>
      <c r="BU34" s="22">
        <v>0</v>
      </c>
      <c r="BV34" s="22">
        <v>40403314.149999999</v>
      </c>
      <c r="BW34" s="22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  <c r="CG34" s="22">
        <v>0</v>
      </c>
      <c r="CH34" s="22">
        <v>174909.14</v>
      </c>
      <c r="CI34" s="23">
        <v>162356.96</v>
      </c>
      <c r="CJ34" s="22">
        <v>141394.46</v>
      </c>
      <c r="CK34" s="22">
        <v>20962.5</v>
      </c>
      <c r="CL34" s="23">
        <v>0</v>
      </c>
      <c r="CM34" s="22">
        <v>0</v>
      </c>
      <c r="CN34" s="22">
        <v>0</v>
      </c>
      <c r="CO34" s="23">
        <v>0</v>
      </c>
      <c r="CP34" s="22">
        <v>0</v>
      </c>
      <c r="CQ34" s="22">
        <v>0</v>
      </c>
      <c r="CR34" s="22">
        <v>7283079.9500000002</v>
      </c>
      <c r="CS34" s="22">
        <v>0</v>
      </c>
      <c r="CT34" s="22">
        <v>0</v>
      </c>
      <c r="CU34" s="22">
        <v>0</v>
      </c>
      <c r="CV34" s="22">
        <v>0</v>
      </c>
      <c r="CW34" s="22">
        <v>0</v>
      </c>
      <c r="CX34" s="22">
        <v>0</v>
      </c>
      <c r="CY34" s="22">
        <v>0</v>
      </c>
      <c r="CZ34" s="22">
        <v>0</v>
      </c>
      <c r="DA34" s="22">
        <v>0</v>
      </c>
      <c r="DB34" s="23">
        <v>0</v>
      </c>
      <c r="DC34" s="22">
        <v>0</v>
      </c>
      <c r="DD34" s="22">
        <v>0</v>
      </c>
      <c r="DE34" s="23">
        <v>0</v>
      </c>
      <c r="DF34" s="22">
        <v>0</v>
      </c>
      <c r="DG34" s="22">
        <v>0</v>
      </c>
      <c r="DH34" s="23">
        <v>0</v>
      </c>
      <c r="DI34" s="22">
        <v>0</v>
      </c>
      <c r="DJ34" s="22">
        <v>0</v>
      </c>
      <c r="DK34" s="22">
        <v>0</v>
      </c>
      <c r="DL34" s="22">
        <v>1577419492.2997704</v>
      </c>
    </row>
    <row r="35" spans="1:116" ht="12.75" customHeight="1" x14ac:dyDescent="0.25">
      <c r="A35" s="65" t="s">
        <v>201</v>
      </c>
      <c r="B35" s="21">
        <v>1039</v>
      </c>
      <c r="C35" s="66" t="s">
        <v>146</v>
      </c>
      <c r="D35" s="23">
        <v>1966880.5299999863</v>
      </c>
      <c r="E35" s="22">
        <v>290393</v>
      </c>
      <c r="F35" s="22">
        <v>496698.52999998629</v>
      </c>
      <c r="G35" s="22">
        <v>1179789</v>
      </c>
      <c r="H35" s="22">
        <v>0</v>
      </c>
      <c r="I35" s="22">
        <v>70126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5171629</v>
      </c>
      <c r="P35" s="22">
        <v>0</v>
      </c>
      <c r="Q35" s="22">
        <v>0</v>
      </c>
      <c r="R35" s="22">
        <v>0</v>
      </c>
      <c r="S35" s="22">
        <v>0</v>
      </c>
      <c r="T35" s="22">
        <v>362913</v>
      </c>
      <c r="U35" s="22">
        <v>12562</v>
      </c>
      <c r="V35" s="22">
        <v>48995</v>
      </c>
      <c r="W35" s="22">
        <v>595193</v>
      </c>
      <c r="X35" s="22">
        <v>391</v>
      </c>
      <c r="Y35" s="22">
        <v>89199</v>
      </c>
      <c r="Z35" s="22">
        <v>1637152</v>
      </c>
      <c r="AA35" s="22">
        <v>0</v>
      </c>
      <c r="AB35" s="22">
        <v>0</v>
      </c>
      <c r="AC35" s="22">
        <v>9541</v>
      </c>
      <c r="AD35" s="22">
        <v>2567031</v>
      </c>
      <c r="AE35" s="22">
        <v>0</v>
      </c>
      <c r="AF35" s="22">
        <v>6000</v>
      </c>
      <c r="AG35" s="22">
        <v>0</v>
      </c>
      <c r="AH35" s="22">
        <v>0</v>
      </c>
      <c r="AI35" s="22">
        <v>0</v>
      </c>
      <c r="AJ35" s="22">
        <v>1020</v>
      </c>
      <c r="AK35" s="22">
        <v>0</v>
      </c>
      <c r="AL35" s="22">
        <v>0</v>
      </c>
      <c r="AM35" s="22">
        <v>1045711</v>
      </c>
      <c r="AN35" s="22">
        <v>0</v>
      </c>
      <c r="AO35" s="22">
        <v>0</v>
      </c>
      <c r="AP35" s="22">
        <v>127</v>
      </c>
      <c r="AQ35" s="22">
        <v>0</v>
      </c>
      <c r="AR35" s="22">
        <v>0</v>
      </c>
      <c r="AS35" s="22">
        <v>0</v>
      </c>
      <c r="AT35" s="22">
        <v>6354708</v>
      </c>
      <c r="AU35" s="22">
        <v>1542869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261320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342650</v>
      </c>
      <c r="BQ35" s="22">
        <v>62356</v>
      </c>
      <c r="BR35" s="22">
        <v>1104447</v>
      </c>
      <c r="BS35" s="22">
        <v>923112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3">
        <v>2492337.6799999997</v>
      </c>
      <c r="CJ35" s="22">
        <v>0</v>
      </c>
      <c r="CK35" s="22">
        <v>1990.01</v>
      </c>
      <c r="CL35" s="23">
        <v>2490347.67</v>
      </c>
      <c r="CM35" s="22">
        <v>0</v>
      </c>
      <c r="CN35" s="22">
        <v>2490347.67</v>
      </c>
      <c r="CO35" s="23">
        <v>0</v>
      </c>
      <c r="CP35" s="22">
        <v>0</v>
      </c>
      <c r="CQ35" s="22">
        <v>0</v>
      </c>
      <c r="CR35" s="22">
        <v>6548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3">
        <v>0</v>
      </c>
      <c r="DC35" s="22">
        <v>0</v>
      </c>
      <c r="DD35" s="22">
        <v>0</v>
      </c>
      <c r="DE35" s="23">
        <v>0</v>
      </c>
      <c r="DF35" s="22">
        <v>0</v>
      </c>
      <c r="DG35" s="22">
        <v>0</v>
      </c>
      <c r="DH35" s="23">
        <v>0</v>
      </c>
      <c r="DI35" s="22">
        <v>0</v>
      </c>
      <c r="DJ35" s="22">
        <v>0</v>
      </c>
      <c r="DK35" s="22">
        <v>0</v>
      </c>
      <c r="DL35" s="22">
        <v>26674818.209999986</v>
      </c>
    </row>
    <row r="36" spans="1:116" ht="12.75" customHeight="1" x14ac:dyDescent="0.25">
      <c r="A36" s="65" t="s">
        <v>203</v>
      </c>
      <c r="B36" s="21">
        <v>1040</v>
      </c>
      <c r="C36" s="66" t="s">
        <v>146</v>
      </c>
      <c r="D36" s="23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30826007.010000002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31752795.060000002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3">
        <v>0</v>
      </c>
      <c r="CJ36" s="22">
        <v>0</v>
      </c>
      <c r="CK36" s="22">
        <v>0</v>
      </c>
      <c r="CL36" s="23">
        <v>0</v>
      </c>
      <c r="CM36" s="22">
        <v>0</v>
      </c>
      <c r="CN36" s="22">
        <v>0</v>
      </c>
      <c r="CO36" s="23">
        <v>0</v>
      </c>
      <c r="CP36" s="22">
        <v>0</v>
      </c>
      <c r="CQ36" s="22">
        <v>0</v>
      </c>
      <c r="CR36" s="22">
        <v>0</v>
      </c>
      <c r="CS36" s="22">
        <v>0</v>
      </c>
      <c r="CT36" s="22">
        <v>0</v>
      </c>
      <c r="CU36" s="22">
        <v>0</v>
      </c>
      <c r="CV36" s="22">
        <v>0</v>
      </c>
      <c r="CW36" s="22">
        <v>0</v>
      </c>
      <c r="CX36" s="22">
        <v>0</v>
      </c>
      <c r="CY36" s="22">
        <v>0</v>
      </c>
      <c r="CZ36" s="22">
        <v>0</v>
      </c>
      <c r="DA36" s="22">
        <v>0</v>
      </c>
      <c r="DB36" s="23">
        <v>0</v>
      </c>
      <c r="DC36" s="22">
        <v>0</v>
      </c>
      <c r="DD36" s="22">
        <v>0</v>
      </c>
      <c r="DE36" s="23">
        <v>0</v>
      </c>
      <c r="DF36" s="22">
        <v>0</v>
      </c>
      <c r="DG36" s="22">
        <v>0</v>
      </c>
      <c r="DH36" s="23">
        <v>0</v>
      </c>
      <c r="DI36" s="22">
        <v>0</v>
      </c>
      <c r="DJ36" s="22">
        <v>0</v>
      </c>
      <c r="DK36" s="22">
        <v>0</v>
      </c>
      <c r="DL36" s="22">
        <v>62578802.070000008</v>
      </c>
    </row>
    <row r="37" spans="1:116" ht="12.75" customHeight="1" x14ac:dyDescent="0.25">
      <c r="A37" s="65" t="s">
        <v>205</v>
      </c>
      <c r="B37" s="21">
        <v>1043</v>
      </c>
      <c r="C37" s="66" t="s">
        <v>146</v>
      </c>
      <c r="D37" s="23">
        <v>201979134.44000012</v>
      </c>
      <c r="E37" s="22">
        <v>1146053.46</v>
      </c>
      <c r="F37" s="22">
        <v>129164192.26000001</v>
      </c>
      <c r="G37" s="22">
        <v>71668888.720000103</v>
      </c>
      <c r="H37" s="22">
        <v>2162629.39</v>
      </c>
      <c r="I37" s="22">
        <v>495666.29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28765818.420000002</v>
      </c>
      <c r="P37" s="22">
        <v>0</v>
      </c>
      <c r="Q37" s="22">
        <v>657103.97</v>
      </c>
      <c r="R37" s="22">
        <v>0</v>
      </c>
      <c r="S37" s="22">
        <v>0</v>
      </c>
      <c r="T37" s="22">
        <v>281664452.13</v>
      </c>
      <c r="U37" s="22">
        <v>0</v>
      </c>
      <c r="V37" s="22">
        <v>157797.22</v>
      </c>
      <c r="W37" s="22">
        <v>3572283.4599999902</v>
      </c>
      <c r="X37" s="22">
        <v>0</v>
      </c>
      <c r="Y37" s="22">
        <v>987424.11</v>
      </c>
      <c r="Z37" s="22">
        <v>11512686.199999999</v>
      </c>
      <c r="AA37" s="22">
        <v>0</v>
      </c>
      <c r="AB37" s="22">
        <v>0</v>
      </c>
      <c r="AC37" s="22">
        <v>168506.61</v>
      </c>
      <c r="AD37" s="22">
        <v>2571830.58</v>
      </c>
      <c r="AE37" s="22">
        <v>0</v>
      </c>
      <c r="AF37" s="22">
        <v>2800</v>
      </c>
      <c r="AG37" s="22">
        <v>0</v>
      </c>
      <c r="AH37" s="22">
        <v>0</v>
      </c>
      <c r="AI37" s="22">
        <v>0</v>
      </c>
      <c r="AJ37" s="22">
        <v>849988.22</v>
      </c>
      <c r="AK37" s="22">
        <v>0</v>
      </c>
      <c r="AL37" s="22">
        <v>0</v>
      </c>
      <c r="AM37" s="22">
        <v>11397417.9</v>
      </c>
      <c r="AN37" s="22">
        <v>0</v>
      </c>
      <c r="AO37" s="22">
        <v>0</v>
      </c>
      <c r="AP37" s="22">
        <v>1837037.14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336643.12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0</v>
      </c>
      <c r="BL37" s="22">
        <v>0</v>
      </c>
      <c r="BM37" s="22">
        <v>0</v>
      </c>
      <c r="BN37" s="22">
        <v>43018.95</v>
      </c>
      <c r="BO37" s="22">
        <v>0</v>
      </c>
      <c r="BP37" s="22">
        <v>14977541.539999999</v>
      </c>
      <c r="BQ37" s="22">
        <v>1576080.85</v>
      </c>
      <c r="BR37" s="22">
        <v>5393883.4299999997</v>
      </c>
      <c r="BS37" s="22">
        <v>413151.16000000102</v>
      </c>
      <c r="BT37" s="22">
        <v>0</v>
      </c>
      <c r="BU37" s="22">
        <v>0</v>
      </c>
      <c r="BV37" s="22">
        <v>841519.9</v>
      </c>
      <c r="BW37" s="22">
        <v>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1790558.76</v>
      </c>
      <c r="CE37" s="22">
        <v>0</v>
      </c>
      <c r="CF37" s="22">
        <v>0</v>
      </c>
      <c r="CG37" s="22">
        <v>0</v>
      </c>
      <c r="CH37" s="22">
        <v>0</v>
      </c>
      <c r="CI37" s="23">
        <v>3180318.0800000061</v>
      </c>
      <c r="CJ37" s="22">
        <v>3167.5</v>
      </c>
      <c r="CK37" s="22">
        <v>0</v>
      </c>
      <c r="CL37" s="23">
        <v>235580.68</v>
      </c>
      <c r="CM37" s="22">
        <v>0</v>
      </c>
      <c r="CN37" s="22">
        <v>235580.68</v>
      </c>
      <c r="CO37" s="23">
        <v>2941569.900000006</v>
      </c>
      <c r="CP37" s="22">
        <v>0</v>
      </c>
      <c r="CQ37" s="22">
        <v>2941569.900000006</v>
      </c>
      <c r="CR37" s="22">
        <v>147031.32999999999</v>
      </c>
      <c r="CS37" s="22">
        <v>0</v>
      </c>
      <c r="CT37" s="22">
        <v>0</v>
      </c>
      <c r="CU37" s="22">
        <v>0</v>
      </c>
      <c r="CV37" s="22">
        <v>0</v>
      </c>
      <c r="CW37" s="22">
        <v>0</v>
      </c>
      <c r="CX37" s="22">
        <v>0</v>
      </c>
      <c r="CY37" s="22">
        <v>0</v>
      </c>
      <c r="CZ37" s="22">
        <v>0</v>
      </c>
      <c r="DA37" s="22">
        <v>0</v>
      </c>
      <c r="DB37" s="23">
        <v>0</v>
      </c>
      <c r="DC37" s="22">
        <v>0</v>
      </c>
      <c r="DD37" s="22">
        <v>0</v>
      </c>
      <c r="DE37" s="23">
        <v>0</v>
      </c>
      <c r="DF37" s="22">
        <v>0</v>
      </c>
      <c r="DG37" s="22">
        <v>0</v>
      </c>
      <c r="DH37" s="23">
        <v>0</v>
      </c>
      <c r="DI37" s="22">
        <v>0</v>
      </c>
      <c r="DJ37" s="22">
        <v>0</v>
      </c>
      <c r="DK37" s="22">
        <v>0</v>
      </c>
      <c r="DL37" s="22">
        <v>577482323.20000017</v>
      </c>
    </row>
    <row r="38" spans="1:116" ht="12.75" customHeight="1" x14ac:dyDescent="0.25">
      <c r="A38" s="65" t="s">
        <v>207</v>
      </c>
      <c r="B38" s="21">
        <v>1044</v>
      </c>
      <c r="C38" s="66" t="s">
        <v>146</v>
      </c>
      <c r="D38" s="23">
        <v>0</v>
      </c>
      <c r="E38" s="22">
        <v>0</v>
      </c>
      <c r="F38" s="22">
        <v>0</v>
      </c>
      <c r="G38" s="22">
        <v>0</v>
      </c>
      <c r="H38" s="22">
        <v>0</v>
      </c>
      <c r="I38" s="22">
        <v>4356.01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75</v>
      </c>
      <c r="P38" s="22">
        <v>0</v>
      </c>
      <c r="Q38" s="22">
        <v>0</v>
      </c>
      <c r="R38" s="22">
        <v>0</v>
      </c>
      <c r="S38" s="22">
        <v>0</v>
      </c>
      <c r="T38" s="22">
        <v>71907677.069999993</v>
      </c>
      <c r="U38" s="22">
        <v>0</v>
      </c>
      <c r="V38" s="22">
        <v>1317575.83</v>
      </c>
      <c r="W38" s="22">
        <v>196580.82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75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75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6423.45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373733.77</v>
      </c>
      <c r="BO38" s="22">
        <v>0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0</v>
      </c>
      <c r="BW38" s="22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  <c r="CG38" s="22">
        <v>0</v>
      </c>
      <c r="CH38" s="22">
        <v>0</v>
      </c>
      <c r="CI38" s="23">
        <v>3500.0599999999995</v>
      </c>
      <c r="CJ38" s="22">
        <v>0</v>
      </c>
      <c r="CK38" s="22">
        <v>0</v>
      </c>
      <c r="CL38" s="23">
        <v>3500.0599999999995</v>
      </c>
      <c r="CM38" s="22">
        <v>11956.26</v>
      </c>
      <c r="CN38" s="22">
        <v>-8456.2000000000007</v>
      </c>
      <c r="CO38" s="23">
        <v>0</v>
      </c>
      <c r="CP38" s="22">
        <v>0</v>
      </c>
      <c r="CQ38" s="22">
        <v>0</v>
      </c>
      <c r="CR38" s="22">
        <v>3651.38</v>
      </c>
      <c r="CS38" s="22">
        <v>0</v>
      </c>
      <c r="CT38" s="22">
        <v>0</v>
      </c>
      <c r="CU38" s="22">
        <v>0</v>
      </c>
      <c r="CV38" s="22">
        <v>0</v>
      </c>
      <c r="CW38" s="22">
        <v>0</v>
      </c>
      <c r="CX38" s="22">
        <v>0</v>
      </c>
      <c r="CY38" s="22">
        <v>0</v>
      </c>
      <c r="CZ38" s="22">
        <v>0</v>
      </c>
      <c r="DA38" s="22">
        <v>0</v>
      </c>
      <c r="DB38" s="23">
        <v>0</v>
      </c>
      <c r="DC38" s="22">
        <v>0</v>
      </c>
      <c r="DD38" s="22">
        <v>0</v>
      </c>
      <c r="DE38" s="23">
        <v>0</v>
      </c>
      <c r="DF38" s="22">
        <v>0</v>
      </c>
      <c r="DG38" s="22">
        <v>0</v>
      </c>
      <c r="DH38" s="23">
        <v>0</v>
      </c>
      <c r="DI38" s="22">
        <v>0</v>
      </c>
      <c r="DJ38" s="22">
        <v>0</v>
      </c>
      <c r="DK38" s="22">
        <v>0</v>
      </c>
      <c r="DL38" s="22">
        <v>73813723.389999986</v>
      </c>
    </row>
    <row r="39" spans="1:116" ht="12.75" customHeight="1" x14ac:dyDescent="0.25">
      <c r="A39" s="65" t="s">
        <v>209</v>
      </c>
      <c r="B39" s="21">
        <v>1045</v>
      </c>
      <c r="C39" s="66" t="s">
        <v>146</v>
      </c>
      <c r="D39" s="23">
        <v>110078.20844773695</v>
      </c>
      <c r="E39" s="22">
        <v>56914.125178721915</v>
      </c>
      <c r="F39" s="22">
        <v>34332.767503913135</v>
      </c>
      <c r="G39" s="22">
        <v>18831.315765101906</v>
      </c>
      <c r="H39" s="22">
        <v>4690.4046440000002</v>
      </c>
      <c r="I39" s="22">
        <v>46147.28</v>
      </c>
      <c r="J39" s="22">
        <v>0</v>
      </c>
      <c r="K39" s="22">
        <v>5651384.8399999999</v>
      </c>
      <c r="L39" s="22">
        <v>0</v>
      </c>
      <c r="M39" s="22">
        <v>13371.43</v>
      </c>
      <c r="N39" s="22">
        <v>0</v>
      </c>
      <c r="O39" s="22">
        <v>5213.38</v>
      </c>
      <c r="P39" s="22">
        <v>0</v>
      </c>
      <c r="Q39" s="22">
        <v>119943.664666</v>
      </c>
      <c r="R39" s="22">
        <v>0</v>
      </c>
      <c r="S39" s="22">
        <v>0</v>
      </c>
      <c r="T39" s="22">
        <v>857502295.40999901</v>
      </c>
      <c r="U39" s="22">
        <v>0</v>
      </c>
      <c r="V39" s="22">
        <v>697682.39</v>
      </c>
      <c r="W39" s="22">
        <v>2606404.5699999998</v>
      </c>
      <c r="X39" s="22">
        <v>0</v>
      </c>
      <c r="Y39" s="22">
        <v>20395.493460000002</v>
      </c>
      <c r="Z39" s="22">
        <v>12172.404468000001</v>
      </c>
      <c r="AA39" s="22">
        <v>0</v>
      </c>
      <c r="AB39" s="22">
        <v>0</v>
      </c>
      <c r="AC39" s="22">
        <v>11687.959942</v>
      </c>
      <c r="AD39" s="22">
        <v>6193.7302200000004</v>
      </c>
      <c r="AE39" s="22">
        <v>0</v>
      </c>
      <c r="AF39" s="22">
        <v>831.02</v>
      </c>
      <c r="AG39" s="22">
        <v>0</v>
      </c>
      <c r="AH39" s="22">
        <v>27137.477176</v>
      </c>
      <c r="AI39" s="22">
        <v>0</v>
      </c>
      <c r="AJ39" s="22">
        <v>2466972.1800000006</v>
      </c>
      <c r="AK39" s="22">
        <v>0</v>
      </c>
      <c r="AL39" s="22">
        <v>0</v>
      </c>
      <c r="AM39" s="22">
        <v>7821.43</v>
      </c>
      <c r="AN39" s="22">
        <v>0</v>
      </c>
      <c r="AO39" s="22">
        <v>0</v>
      </c>
      <c r="AP39" s="22">
        <v>16499.79</v>
      </c>
      <c r="AQ39" s="22">
        <v>0</v>
      </c>
      <c r="AR39" s="22">
        <v>0</v>
      </c>
      <c r="AS39" s="22">
        <v>0</v>
      </c>
      <c r="AT39" s="22">
        <v>2190357.637786</v>
      </c>
      <c r="AU39" s="22">
        <v>6684.579299</v>
      </c>
      <c r="AV39" s="22">
        <v>0</v>
      </c>
      <c r="AW39" s="22">
        <v>0</v>
      </c>
      <c r="AX39" s="22">
        <v>5852.0592989999996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>
        <v>10696.21</v>
      </c>
      <c r="BE39" s="22">
        <v>0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47281.08</v>
      </c>
      <c r="BO39" s="22">
        <v>0</v>
      </c>
      <c r="BP39" s="22">
        <v>67422.380109999998</v>
      </c>
      <c r="BQ39" s="22">
        <v>86352.13</v>
      </c>
      <c r="BR39" s="22">
        <v>16117.2</v>
      </c>
      <c r="BS39" s="22">
        <v>504696.15199799999</v>
      </c>
      <c r="BT39" s="22">
        <v>0</v>
      </c>
      <c r="BU39" s="22">
        <v>0</v>
      </c>
      <c r="BV39" s="22">
        <v>0</v>
      </c>
      <c r="BW39" s="22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  <c r="CG39" s="22">
        <v>0</v>
      </c>
      <c r="CH39" s="22">
        <v>0</v>
      </c>
      <c r="CI39" s="23">
        <v>5167</v>
      </c>
      <c r="CJ39" s="22">
        <v>0</v>
      </c>
      <c r="CK39" s="22">
        <v>0</v>
      </c>
      <c r="CL39" s="23">
        <v>5167</v>
      </c>
      <c r="CM39" s="22">
        <v>0</v>
      </c>
      <c r="CN39" s="22">
        <v>5167</v>
      </c>
      <c r="CO39" s="23">
        <v>0</v>
      </c>
      <c r="CP39" s="22">
        <v>0</v>
      </c>
      <c r="CQ39" s="22">
        <v>0</v>
      </c>
      <c r="CR39" s="22">
        <v>24922.94</v>
      </c>
      <c r="CS39" s="22">
        <v>139596.82</v>
      </c>
      <c r="CT39" s="22">
        <v>0</v>
      </c>
      <c r="CU39" s="22">
        <v>0</v>
      </c>
      <c r="CV39" s="22">
        <v>0</v>
      </c>
      <c r="CW39" s="22">
        <v>0</v>
      </c>
      <c r="CX39" s="22">
        <v>0</v>
      </c>
      <c r="CY39" s="22">
        <v>0</v>
      </c>
      <c r="CZ39" s="22">
        <v>0</v>
      </c>
      <c r="DA39" s="22">
        <v>0</v>
      </c>
      <c r="DB39" s="23">
        <v>0</v>
      </c>
      <c r="DC39" s="22">
        <v>0</v>
      </c>
      <c r="DD39" s="22">
        <v>0</v>
      </c>
      <c r="DE39" s="23">
        <v>0</v>
      </c>
      <c r="DF39" s="22">
        <v>0</v>
      </c>
      <c r="DG39" s="22">
        <v>0</v>
      </c>
      <c r="DH39" s="23">
        <v>0</v>
      </c>
      <c r="DI39" s="22">
        <v>0</v>
      </c>
      <c r="DJ39" s="22">
        <v>0</v>
      </c>
      <c r="DK39" s="22">
        <v>0</v>
      </c>
      <c r="DL39" s="22">
        <v>872432069.25151491</v>
      </c>
    </row>
    <row r="40" spans="1:116" ht="12.75" customHeight="1" x14ac:dyDescent="0.25">
      <c r="A40" s="65" t="s">
        <v>211</v>
      </c>
      <c r="B40" s="21">
        <v>1046</v>
      </c>
      <c r="C40" s="66" t="s">
        <v>146</v>
      </c>
      <c r="D40" s="23">
        <v>46289.270000000004</v>
      </c>
      <c r="E40" s="22">
        <v>25462.79</v>
      </c>
      <c r="F40" s="22">
        <v>15819.33</v>
      </c>
      <c r="G40" s="22">
        <v>5007.1499999999996</v>
      </c>
      <c r="H40" s="22">
        <v>12.01</v>
      </c>
      <c r="I40" s="22">
        <v>73359.460000000006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21626140.850000001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2161926.65</v>
      </c>
      <c r="X40" s="22">
        <v>11872771.08</v>
      </c>
      <c r="Y40" s="22">
        <v>0</v>
      </c>
      <c r="Z40" s="22">
        <v>0</v>
      </c>
      <c r="AA40" s="22">
        <v>0</v>
      </c>
      <c r="AB40" s="22">
        <v>0</v>
      </c>
      <c r="AC40" s="22">
        <v>3886.64</v>
      </c>
      <c r="AD40" s="22">
        <v>4837.1899999999996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1181589.69</v>
      </c>
      <c r="AU40" s="22">
        <v>7604.21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12899.47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20410.82</v>
      </c>
      <c r="BO40" s="22">
        <v>0</v>
      </c>
      <c r="BP40" s="22">
        <v>16608.37</v>
      </c>
      <c r="BQ40" s="22">
        <v>0</v>
      </c>
      <c r="BR40" s="22">
        <v>50033.42</v>
      </c>
      <c r="BS40" s="22">
        <v>8982.57</v>
      </c>
      <c r="BT40" s="22">
        <v>0</v>
      </c>
      <c r="BU40" s="22">
        <v>0</v>
      </c>
      <c r="BV40" s="22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  <c r="CG40" s="22">
        <v>0</v>
      </c>
      <c r="CH40" s="22">
        <v>0</v>
      </c>
      <c r="CI40" s="23">
        <v>0</v>
      </c>
      <c r="CJ40" s="22">
        <v>0</v>
      </c>
      <c r="CK40" s="22">
        <v>0</v>
      </c>
      <c r="CL40" s="23">
        <v>0</v>
      </c>
      <c r="CM40" s="22">
        <v>0</v>
      </c>
      <c r="CN40" s="22">
        <v>0</v>
      </c>
      <c r="CO40" s="23">
        <v>0</v>
      </c>
      <c r="CP40" s="22">
        <v>0</v>
      </c>
      <c r="CQ40" s="22">
        <v>0</v>
      </c>
      <c r="CR40" s="22">
        <v>0</v>
      </c>
      <c r="CS40" s="22">
        <v>0</v>
      </c>
      <c r="CT40" s="22">
        <v>0</v>
      </c>
      <c r="CU40" s="22">
        <v>0</v>
      </c>
      <c r="CV40" s="22">
        <v>0</v>
      </c>
      <c r="CW40" s="22">
        <v>0</v>
      </c>
      <c r="CX40" s="22">
        <v>0</v>
      </c>
      <c r="CY40" s="22">
        <v>0</v>
      </c>
      <c r="CZ40" s="22">
        <v>0</v>
      </c>
      <c r="DA40" s="22">
        <v>0</v>
      </c>
      <c r="DB40" s="23">
        <v>0</v>
      </c>
      <c r="DC40" s="22">
        <v>0</v>
      </c>
      <c r="DD40" s="22">
        <v>0</v>
      </c>
      <c r="DE40" s="23">
        <v>0</v>
      </c>
      <c r="DF40" s="22">
        <v>0</v>
      </c>
      <c r="DG40" s="22">
        <v>0</v>
      </c>
      <c r="DH40" s="23">
        <v>0</v>
      </c>
      <c r="DI40" s="22">
        <v>0</v>
      </c>
      <c r="DJ40" s="22">
        <v>0</v>
      </c>
      <c r="DK40" s="22">
        <v>0</v>
      </c>
      <c r="DL40" s="22">
        <v>37087351.699999996</v>
      </c>
    </row>
    <row r="41" spans="1:116" ht="12.75" customHeight="1" x14ac:dyDescent="0.25">
      <c r="A41" s="65" t="s">
        <v>213</v>
      </c>
      <c r="B41" s="21">
        <v>1047</v>
      </c>
      <c r="C41" s="66" t="s">
        <v>146</v>
      </c>
      <c r="D41" s="23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9073.0799999999981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125.78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63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3">
        <v>0</v>
      </c>
      <c r="CJ41" s="22">
        <v>0</v>
      </c>
      <c r="CK41" s="22">
        <v>0</v>
      </c>
      <c r="CL41" s="23">
        <v>0</v>
      </c>
      <c r="CM41" s="22">
        <v>0</v>
      </c>
      <c r="CN41" s="22">
        <v>0</v>
      </c>
      <c r="CO41" s="23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3">
        <v>0</v>
      </c>
      <c r="DC41" s="22">
        <v>0</v>
      </c>
      <c r="DD41" s="22">
        <v>0</v>
      </c>
      <c r="DE41" s="23">
        <v>0</v>
      </c>
      <c r="DF41" s="22">
        <v>0</v>
      </c>
      <c r="DG41" s="22">
        <v>0</v>
      </c>
      <c r="DH41" s="23">
        <v>0</v>
      </c>
      <c r="DI41" s="22">
        <v>0</v>
      </c>
      <c r="DJ41" s="22">
        <v>0</v>
      </c>
      <c r="DK41" s="22">
        <v>0</v>
      </c>
      <c r="DL41" s="22">
        <v>9261.8599999999988</v>
      </c>
    </row>
    <row r="42" spans="1:116" ht="12.75" customHeight="1" x14ac:dyDescent="0.25">
      <c r="A42" s="65" t="s">
        <v>215</v>
      </c>
      <c r="B42" s="21">
        <v>1048</v>
      </c>
      <c r="C42" s="66" t="s">
        <v>146</v>
      </c>
      <c r="D42" s="23">
        <v>45965.000000000015</v>
      </c>
      <c r="E42" s="22">
        <v>10745.910000000009</v>
      </c>
      <c r="F42" s="22">
        <v>30639.15</v>
      </c>
      <c r="G42" s="22">
        <v>4579.9400000000032</v>
      </c>
      <c r="H42" s="22">
        <v>0</v>
      </c>
      <c r="I42" s="22">
        <v>55812.089999999975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85355.45</v>
      </c>
      <c r="R42" s="22">
        <v>0</v>
      </c>
      <c r="S42" s="22">
        <v>0</v>
      </c>
      <c r="T42" s="22">
        <v>390783.68999999989</v>
      </c>
      <c r="U42" s="22">
        <v>0</v>
      </c>
      <c r="V42" s="22">
        <v>99566.909999999974</v>
      </c>
      <c r="W42" s="22">
        <v>1118666.1299999999</v>
      </c>
      <c r="X42" s="22">
        <v>0</v>
      </c>
      <c r="Y42" s="22">
        <v>825</v>
      </c>
      <c r="Z42" s="22">
        <v>1532.31</v>
      </c>
      <c r="AA42" s="22">
        <v>0</v>
      </c>
      <c r="AB42" s="22">
        <v>0</v>
      </c>
      <c r="AC42" s="22">
        <v>1832.7500000000016</v>
      </c>
      <c r="AD42" s="22">
        <v>5283.2100000000009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50</v>
      </c>
      <c r="AQ42" s="22">
        <v>0</v>
      </c>
      <c r="AR42" s="22">
        <v>0</v>
      </c>
      <c r="AS42" s="22">
        <v>0</v>
      </c>
      <c r="AT42" s="22">
        <v>547926.47000000009</v>
      </c>
      <c r="AU42" s="22">
        <v>30767.709999999985</v>
      </c>
      <c r="AV42" s="22">
        <v>4055.7899999999991</v>
      </c>
      <c r="AW42" s="22">
        <v>0</v>
      </c>
      <c r="AX42" s="22">
        <v>4055.79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34081.599999999948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589.51999999999987</v>
      </c>
      <c r="BM42" s="22">
        <v>0</v>
      </c>
      <c r="BN42" s="22">
        <v>6611.3399999999956</v>
      </c>
      <c r="BO42" s="22">
        <v>0</v>
      </c>
      <c r="BP42" s="22">
        <v>185061.18</v>
      </c>
      <c r="BQ42" s="22">
        <v>0</v>
      </c>
      <c r="BR42" s="22">
        <v>0</v>
      </c>
      <c r="BS42" s="22">
        <v>3079.7900000000004</v>
      </c>
      <c r="BT42" s="22">
        <v>0</v>
      </c>
      <c r="BU42" s="22">
        <v>0</v>
      </c>
      <c r="BV42" s="22">
        <v>0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  <c r="CG42" s="22">
        <v>0</v>
      </c>
      <c r="CH42" s="22">
        <v>0</v>
      </c>
      <c r="CI42" s="23">
        <v>0</v>
      </c>
      <c r="CJ42" s="22">
        <v>0</v>
      </c>
      <c r="CK42" s="22">
        <v>0</v>
      </c>
      <c r="CL42" s="23">
        <v>0</v>
      </c>
      <c r="CM42" s="22">
        <v>0</v>
      </c>
      <c r="CN42" s="22">
        <v>0</v>
      </c>
      <c r="CO42" s="23">
        <v>0</v>
      </c>
      <c r="CP42" s="22">
        <v>0</v>
      </c>
      <c r="CQ42" s="22">
        <v>0</v>
      </c>
      <c r="CR42" s="22">
        <v>0</v>
      </c>
      <c r="CS42" s="22">
        <v>0</v>
      </c>
      <c r="CT42" s="22">
        <v>0</v>
      </c>
      <c r="CU42" s="22">
        <v>0</v>
      </c>
      <c r="CV42" s="22">
        <v>0</v>
      </c>
      <c r="CW42" s="22">
        <v>0</v>
      </c>
      <c r="CX42" s="22">
        <v>0</v>
      </c>
      <c r="CY42" s="22">
        <v>0</v>
      </c>
      <c r="CZ42" s="22">
        <v>0</v>
      </c>
      <c r="DA42" s="22">
        <v>0</v>
      </c>
      <c r="DB42" s="23">
        <v>0</v>
      </c>
      <c r="DC42" s="22">
        <v>0</v>
      </c>
      <c r="DD42" s="22">
        <v>0</v>
      </c>
      <c r="DE42" s="23">
        <v>0</v>
      </c>
      <c r="DF42" s="22">
        <v>0</v>
      </c>
      <c r="DG42" s="22">
        <v>0</v>
      </c>
      <c r="DH42" s="23">
        <v>0</v>
      </c>
      <c r="DI42" s="22">
        <v>0</v>
      </c>
      <c r="DJ42" s="22">
        <v>0</v>
      </c>
      <c r="DK42" s="22">
        <v>0</v>
      </c>
      <c r="DL42" s="22">
        <v>2621901.73</v>
      </c>
    </row>
    <row r="43" spans="1:116" ht="14.1" customHeight="1" x14ac:dyDescent="0.25">
      <c r="A43" s="65" t="s">
        <v>217</v>
      </c>
      <c r="B43" s="21">
        <v>1049</v>
      </c>
      <c r="C43" s="66" t="s">
        <v>146</v>
      </c>
      <c r="D43" s="23">
        <v>12157.010000000007</v>
      </c>
      <c r="E43" s="22">
        <v>11497.400000000007</v>
      </c>
      <c r="F43" s="22">
        <v>0</v>
      </c>
      <c r="G43" s="22">
        <v>659.6099999999999</v>
      </c>
      <c r="H43" s="22">
        <v>0</v>
      </c>
      <c r="I43" s="22">
        <v>34785.379999999997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1622.85</v>
      </c>
      <c r="P43" s="22">
        <v>0</v>
      </c>
      <c r="Q43" s="22">
        <v>0</v>
      </c>
      <c r="R43" s="22">
        <v>0</v>
      </c>
      <c r="S43" s="22">
        <v>0</v>
      </c>
      <c r="T43" s="22">
        <v>538440.97999999986</v>
      </c>
      <c r="U43" s="22">
        <v>0</v>
      </c>
      <c r="V43" s="22">
        <v>136954.13</v>
      </c>
      <c r="W43" s="22">
        <v>970498.64000000083</v>
      </c>
      <c r="X43" s="22">
        <v>0</v>
      </c>
      <c r="Y43" s="22">
        <v>0</v>
      </c>
      <c r="Z43" s="22">
        <v>675.38</v>
      </c>
      <c r="AA43" s="22">
        <v>0</v>
      </c>
      <c r="AB43" s="22">
        <v>0</v>
      </c>
      <c r="AC43" s="22">
        <v>363.7600000000001</v>
      </c>
      <c r="AD43" s="22">
        <v>1368.1899999999996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97668.919999999984</v>
      </c>
      <c r="AU43" s="22">
        <v>1015.1800000000003</v>
      </c>
      <c r="AV43" s="22">
        <v>1022.1700000000003</v>
      </c>
      <c r="AW43" s="22">
        <v>0</v>
      </c>
      <c r="AX43" s="22">
        <v>1024.7600000000002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10981.31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1060.51</v>
      </c>
      <c r="BO43" s="22">
        <v>0</v>
      </c>
      <c r="BP43" s="22">
        <v>406.63</v>
      </c>
      <c r="BQ43" s="22">
        <v>0</v>
      </c>
      <c r="BR43" s="22">
        <v>0</v>
      </c>
      <c r="BS43" s="22">
        <v>2383.62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3">
        <v>490024.91999999993</v>
      </c>
      <c r="CJ43" s="22">
        <v>0</v>
      </c>
      <c r="CK43" s="22">
        <v>0</v>
      </c>
      <c r="CL43" s="23">
        <v>490024.91999999993</v>
      </c>
      <c r="CM43" s="22">
        <v>178481.35</v>
      </c>
      <c r="CN43" s="22">
        <v>311543.56999999995</v>
      </c>
      <c r="CO43" s="23">
        <v>0</v>
      </c>
      <c r="CP43" s="22">
        <v>0</v>
      </c>
      <c r="CQ43" s="22">
        <v>0</v>
      </c>
      <c r="CR43" s="22">
        <v>8564.6699999999983</v>
      </c>
      <c r="CS43" s="22">
        <v>0</v>
      </c>
      <c r="CT43" s="22">
        <v>0</v>
      </c>
      <c r="CU43" s="22">
        <v>0</v>
      </c>
      <c r="CV43" s="22">
        <v>0</v>
      </c>
      <c r="CW43" s="22">
        <v>0</v>
      </c>
      <c r="CX43" s="22">
        <v>0</v>
      </c>
      <c r="CY43" s="22">
        <v>0</v>
      </c>
      <c r="CZ43" s="22">
        <v>0</v>
      </c>
      <c r="DA43" s="22">
        <v>0</v>
      </c>
      <c r="DB43" s="23">
        <v>0</v>
      </c>
      <c r="DC43" s="22">
        <v>0</v>
      </c>
      <c r="DD43" s="22">
        <v>0</v>
      </c>
      <c r="DE43" s="23">
        <v>0</v>
      </c>
      <c r="DF43" s="22">
        <v>0</v>
      </c>
      <c r="DG43" s="22">
        <v>0</v>
      </c>
      <c r="DH43" s="23">
        <v>0</v>
      </c>
      <c r="DI43" s="22">
        <v>0</v>
      </c>
      <c r="DJ43" s="22">
        <v>0</v>
      </c>
      <c r="DK43" s="22">
        <v>0</v>
      </c>
      <c r="DL43" s="22">
        <v>2311019.0100000002</v>
      </c>
    </row>
    <row r="44" spans="1:116" ht="14.1" customHeight="1" x14ac:dyDescent="0.25">
      <c r="A44" s="65" t="s">
        <v>219</v>
      </c>
      <c r="B44" s="21">
        <v>1050</v>
      </c>
      <c r="C44" s="66" t="s">
        <v>146</v>
      </c>
      <c r="D44" s="23">
        <v>1.7337242752546445E-12</v>
      </c>
      <c r="E44" s="22">
        <v>0</v>
      </c>
      <c r="F44" s="22">
        <v>-1.7053025658242404E-13</v>
      </c>
      <c r="G44" s="22">
        <v>1.9042545318370685E-12</v>
      </c>
      <c r="H44" s="22">
        <v>0</v>
      </c>
      <c r="I44" s="22">
        <v>490.17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1.3642420526593924E-12</v>
      </c>
      <c r="X44" s="22">
        <v>0</v>
      </c>
      <c r="Y44" s="22">
        <v>0</v>
      </c>
      <c r="Z44" s="22">
        <v>1000000</v>
      </c>
      <c r="AA44" s="22">
        <v>0</v>
      </c>
      <c r="AB44" s="22">
        <v>0</v>
      </c>
      <c r="AC44" s="22">
        <v>0</v>
      </c>
      <c r="AD44" s="22">
        <v>2.2737367544323206E-13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662753.01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33256.139999999919</v>
      </c>
      <c r="AU44" s="22">
        <v>2.9842794901924208E-13</v>
      </c>
      <c r="AV44" s="22">
        <v>1.1324274851176597E-13</v>
      </c>
      <c r="AW44" s="22">
        <v>0</v>
      </c>
      <c r="AX44" s="22">
        <v>1.1324274851176597E-13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0</v>
      </c>
      <c r="BR44" s="22">
        <v>11560.949999999999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3851.11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3">
        <v>0</v>
      </c>
      <c r="CJ44" s="22">
        <v>0</v>
      </c>
      <c r="CK44" s="22">
        <v>0</v>
      </c>
      <c r="CL44" s="23">
        <v>0</v>
      </c>
      <c r="CM44" s="22">
        <v>0</v>
      </c>
      <c r="CN44" s="22">
        <v>0</v>
      </c>
      <c r="CO44" s="23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</v>
      </c>
      <c r="DB44" s="23">
        <v>0</v>
      </c>
      <c r="DC44" s="22">
        <v>0</v>
      </c>
      <c r="DD44" s="22">
        <v>0</v>
      </c>
      <c r="DE44" s="23">
        <v>0</v>
      </c>
      <c r="DF44" s="22">
        <v>0</v>
      </c>
      <c r="DG44" s="22">
        <v>0</v>
      </c>
      <c r="DH44" s="23">
        <v>0</v>
      </c>
      <c r="DI44" s="22">
        <v>0</v>
      </c>
      <c r="DJ44" s="22">
        <v>0</v>
      </c>
      <c r="DK44" s="22">
        <v>0</v>
      </c>
      <c r="DL44" s="22">
        <v>1711911.3800000001</v>
      </c>
    </row>
    <row r="45" spans="1:116" ht="12.75" customHeight="1" x14ac:dyDescent="0.25">
      <c r="A45" s="65" t="s">
        <v>221</v>
      </c>
      <c r="B45" s="21">
        <v>1051</v>
      </c>
      <c r="C45" s="66" t="s">
        <v>146</v>
      </c>
      <c r="D45" s="23">
        <v>4883.01</v>
      </c>
      <c r="E45" s="22">
        <v>4609.28</v>
      </c>
      <c r="F45" s="22">
        <v>273.73</v>
      </c>
      <c r="G45" s="22">
        <v>0</v>
      </c>
      <c r="H45" s="22">
        <v>90</v>
      </c>
      <c r="I45" s="22">
        <v>20767.41</v>
      </c>
      <c r="J45" s="22">
        <v>0</v>
      </c>
      <c r="K45" s="22">
        <v>1500</v>
      </c>
      <c r="L45" s="22">
        <v>0</v>
      </c>
      <c r="M45" s="22">
        <v>0</v>
      </c>
      <c r="N45" s="22">
        <v>0</v>
      </c>
      <c r="O45" s="22">
        <v>562.5</v>
      </c>
      <c r="P45" s="22">
        <v>0</v>
      </c>
      <c r="Q45" s="22">
        <v>5062.5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51959.88</v>
      </c>
      <c r="X45" s="22">
        <v>0</v>
      </c>
      <c r="Y45" s="22">
        <v>632.32000000000005</v>
      </c>
      <c r="Z45" s="22">
        <v>17707.400000000001</v>
      </c>
      <c r="AA45" s="22">
        <v>0</v>
      </c>
      <c r="AB45" s="22">
        <v>0</v>
      </c>
      <c r="AC45" s="22">
        <v>149.88999999999999</v>
      </c>
      <c r="AD45" s="22">
        <v>829.3</v>
      </c>
      <c r="AE45" s="22">
        <v>0</v>
      </c>
      <c r="AF45" s="22">
        <v>0</v>
      </c>
      <c r="AG45" s="22">
        <v>25199021.84</v>
      </c>
      <c r="AH45" s="22">
        <v>0</v>
      </c>
      <c r="AI45" s="22">
        <v>51814705.990000002</v>
      </c>
      <c r="AJ45" s="22">
        <v>0</v>
      </c>
      <c r="AK45" s="22">
        <v>66.67</v>
      </c>
      <c r="AL45" s="22">
        <v>0</v>
      </c>
      <c r="AM45" s="22">
        <v>952.38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103036.37</v>
      </c>
      <c r="AU45" s="22">
        <v>320.19</v>
      </c>
      <c r="AV45" s="22">
        <v>449.82</v>
      </c>
      <c r="AW45" s="22">
        <v>0</v>
      </c>
      <c r="AX45" s="22">
        <v>474.93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3082.85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0.55000000000000004</v>
      </c>
      <c r="BM45" s="22">
        <v>0</v>
      </c>
      <c r="BN45" s="22">
        <v>10410.85</v>
      </c>
      <c r="BO45" s="22">
        <v>0</v>
      </c>
      <c r="BP45" s="22">
        <v>2</v>
      </c>
      <c r="BQ45" s="22">
        <v>10738.1</v>
      </c>
      <c r="BR45" s="22">
        <v>107666.67</v>
      </c>
      <c r="BS45" s="22">
        <v>740.28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3">
        <v>0</v>
      </c>
      <c r="CJ45" s="22">
        <v>0</v>
      </c>
      <c r="CK45" s="22">
        <v>0</v>
      </c>
      <c r="CL45" s="23">
        <v>0</v>
      </c>
      <c r="CM45" s="22">
        <v>0</v>
      </c>
      <c r="CN45" s="22">
        <v>0</v>
      </c>
      <c r="CO45" s="23">
        <v>0</v>
      </c>
      <c r="CP45" s="22">
        <v>0</v>
      </c>
      <c r="CQ45" s="22">
        <v>0</v>
      </c>
      <c r="CR45" s="22">
        <v>8504.5400000000009</v>
      </c>
      <c r="CS45" s="22">
        <v>0</v>
      </c>
      <c r="CT45" s="22">
        <v>0</v>
      </c>
      <c r="CU45" s="22">
        <v>0</v>
      </c>
      <c r="CV45" s="22">
        <v>0</v>
      </c>
      <c r="CW45" s="22">
        <v>0</v>
      </c>
      <c r="CX45" s="22">
        <v>0</v>
      </c>
      <c r="CY45" s="22">
        <v>0</v>
      </c>
      <c r="CZ45" s="22">
        <v>0</v>
      </c>
      <c r="DA45" s="22">
        <v>0</v>
      </c>
      <c r="DB45" s="23">
        <v>0</v>
      </c>
      <c r="DC45" s="22">
        <v>0</v>
      </c>
      <c r="DD45" s="22">
        <v>0</v>
      </c>
      <c r="DE45" s="23">
        <v>0</v>
      </c>
      <c r="DF45" s="22">
        <v>0</v>
      </c>
      <c r="DG45" s="22">
        <v>0</v>
      </c>
      <c r="DH45" s="23">
        <v>0</v>
      </c>
      <c r="DI45" s="22">
        <v>0</v>
      </c>
      <c r="DJ45" s="22">
        <v>0</v>
      </c>
      <c r="DK45" s="22">
        <v>0</v>
      </c>
      <c r="DL45" s="22">
        <v>77364318.239999995</v>
      </c>
    </row>
    <row r="46" spans="1:116" ht="12.75" customHeight="1" x14ac:dyDescent="0.25">
      <c r="A46" s="65" t="s">
        <v>223</v>
      </c>
      <c r="B46" s="21">
        <v>1052</v>
      </c>
      <c r="C46" s="66" t="s">
        <v>146</v>
      </c>
      <c r="D46" s="23">
        <v>5952178.6500000004</v>
      </c>
      <c r="E46" s="22">
        <v>1562688.6500000001</v>
      </c>
      <c r="F46" s="22">
        <v>0</v>
      </c>
      <c r="G46" s="22">
        <v>4389490</v>
      </c>
      <c r="H46" s="22">
        <v>368912.75</v>
      </c>
      <c r="I46" s="22">
        <v>495343.02999999857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211966.7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68007.220000000016</v>
      </c>
      <c r="X46" s="22">
        <v>0</v>
      </c>
      <c r="Y46" s="22">
        <v>916286.94</v>
      </c>
      <c r="Z46" s="22">
        <v>434990.16</v>
      </c>
      <c r="AA46" s="22">
        <v>0</v>
      </c>
      <c r="AB46" s="22">
        <v>0</v>
      </c>
      <c r="AC46" s="22">
        <v>1.25</v>
      </c>
      <c r="AD46" s="22">
        <v>1034.55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994.79</v>
      </c>
      <c r="AQ46" s="22">
        <v>0</v>
      </c>
      <c r="AR46" s="22">
        <v>0</v>
      </c>
      <c r="AS46" s="22">
        <v>0</v>
      </c>
      <c r="AT46" s="22">
        <v>20930610.919999998</v>
      </c>
      <c r="AU46" s="22">
        <v>2865738.8600000003</v>
      </c>
      <c r="AV46" s="22">
        <v>0.8</v>
      </c>
      <c r="AW46" s="22">
        <v>0</v>
      </c>
      <c r="AX46" s="22">
        <v>0.8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255.04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>
        <v>0</v>
      </c>
      <c r="BM46" s="22">
        <v>0</v>
      </c>
      <c r="BN46" s="22">
        <v>344466.85</v>
      </c>
      <c r="BO46" s="22">
        <v>0</v>
      </c>
      <c r="BP46" s="22">
        <v>36866.730000000003</v>
      </c>
      <c r="BQ46" s="22">
        <v>0</v>
      </c>
      <c r="BR46" s="22">
        <v>39359.460000000006</v>
      </c>
      <c r="BS46" s="22">
        <v>91972.5</v>
      </c>
      <c r="BT46" s="22">
        <v>0</v>
      </c>
      <c r="BU46" s="22">
        <v>0</v>
      </c>
      <c r="BV46" s="22">
        <v>0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3">
        <v>2008</v>
      </c>
      <c r="CJ46" s="22">
        <v>0</v>
      </c>
      <c r="CK46" s="22">
        <v>2008</v>
      </c>
      <c r="CL46" s="23">
        <v>0</v>
      </c>
      <c r="CM46" s="22">
        <v>0</v>
      </c>
      <c r="CN46" s="22">
        <v>0</v>
      </c>
      <c r="CO46" s="23">
        <v>0</v>
      </c>
      <c r="CP46" s="22">
        <v>0</v>
      </c>
      <c r="CQ46" s="22">
        <v>0</v>
      </c>
      <c r="CR46" s="22">
        <v>24994.709999999995</v>
      </c>
      <c r="CS46" s="22">
        <v>0</v>
      </c>
      <c r="CT46" s="22">
        <v>0</v>
      </c>
      <c r="CU46" s="22">
        <v>0</v>
      </c>
      <c r="CV46" s="22">
        <v>0</v>
      </c>
      <c r="CW46" s="22">
        <v>0</v>
      </c>
      <c r="CX46" s="22">
        <v>0</v>
      </c>
      <c r="CY46" s="22">
        <v>0</v>
      </c>
      <c r="CZ46" s="22">
        <v>0</v>
      </c>
      <c r="DA46" s="22">
        <v>0</v>
      </c>
      <c r="DB46" s="23">
        <v>0</v>
      </c>
      <c r="DC46" s="22">
        <v>0</v>
      </c>
      <c r="DD46" s="22">
        <v>0</v>
      </c>
      <c r="DE46" s="23">
        <v>0</v>
      </c>
      <c r="DF46" s="22">
        <v>0</v>
      </c>
      <c r="DG46" s="22">
        <v>0</v>
      </c>
      <c r="DH46" s="23">
        <v>0</v>
      </c>
      <c r="DI46" s="22">
        <v>0</v>
      </c>
      <c r="DJ46" s="22">
        <v>0</v>
      </c>
      <c r="DK46" s="22">
        <v>0</v>
      </c>
      <c r="DL46" s="22">
        <v>32785990.710000001</v>
      </c>
    </row>
    <row r="47" spans="1:116" ht="12.75" customHeight="1" x14ac:dyDescent="0.25">
      <c r="A47" s="65" t="s">
        <v>225</v>
      </c>
      <c r="B47" s="21">
        <v>1053</v>
      </c>
      <c r="C47" s="66" t="s">
        <v>146</v>
      </c>
      <c r="D47" s="23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0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2">
        <v>0</v>
      </c>
      <c r="CH47" s="22">
        <v>0</v>
      </c>
      <c r="CI47" s="23">
        <v>0</v>
      </c>
      <c r="CJ47" s="22">
        <v>0</v>
      </c>
      <c r="CK47" s="22">
        <v>0</v>
      </c>
      <c r="CL47" s="23">
        <v>0</v>
      </c>
      <c r="CM47" s="22">
        <v>0</v>
      </c>
      <c r="CN47" s="22">
        <v>0</v>
      </c>
      <c r="CO47" s="23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3">
        <v>0</v>
      </c>
      <c r="DC47" s="22">
        <v>0</v>
      </c>
      <c r="DD47" s="22">
        <v>0</v>
      </c>
      <c r="DE47" s="23">
        <v>0</v>
      </c>
      <c r="DF47" s="22">
        <v>0</v>
      </c>
      <c r="DG47" s="22">
        <v>0</v>
      </c>
      <c r="DH47" s="23">
        <v>0</v>
      </c>
      <c r="DI47" s="22">
        <v>0</v>
      </c>
      <c r="DJ47" s="22">
        <v>0</v>
      </c>
      <c r="DK47" s="22">
        <v>0</v>
      </c>
      <c r="DL47" s="22">
        <v>0</v>
      </c>
    </row>
    <row r="48" spans="1:116" ht="12.75" customHeight="1" x14ac:dyDescent="0.25">
      <c r="A48" s="65" t="s">
        <v>227</v>
      </c>
      <c r="B48" s="21">
        <v>1054</v>
      </c>
      <c r="C48" s="66" t="s">
        <v>146</v>
      </c>
      <c r="D48" s="23">
        <v>173903.48</v>
      </c>
      <c r="E48" s="22">
        <v>18603.289999999997</v>
      </c>
      <c r="F48" s="22">
        <v>141535.44</v>
      </c>
      <c r="G48" s="22">
        <v>13764.75</v>
      </c>
      <c r="H48" s="22">
        <v>29.520000000000003</v>
      </c>
      <c r="I48" s="22">
        <v>24004.069999999996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8077.24</v>
      </c>
      <c r="P48" s="22">
        <v>0</v>
      </c>
      <c r="Q48" s="22">
        <v>86390.92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2303499.4899999998</v>
      </c>
      <c r="X48" s="22">
        <v>0</v>
      </c>
      <c r="Y48" s="22">
        <v>23450</v>
      </c>
      <c r="Z48" s="22">
        <v>20927.530000000002</v>
      </c>
      <c r="AA48" s="22">
        <v>0</v>
      </c>
      <c r="AB48" s="22">
        <v>0</v>
      </c>
      <c r="AC48" s="22">
        <v>16723.21</v>
      </c>
      <c r="AD48" s="22">
        <v>9656.25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2330.6999999999998</v>
      </c>
      <c r="AN48" s="22">
        <v>0</v>
      </c>
      <c r="AO48" s="22">
        <v>0</v>
      </c>
      <c r="AP48" s="22">
        <v>83.75</v>
      </c>
      <c r="AQ48" s="22">
        <v>0</v>
      </c>
      <c r="AR48" s="22">
        <v>0</v>
      </c>
      <c r="AS48" s="22">
        <v>0</v>
      </c>
      <c r="AT48" s="22">
        <v>944899.93</v>
      </c>
      <c r="AU48" s="22">
        <v>27906.84</v>
      </c>
      <c r="AV48" s="22">
        <v>17563.600000000002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19262.599999999999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2">
        <v>5244.1500000000005</v>
      </c>
      <c r="BO48" s="22">
        <v>0</v>
      </c>
      <c r="BP48" s="22">
        <v>1760.2600000000004</v>
      </c>
      <c r="BQ48" s="22">
        <v>0</v>
      </c>
      <c r="BR48" s="22">
        <v>0</v>
      </c>
      <c r="BS48" s="22">
        <v>50373.89</v>
      </c>
      <c r="BT48" s="22">
        <v>0</v>
      </c>
      <c r="BU48" s="22">
        <v>0</v>
      </c>
      <c r="BV48" s="22">
        <v>0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3">
        <v>1470879.8000000007</v>
      </c>
      <c r="CJ48" s="22">
        <v>3659.5</v>
      </c>
      <c r="CK48" s="22">
        <v>3500</v>
      </c>
      <c r="CL48" s="23">
        <v>1463720.3000000007</v>
      </c>
      <c r="CM48" s="22">
        <v>0</v>
      </c>
      <c r="CN48" s="22">
        <v>1463720.3000000007</v>
      </c>
      <c r="CO48" s="23">
        <v>0</v>
      </c>
      <c r="CP48" s="22">
        <v>0</v>
      </c>
      <c r="CQ48" s="22">
        <v>0</v>
      </c>
      <c r="CR48" s="22">
        <v>16783.620003185271</v>
      </c>
      <c r="CS48" s="22">
        <v>0</v>
      </c>
      <c r="CT48" s="22">
        <v>0</v>
      </c>
      <c r="CU48" s="22">
        <v>0</v>
      </c>
      <c r="CV48" s="22">
        <v>0</v>
      </c>
      <c r="CW48" s="22">
        <v>0</v>
      </c>
      <c r="CX48" s="22">
        <v>0</v>
      </c>
      <c r="CY48" s="22">
        <v>0</v>
      </c>
      <c r="CZ48" s="22">
        <v>0</v>
      </c>
      <c r="DA48" s="22">
        <v>0</v>
      </c>
      <c r="DB48" s="23">
        <v>0</v>
      </c>
      <c r="DC48" s="22">
        <v>0</v>
      </c>
      <c r="DD48" s="22">
        <v>0</v>
      </c>
      <c r="DE48" s="23">
        <v>0</v>
      </c>
      <c r="DF48" s="22">
        <v>0</v>
      </c>
      <c r="DG48" s="22">
        <v>0</v>
      </c>
      <c r="DH48" s="23">
        <v>0</v>
      </c>
      <c r="DI48" s="22">
        <v>0</v>
      </c>
      <c r="DJ48" s="22">
        <v>0</v>
      </c>
      <c r="DK48" s="22">
        <v>0</v>
      </c>
      <c r="DL48" s="22">
        <v>5223750.8500031857</v>
      </c>
    </row>
    <row r="49" spans="1:116" ht="12.75" customHeight="1" x14ac:dyDescent="0.25">
      <c r="A49" s="65" t="s">
        <v>229</v>
      </c>
      <c r="B49" s="21">
        <v>1055</v>
      </c>
      <c r="C49" s="66" t="s">
        <v>146</v>
      </c>
      <c r="D49" s="23">
        <v>13389.220000000001</v>
      </c>
      <c r="E49" s="22">
        <v>11753.01</v>
      </c>
      <c r="F49" s="22">
        <v>0</v>
      </c>
      <c r="G49" s="22">
        <v>1636.21</v>
      </c>
      <c r="H49" s="22">
        <v>0</v>
      </c>
      <c r="I49" s="22">
        <v>16783.47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8610601.9399999995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2230023.63</v>
      </c>
      <c r="X49" s="22">
        <v>0</v>
      </c>
      <c r="Y49" s="22">
        <v>20955.82</v>
      </c>
      <c r="Z49" s="22">
        <v>2811.67</v>
      </c>
      <c r="AA49" s="22">
        <v>0</v>
      </c>
      <c r="AB49" s="22">
        <v>1.76</v>
      </c>
      <c r="AC49" s="22">
        <v>210.77</v>
      </c>
      <c r="AD49" s="22">
        <v>9700.0400000000009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845413</v>
      </c>
      <c r="AK49" s="22">
        <v>0</v>
      </c>
      <c r="AL49" s="22">
        <v>0</v>
      </c>
      <c r="AM49" s="22">
        <v>101700.38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103082.05</v>
      </c>
      <c r="AU49" s="22">
        <v>380.95</v>
      </c>
      <c r="AV49" s="22">
        <v>1169.9100000000001</v>
      </c>
      <c r="AW49" s="22">
        <v>0</v>
      </c>
      <c r="AX49" s="22">
        <v>380.95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25373.119999999999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2">
        <v>9639.4</v>
      </c>
      <c r="BO49" s="22">
        <v>0</v>
      </c>
      <c r="BP49" s="22">
        <v>50.63</v>
      </c>
      <c r="BQ49" s="22">
        <v>0</v>
      </c>
      <c r="BR49" s="22">
        <v>102011.04</v>
      </c>
      <c r="BS49" s="22">
        <v>2636.27</v>
      </c>
      <c r="BT49" s="22">
        <v>0</v>
      </c>
      <c r="BU49" s="22">
        <v>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  <c r="CG49" s="22">
        <v>0</v>
      </c>
      <c r="CH49" s="22">
        <v>636.83000000000004</v>
      </c>
      <c r="CI49" s="23">
        <v>2174138.0299999998</v>
      </c>
      <c r="CJ49" s="22">
        <v>0</v>
      </c>
      <c r="CK49" s="22">
        <v>0</v>
      </c>
      <c r="CL49" s="23">
        <v>2174138.0299999998</v>
      </c>
      <c r="CM49" s="22">
        <v>0</v>
      </c>
      <c r="CN49" s="22">
        <v>2174138.0299999998</v>
      </c>
      <c r="CO49" s="23">
        <v>0</v>
      </c>
      <c r="CP49" s="22">
        <v>0</v>
      </c>
      <c r="CQ49" s="22">
        <v>0</v>
      </c>
      <c r="CR49" s="22">
        <v>12228.52</v>
      </c>
      <c r="CS49" s="22">
        <v>0</v>
      </c>
      <c r="CT49" s="22">
        <v>0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3">
        <v>0</v>
      </c>
      <c r="DC49" s="22">
        <v>0</v>
      </c>
      <c r="DD49" s="22">
        <v>0</v>
      </c>
      <c r="DE49" s="23">
        <v>0</v>
      </c>
      <c r="DF49" s="22">
        <v>0</v>
      </c>
      <c r="DG49" s="22">
        <v>0</v>
      </c>
      <c r="DH49" s="23">
        <v>0</v>
      </c>
      <c r="DI49" s="22">
        <v>0</v>
      </c>
      <c r="DJ49" s="22">
        <v>0</v>
      </c>
      <c r="DK49" s="22">
        <v>0</v>
      </c>
      <c r="DL49" s="22">
        <v>14283319.399999995</v>
      </c>
    </row>
    <row r="50" spans="1:116" ht="12.75" customHeight="1" x14ac:dyDescent="0.25">
      <c r="A50" s="65" t="s">
        <v>231</v>
      </c>
      <c r="B50" s="21">
        <v>1056</v>
      </c>
      <c r="C50" s="66" t="s">
        <v>146</v>
      </c>
      <c r="D50" s="23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193348818.80000001</v>
      </c>
      <c r="U50" s="22">
        <v>5846578.8899999997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774743.68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0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0</v>
      </c>
      <c r="BM50" s="22">
        <v>0</v>
      </c>
      <c r="BN50" s="22">
        <v>0</v>
      </c>
      <c r="BO50" s="22">
        <v>0</v>
      </c>
      <c r="BP50" s="22">
        <v>0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0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>
        <v>0</v>
      </c>
      <c r="CH50" s="22">
        <v>2440000</v>
      </c>
      <c r="CI50" s="23">
        <v>18900</v>
      </c>
      <c r="CJ50" s="22">
        <v>0</v>
      </c>
      <c r="CK50" s="22">
        <v>18900</v>
      </c>
      <c r="CL50" s="23">
        <v>0</v>
      </c>
      <c r="CM50" s="22">
        <v>0</v>
      </c>
      <c r="CN50" s="22">
        <v>0</v>
      </c>
      <c r="CO50" s="23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0</v>
      </c>
      <c r="DA50" s="22">
        <v>0</v>
      </c>
      <c r="DB50" s="23">
        <v>0</v>
      </c>
      <c r="DC50" s="22">
        <v>0</v>
      </c>
      <c r="DD50" s="22">
        <v>0</v>
      </c>
      <c r="DE50" s="23">
        <v>0</v>
      </c>
      <c r="DF50" s="22">
        <v>0</v>
      </c>
      <c r="DG50" s="22">
        <v>0</v>
      </c>
      <c r="DH50" s="23">
        <v>0</v>
      </c>
      <c r="DI50" s="22">
        <v>0</v>
      </c>
      <c r="DJ50" s="22">
        <v>0</v>
      </c>
      <c r="DK50" s="22">
        <v>0</v>
      </c>
      <c r="DL50" s="22">
        <v>202429041.37</v>
      </c>
    </row>
    <row r="51" spans="1:116" ht="12.75" customHeight="1" x14ac:dyDescent="0.25">
      <c r="A51" s="65" t="s">
        <v>233</v>
      </c>
      <c r="B51" s="21">
        <v>1057</v>
      </c>
      <c r="C51" s="66" t="s">
        <v>146</v>
      </c>
      <c r="D51" s="23">
        <v>700324.46000000008</v>
      </c>
      <c r="E51" s="22">
        <v>12820.769999999999</v>
      </c>
      <c r="F51" s="22">
        <v>530528.29420889704</v>
      </c>
      <c r="G51" s="22">
        <v>156975.39579110299</v>
      </c>
      <c r="H51" s="22">
        <v>0</v>
      </c>
      <c r="I51" s="22">
        <v>2468.09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1904708.1900000011</v>
      </c>
      <c r="X51" s="22">
        <v>0</v>
      </c>
      <c r="Y51" s="22">
        <v>0</v>
      </c>
      <c r="Z51" s="22">
        <v>67.5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4953.63</v>
      </c>
      <c r="BE51" s="22">
        <v>0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0</v>
      </c>
      <c r="BL51" s="22">
        <v>0</v>
      </c>
      <c r="BM51" s="22">
        <v>0</v>
      </c>
      <c r="BN51" s="22">
        <v>1387.08</v>
      </c>
      <c r="BO51" s="22">
        <v>0</v>
      </c>
      <c r="BP51" s="22">
        <v>0</v>
      </c>
      <c r="BQ51" s="22">
        <v>0</v>
      </c>
      <c r="BR51" s="22">
        <v>0</v>
      </c>
      <c r="BS51" s="22">
        <v>277</v>
      </c>
      <c r="BT51" s="22">
        <v>0</v>
      </c>
      <c r="BU51" s="22">
        <v>0</v>
      </c>
      <c r="BV51" s="22">
        <v>0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  <c r="CG51" s="22">
        <v>0</v>
      </c>
      <c r="CH51" s="22">
        <v>0</v>
      </c>
      <c r="CI51" s="23">
        <v>0</v>
      </c>
      <c r="CJ51" s="22">
        <v>0</v>
      </c>
      <c r="CK51" s="22">
        <v>0</v>
      </c>
      <c r="CL51" s="23">
        <v>0</v>
      </c>
      <c r="CM51" s="22">
        <v>0</v>
      </c>
      <c r="CN51" s="22">
        <v>0</v>
      </c>
      <c r="CO51" s="23">
        <v>0</v>
      </c>
      <c r="CP51" s="22">
        <v>0</v>
      </c>
      <c r="CQ51" s="22">
        <v>0</v>
      </c>
      <c r="CR51" s="22">
        <v>1999.38</v>
      </c>
      <c r="CS51" s="22">
        <v>0</v>
      </c>
      <c r="CT51" s="22">
        <v>0</v>
      </c>
      <c r="CU51" s="22">
        <v>0</v>
      </c>
      <c r="CV51" s="22">
        <v>0</v>
      </c>
      <c r="CW51" s="22">
        <v>0</v>
      </c>
      <c r="CX51" s="22">
        <v>0</v>
      </c>
      <c r="CY51" s="22">
        <v>0</v>
      </c>
      <c r="CZ51" s="22">
        <v>0</v>
      </c>
      <c r="DA51" s="22">
        <v>0</v>
      </c>
      <c r="DB51" s="23">
        <v>0</v>
      </c>
      <c r="DC51" s="22">
        <v>0</v>
      </c>
      <c r="DD51" s="22">
        <v>0</v>
      </c>
      <c r="DE51" s="23">
        <v>0</v>
      </c>
      <c r="DF51" s="22">
        <v>0</v>
      </c>
      <c r="DG51" s="22">
        <v>0</v>
      </c>
      <c r="DH51" s="23">
        <v>0</v>
      </c>
      <c r="DI51" s="22">
        <v>0</v>
      </c>
      <c r="DJ51" s="22">
        <v>0</v>
      </c>
      <c r="DK51" s="22">
        <v>0</v>
      </c>
      <c r="DL51" s="22">
        <v>2616185.330000001</v>
      </c>
    </row>
    <row r="52" spans="1:116" ht="12.75" customHeight="1" x14ac:dyDescent="0.25">
      <c r="A52" s="65" t="s">
        <v>235</v>
      </c>
      <c r="B52" s="21">
        <v>1058</v>
      </c>
      <c r="C52" s="66" t="s">
        <v>146</v>
      </c>
      <c r="D52" s="23">
        <v>34288.559999999998</v>
      </c>
      <c r="E52" s="22">
        <v>13151.42</v>
      </c>
      <c r="F52" s="22">
        <v>21137.14</v>
      </c>
      <c r="G52" s="22">
        <v>0</v>
      </c>
      <c r="H52" s="22">
        <v>365.68</v>
      </c>
      <c r="I52" s="22">
        <v>4415.83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143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690501.15</v>
      </c>
      <c r="X52" s="22">
        <v>0</v>
      </c>
      <c r="Y52" s="22">
        <v>27364.97</v>
      </c>
      <c r="Z52" s="22">
        <v>26426.74</v>
      </c>
      <c r="AA52" s="22">
        <v>0</v>
      </c>
      <c r="AB52" s="22">
        <v>0</v>
      </c>
      <c r="AC52" s="22">
        <v>5137.9399999999996</v>
      </c>
      <c r="AD52" s="22">
        <v>14414.42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2695.58</v>
      </c>
      <c r="AQ52" s="22">
        <v>0</v>
      </c>
      <c r="AR52" s="22">
        <v>0</v>
      </c>
      <c r="AS52" s="22">
        <v>0</v>
      </c>
      <c r="AT52" s="22">
        <v>77633.23</v>
      </c>
      <c r="AU52" s="22">
        <v>2747.55</v>
      </c>
      <c r="AV52" s="22">
        <v>2747.55</v>
      </c>
      <c r="AW52" s="22">
        <v>0</v>
      </c>
      <c r="AX52" s="22">
        <v>1062.57</v>
      </c>
      <c r="AY52" s="22">
        <v>0</v>
      </c>
      <c r="AZ52" s="22">
        <v>0</v>
      </c>
      <c r="BA52" s="22">
        <v>0</v>
      </c>
      <c r="BB52" s="22">
        <v>0</v>
      </c>
      <c r="BC52" s="22">
        <v>0</v>
      </c>
      <c r="BD52" s="22">
        <v>12914.43</v>
      </c>
      <c r="BE52" s="22">
        <v>0</v>
      </c>
      <c r="BF52" s="22">
        <v>0</v>
      </c>
      <c r="BG52" s="22">
        <v>0</v>
      </c>
      <c r="BH52" s="22">
        <v>0</v>
      </c>
      <c r="BI52" s="22">
        <v>0</v>
      </c>
      <c r="BJ52" s="22">
        <v>0</v>
      </c>
      <c r="BK52" s="22">
        <v>0</v>
      </c>
      <c r="BL52" s="22">
        <v>14.64</v>
      </c>
      <c r="BM52" s="22">
        <v>0</v>
      </c>
      <c r="BN52" s="22">
        <v>10848.62</v>
      </c>
      <c r="BO52" s="22">
        <v>0</v>
      </c>
      <c r="BP52" s="22">
        <v>682.5</v>
      </c>
      <c r="BQ52" s="22">
        <v>0</v>
      </c>
      <c r="BR52" s="22">
        <v>0</v>
      </c>
      <c r="BS52" s="22">
        <v>6889677.7400000002</v>
      </c>
      <c r="BT52" s="22">
        <v>0</v>
      </c>
      <c r="BU52" s="22">
        <v>0</v>
      </c>
      <c r="BV52" s="22">
        <v>0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  <c r="CG52" s="22">
        <v>0</v>
      </c>
      <c r="CH52" s="22">
        <v>0</v>
      </c>
      <c r="CI52" s="23">
        <v>0</v>
      </c>
      <c r="CJ52" s="22">
        <v>0</v>
      </c>
      <c r="CK52" s="22">
        <v>0</v>
      </c>
      <c r="CL52" s="23">
        <v>0</v>
      </c>
      <c r="CM52" s="22">
        <v>0</v>
      </c>
      <c r="CN52" s="22">
        <v>0</v>
      </c>
      <c r="CO52" s="23">
        <v>0</v>
      </c>
      <c r="CP52" s="22">
        <v>0</v>
      </c>
      <c r="CQ52" s="22">
        <v>0</v>
      </c>
      <c r="CR52" s="22">
        <v>3140.8</v>
      </c>
      <c r="CS52" s="22">
        <v>0</v>
      </c>
      <c r="CT52" s="22">
        <v>0</v>
      </c>
      <c r="CU52" s="22">
        <v>0</v>
      </c>
      <c r="CV52" s="22">
        <v>0</v>
      </c>
      <c r="CW52" s="22">
        <v>0</v>
      </c>
      <c r="CX52" s="22">
        <v>0</v>
      </c>
      <c r="CY52" s="22">
        <v>0</v>
      </c>
      <c r="CZ52" s="22">
        <v>0</v>
      </c>
      <c r="DA52" s="22">
        <v>0</v>
      </c>
      <c r="DB52" s="23">
        <v>0</v>
      </c>
      <c r="DC52" s="22">
        <v>0</v>
      </c>
      <c r="DD52" s="22">
        <v>0</v>
      </c>
      <c r="DE52" s="23">
        <v>0</v>
      </c>
      <c r="DF52" s="22">
        <v>0</v>
      </c>
      <c r="DG52" s="22">
        <v>0</v>
      </c>
      <c r="DH52" s="23">
        <v>0</v>
      </c>
      <c r="DI52" s="22">
        <v>0</v>
      </c>
      <c r="DJ52" s="22">
        <v>0</v>
      </c>
      <c r="DK52" s="22">
        <v>0</v>
      </c>
      <c r="DL52" s="22">
        <v>7807223.5</v>
      </c>
    </row>
    <row r="53" spans="1:116" ht="12.75" customHeight="1" x14ac:dyDescent="0.25">
      <c r="A53" s="65" t="s">
        <v>237</v>
      </c>
      <c r="B53" s="21">
        <v>1059</v>
      </c>
      <c r="C53" s="66" t="s">
        <v>146</v>
      </c>
      <c r="D53" s="23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5921610.8700000001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  <c r="BA53" s="22">
        <v>0</v>
      </c>
      <c r="BB53" s="22">
        <v>0</v>
      </c>
      <c r="BC53" s="22">
        <v>0</v>
      </c>
      <c r="BD53" s="22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5921610.8700000001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3">
        <v>0</v>
      </c>
      <c r="CJ53" s="22">
        <v>0</v>
      </c>
      <c r="CK53" s="22">
        <v>0</v>
      </c>
      <c r="CL53" s="23">
        <v>0</v>
      </c>
      <c r="CM53" s="22">
        <v>0</v>
      </c>
      <c r="CN53" s="22">
        <v>0</v>
      </c>
      <c r="CO53" s="23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3">
        <v>0</v>
      </c>
      <c r="DC53" s="22">
        <v>0</v>
      </c>
      <c r="DD53" s="22">
        <v>0</v>
      </c>
      <c r="DE53" s="23">
        <v>0</v>
      </c>
      <c r="DF53" s="22">
        <v>0</v>
      </c>
      <c r="DG53" s="22">
        <v>0</v>
      </c>
      <c r="DH53" s="23">
        <v>0</v>
      </c>
      <c r="DI53" s="22">
        <v>0</v>
      </c>
      <c r="DJ53" s="22">
        <v>0</v>
      </c>
      <c r="DK53" s="22">
        <v>0</v>
      </c>
      <c r="DL53" s="22">
        <v>11843221.74</v>
      </c>
    </row>
    <row r="54" spans="1:116" ht="12.75" customHeight="1" x14ac:dyDescent="0.25">
      <c r="A54" s="65" t="s">
        <v>239</v>
      </c>
      <c r="B54" s="21">
        <v>1060</v>
      </c>
      <c r="C54" s="66" t="s">
        <v>146</v>
      </c>
      <c r="D54" s="23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46318.58</v>
      </c>
      <c r="K54" s="22">
        <v>7569947.0800000001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602727.48</v>
      </c>
      <c r="X54" s="22">
        <v>0</v>
      </c>
      <c r="Y54" s="22">
        <v>5570831.29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392074.62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</v>
      </c>
      <c r="BK54" s="22">
        <v>0</v>
      </c>
      <c r="BL54" s="22">
        <v>0</v>
      </c>
      <c r="BM54" s="22">
        <v>0</v>
      </c>
      <c r="BN54" s="22">
        <v>0</v>
      </c>
      <c r="BO54" s="22">
        <v>0</v>
      </c>
      <c r="BP54" s="22">
        <v>0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0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  <c r="CG54" s="22">
        <v>0</v>
      </c>
      <c r="CH54" s="22">
        <v>0</v>
      </c>
      <c r="CI54" s="23">
        <v>0</v>
      </c>
      <c r="CJ54" s="22">
        <v>0</v>
      </c>
      <c r="CK54" s="22">
        <v>0</v>
      </c>
      <c r="CL54" s="23">
        <v>0</v>
      </c>
      <c r="CM54" s="22">
        <v>0</v>
      </c>
      <c r="CN54" s="22">
        <v>0</v>
      </c>
      <c r="CO54" s="23">
        <v>0</v>
      </c>
      <c r="CP54" s="22">
        <v>0</v>
      </c>
      <c r="CQ54" s="22">
        <v>0</v>
      </c>
      <c r="CR54" s="22">
        <v>0</v>
      </c>
      <c r="CS54" s="22">
        <v>0</v>
      </c>
      <c r="CT54" s="22">
        <v>0</v>
      </c>
      <c r="CU54" s="22">
        <v>0</v>
      </c>
      <c r="CV54" s="22">
        <v>0</v>
      </c>
      <c r="CW54" s="22">
        <v>0</v>
      </c>
      <c r="CX54" s="22">
        <v>0</v>
      </c>
      <c r="CY54" s="22">
        <v>0</v>
      </c>
      <c r="CZ54" s="22">
        <v>0</v>
      </c>
      <c r="DA54" s="22">
        <v>0</v>
      </c>
      <c r="DB54" s="23">
        <v>0</v>
      </c>
      <c r="DC54" s="22">
        <v>0</v>
      </c>
      <c r="DD54" s="22">
        <v>0</v>
      </c>
      <c r="DE54" s="23">
        <v>0</v>
      </c>
      <c r="DF54" s="22">
        <v>0</v>
      </c>
      <c r="DG54" s="22">
        <v>0</v>
      </c>
      <c r="DH54" s="23">
        <v>0</v>
      </c>
      <c r="DI54" s="22">
        <v>0</v>
      </c>
      <c r="DJ54" s="22">
        <v>0</v>
      </c>
      <c r="DK54" s="22">
        <v>0</v>
      </c>
      <c r="DL54" s="22">
        <v>14181899.049999999</v>
      </c>
    </row>
    <row r="55" spans="1:116" ht="12.75" customHeight="1" x14ac:dyDescent="0.25">
      <c r="A55" s="65" t="s">
        <v>241</v>
      </c>
      <c r="B55" s="21">
        <v>2001</v>
      </c>
      <c r="C55" s="66" t="s">
        <v>146</v>
      </c>
      <c r="D55" s="23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3">
        <v>2038980221.7734542</v>
      </c>
      <c r="CJ55" s="22">
        <v>3032192.8599999994</v>
      </c>
      <c r="CK55" s="22">
        <v>0</v>
      </c>
      <c r="CL55" s="23">
        <v>634105759.8589493</v>
      </c>
      <c r="CM55" s="22">
        <v>5192372.0599999996</v>
      </c>
      <c r="CN55" s="22">
        <v>628913387.79894936</v>
      </c>
      <c r="CO55" s="23">
        <v>1401842269.0545049</v>
      </c>
      <c r="CP55" s="22">
        <v>11522683.459999999</v>
      </c>
      <c r="CQ55" s="22">
        <v>1390319585.5945048</v>
      </c>
      <c r="CR55" s="22">
        <v>0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0</v>
      </c>
      <c r="CZ55" s="22">
        <v>0</v>
      </c>
      <c r="DA55" s="22">
        <v>0</v>
      </c>
      <c r="DB55" s="23">
        <v>0</v>
      </c>
      <c r="DC55" s="22">
        <v>0</v>
      </c>
      <c r="DD55" s="22">
        <v>0</v>
      </c>
      <c r="DE55" s="23">
        <v>0</v>
      </c>
      <c r="DF55" s="22">
        <v>0</v>
      </c>
      <c r="DG55" s="22">
        <v>0</v>
      </c>
      <c r="DH55" s="23">
        <v>0</v>
      </c>
      <c r="DI55" s="22">
        <v>0</v>
      </c>
      <c r="DJ55" s="22">
        <v>0</v>
      </c>
      <c r="DK55" s="22">
        <v>0</v>
      </c>
      <c r="DL55" s="22">
        <v>2038980221.7734528</v>
      </c>
    </row>
    <row r="56" spans="1:116" ht="12.75" customHeight="1" x14ac:dyDescent="0.25">
      <c r="A56" s="65" t="s">
        <v>243</v>
      </c>
      <c r="B56" s="21">
        <v>2002</v>
      </c>
      <c r="C56" s="66" t="s">
        <v>244</v>
      </c>
      <c r="D56" s="23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6940105.9900000002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0</v>
      </c>
      <c r="BW56" s="22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  <c r="CG56" s="22">
        <v>0</v>
      </c>
      <c r="CH56" s="22">
        <v>363.48571428571427</v>
      </c>
      <c r="CI56" s="23">
        <v>0</v>
      </c>
      <c r="CJ56" s="22">
        <v>0</v>
      </c>
      <c r="CK56" s="22">
        <v>0</v>
      </c>
      <c r="CL56" s="23">
        <v>0</v>
      </c>
      <c r="CM56" s="22">
        <v>0</v>
      </c>
      <c r="CN56" s="22">
        <v>0</v>
      </c>
      <c r="CO56" s="23">
        <v>0</v>
      </c>
      <c r="CP56" s="22">
        <v>0</v>
      </c>
      <c r="CQ56" s="22">
        <v>0</v>
      </c>
      <c r="CR56" s="22">
        <v>0</v>
      </c>
      <c r="CS56" s="22">
        <v>0</v>
      </c>
      <c r="CT56" s="22">
        <v>0</v>
      </c>
      <c r="CU56" s="22">
        <v>0</v>
      </c>
      <c r="CV56" s="22">
        <v>2184769163.6600251</v>
      </c>
      <c r="CW56" s="22">
        <v>0</v>
      </c>
      <c r="CX56" s="22">
        <v>0</v>
      </c>
      <c r="CY56" s="22">
        <v>0</v>
      </c>
      <c r="CZ56" s="22">
        <v>0</v>
      </c>
      <c r="DA56" s="22">
        <v>0</v>
      </c>
      <c r="DB56" s="23">
        <v>0</v>
      </c>
      <c r="DC56" s="22">
        <v>0</v>
      </c>
      <c r="DD56" s="22">
        <v>0</v>
      </c>
      <c r="DE56" s="23">
        <v>0</v>
      </c>
      <c r="DF56" s="22">
        <v>0</v>
      </c>
      <c r="DG56" s="22">
        <v>0</v>
      </c>
      <c r="DH56" s="23">
        <v>0</v>
      </c>
      <c r="DI56" s="22">
        <v>0</v>
      </c>
      <c r="DJ56" s="22">
        <v>0</v>
      </c>
      <c r="DK56" s="22">
        <v>0</v>
      </c>
      <c r="DL56" s="22">
        <v>2191709633.1357393</v>
      </c>
    </row>
    <row r="57" spans="1:116" ht="12.75" customHeight="1" x14ac:dyDescent="0.25">
      <c r="A57" s="65" t="s">
        <v>246</v>
      </c>
      <c r="B57" s="21">
        <v>2005</v>
      </c>
      <c r="C57" s="66" t="s">
        <v>244</v>
      </c>
      <c r="D57" s="23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2">
        <v>0</v>
      </c>
      <c r="AW57" s="22">
        <v>0</v>
      </c>
      <c r="AX57" s="22">
        <v>0</v>
      </c>
      <c r="AY57" s="22">
        <v>0</v>
      </c>
      <c r="AZ57" s="22">
        <v>0</v>
      </c>
      <c r="BA57" s="22">
        <v>0</v>
      </c>
      <c r="BB57" s="22">
        <v>0</v>
      </c>
      <c r="BC57" s="22">
        <v>0</v>
      </c>
      <c r="BD57" s="22">
        <v>1051659.2300000568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0</v>
      </c>
      <c r="BP57" s="22">
        <v>0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0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0</v>
      </c>
      <c r="CI57" s="23">
        <v>202127228.65999997</v>
      </c>
      <c r="CJ57" s="22">
        <v>3228</v>
      </c>
      <c r="CK57" s="22">
        <v>6683.75</v>
      </c>
      <c r="CL57" s="23">
        <v>122836971.88999991</v>
      </c>
      <c r="CM57" s="22">
        <v>21682897.969999988</v>
      </c>
      <c r="CN57" s="22">
        <v>101154073.91999993</v>
      </c>
      <c r="CO57" s="23">
        <v>79280345.02000007</v>
      </c>
      <c r="CP57" s="22">
        <v>22274022.780000016</v>
      </c>
      <c r="CQ57" s="22">
        <v>57006322.240000047</v>
      </c>
      <c r="CR57" s="22">
        <v>475592.76000000036</v>
      </c>
      <c r="CS57" s="22">
        <v>0</v>
      </c>
      <c r="CT57" s="22">
        <v>0</v>
      </c>
      <c r="CU57" s="22">
        <v>0</v>
      </c>
      <c r="CV57" s="22">
        <v>367419.90999999992</v>
      </c>
      <c r="CW57" s="22">
        <v>0</v>
      </c>
      <c r="CX57" s="22">
        <v>0</v>
      </c>
      <c r="CY57" s="22">
        <v>0</v>
      </c>
      <c r="CZ57" s="22">
        <v>0</v>
      </c>
      <c r="DA57" s="22">
        <v>0</v>
      </c>
      <c r="DB57" s="23">
        <v>0</v>
      </c>
      <c r="DC57" s="22">
        <v>0</v>
      </c>
      <c r="DD57" s="22">
        <v>0</v>
      </c>
      <c r="DE57" s="23">
        <v>0</v>
      </c>
      <c r="DF57" s="22">
        <v>0</v>
      </c>
      <c r="DG57" s="22">
        <v>0</v>
      </c>
      <c r="DH57" s="23">
        <v>0</v>
      </c>
      <c r="DI57" s="22">
        <v>0</v>
      </c>
      <c r="DJ57" s="22">
        <v>0</v>
      </c>
      <c r="DK57" s="22">
        <v>0</v>
      </c>
      <c r="DL57" s="22">
        <v>204021900.55999985</v>
      </c>
    </row>
    <row r="58" spans="1:116" ht="12.75" customHeight="1" x14ac:dyDescent="0.25">
      <c r="A58" s="65" t="s">
        <v>248</v>
      </c>
      <c r="B58" s="21">
        <v>2006</v>
      </c>
      <c r="C58" s="66" t="s">
        <v>244</v>
      </c>
      <c r="D58" s="23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0</v>
      </c>
      <c r="BP58" s="22">
        <v>0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22">
        <v>0</v>
      </c>
      <c r="BW58" s="22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  <c r="CG58" s="22">
        <v>0</v>
      </c>
      <c r="CH58" s="22">
        <v>0</v>
      </c>
      <c r="CI58" s="23">
        <v>0</v>
      </c>
      <c r="CJ58" s="22">
        <v>0</v>
      </c>
      <c r="CK58" s="22">
        <v>0</v>
      </c>
      <c r="CL58" s="23">
        <v>0</v>
      </c>
      <c r="CM58" s="22">
        <v>0</v>
      </c>
      <c r="CN58" s="22">
        <v>0</v>
      </c>
      <c r="CO58" s="23">
        <v>0</v>
      </c>
      <c r="CP58" s="22">
        <v>0</v>
      </c>
      <c r="CQ58" s="22">
        <v>0</v>
      </c>
      <c r="CR58" s="22">
        <v>0</v>
      </c>
      <c r="CS58" s="22">
        <v>0</v>
      </c>
      <c r="CT58" s="22">
        <v>0</v>
      </c>
      <c r="CU58" s="22">
        <v>0</v>
      </c>
      <c r="CV58" s="22">
        <v>37023800.700000003</v>
      </c>
      <c r="CW58" s="22">
        <v>0</v>
      </c>
      <c r="CX58" s="22">
        <v>0</v>
      </c>
      <c r="CY58" s="22">
        <v>0</v>
      </c>
      <c r="CZ58" s="22">
        <v>0</v>
      </c>
      <c r="DA58" s="22">
        <v>0</v>
      </c>
      <c r="DB58" s="23">
        <v>0</v>
      </c>
      <c r="DC58" s="22">
        <v>0</v>
      </c>
      <c r="DD58" s="22">
        <v>0</v>
      </c>
      <c r="DE58" s="23">
        <v>0</v>
      </c>
      <c r="DF58" s="22">
        <v>0</v>
      </c>
      <c r="DG58" s="22">
        <v>0</v>
      </c>
      <c r="DH58" s="23">
        <v>0</v>
      </c>
      <c r="DI58" s="22">
        <v>0</v>
      </c>
      <c r="DJ58" s="22">
        <v>0</v>
      </c>
      <c r="DK58" s="22">
        <v>0</v>
      </c>
      <c r="DL58" s="22">
        <v>37023800.700000003</v>
      </c>
    </row>
    <row r="59" spans="1:116" ht="12.75" customHeight="1" x14ac:dyDescent="0.25">
      <c r="A59" s="65" t="s">
        <v>250</v>
      </c>
      <c r="B59" s="21">
        <v>2007</v>
      </c>
      <c r="C59" s="66" t="s">
        <v>244</v>
      </c>
      <c r="D59" s="23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2">
        <v>0</v>
      </c>
      <c r="BA59" s="22">
        <v>0</v>
      </c>
      <c r="BB59" s="22">
        <v>0</v>
      </c>
      <c r="BC59" s="22">
        <v>0</v>
      </c>
      <c r="BD59" s="22">
        <v>0</v>
      </c>
      <c r="BE59" s="22">
        <v>0</v>
      </c>
      <c r="BF59" s="22">
        <v>0</v>
      </c>
      <c r="BG59" s="22">
        <v>0</v>
      </c>
      <c r="BH59" s="22">
        <v>0</v>
      </c>
      <c r="BI59" s="22">
        <v>0</v>
      </c>
      <c r="BJ59" s="22">
        <v>0</v>
      </c>
      <c r="BK59" s="22">
        <v>0</v>
      </c>
      <c r="BL59" s="22">
        <v>0</v>
      </c>
      <c r="BM59" s="22">
        <v>0</v>
      </c>
      <c r="BN59" s="22">
        <v>0</v>
      </c>
      <c r="BO59" s="22">
        <v>0</v>
      </c>
      <c r="BP59" s="22">
        <v>0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0</v>
      </c>
      <c r="BW59" s="22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  <c r="CG59" s="22">
        <v>0</v>
      </c>
      <c r="CH59" s="22">
        <v>0</v>
      </c>
      <c r="CI59" s="23">
        <v>0</v>
      </c>
      <c r="CJ59" s="22">
        <v>0</v>
      </c>
      <c r="CK59" s="22">
        <v>0</v>
      </c>
      <c r="CL59" s="23">
        <v>0</v>
      </c>
      <c r="CM59" s="22">
        <v>0</v>
      </c>
      <c r="CN59" s="22">
        <v>0</v>
      </c>
      <c r="CO59" s="23">
        <v>0</v>
      </c>
      <c r="CP59" s="22">
        <v>0</v>
      </c>
      <c r="CQ59" s="22">
        <v>0</v>
      </c>
      <c r="CR59" s="22">
        <v>126.1</v>
      </c>
      <c r="CS59" s="22">
        <v>0</v>
      </c>
      <c r="CT59" s="22">
        <v>0</v>
      </c>
      <c r="CU59" s="22">
        <v>0</v>
      </c>
      <c r="CV59" s="22">
        <v>5572042.0100000156</v>
      </c>
      <c r="CW59" s="22">
        <v>0</v>
      </c>
      <c r="CX59" s="22">
        <v>0</v>
      </c>
      <c r="CY59" s="22">
        <v>0</v>
      </c>
      <c r="CZ59" s="22">
        <v>0</v>
      </c>
      <c r="DA59" s="22">
        <v>0</v>
      </c>
      <c r="DB59" s="23">
        <v>0</v>
      </c>
      <c r="DC59" s="22">
        <v>0</v>
      </c>
      <c r="DD59" s="22">
        <v>0</v>
      </c>
      <c r="DE59" s="23">
        <v>0</v>
      </c>
      <c r="DF59" s="22">
        <v>0</v>
      </c>
      <c r="DG59" s="22">
        <v>0</v>
      </c>
      <c r="DH59" s="23">
        <v>0</v>
      </c>
      <c r="DI59" s="22">
        <v>0</v>
      </c>
      <c r="DJ59" s="22">
        <v>0</v>
      </c>
      <c r="DK59" s="22">
        <v>0</v>
      </c>
      <c r="DL59" s="22">
        <v>5572168.1100000152</v>
      </c>
    </row>
    <row r="60" spans="1:116" ht="12.75" customHeight="1" x14ac:dyDescent="0.25">
      <c r="A60" s="65" t="s">
        <v>252</v>
      </c>
      <c r="B60" s="21">
        <v>3001</v>
      </c>
      <c r="C60" s="66" t="s">
        <v>253</v>
      </c>
      <c r="D60" s="23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</v>
      </c>
      <c r="BF60" s="22">
        <v>0</v>
      </c>
      <c r="BG60" s="22">
        <v>0</v>
      </c>
      <c r="BH60" s="22">
        <v>0</v>
      </c>
      <c r="BI60" s="22">
        <v>0</v>
      </c>
      <c r="BJ60" s="22">
        <v>0</v>
      </c>
      <c r="BK60" s="22">
        <v>0</v>
      </c>
      <c r="BL60" s="22">
        <v>0</v>
      </c>
      <c r="BM60" s="22">
        <v>0</v>
      </c>
      <c r="BN60" s="22">
        <v>0</v>
      </c>
      <c r="BO60" s="22">
        <v>0</v>
      </c>
      <c r="BP60" s="22">
        <v>0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0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  <c r="CG60" s="22">
        <v>0</v>
      </c>
      <c r="CH60" s="22">
        <v>0</v>
      </c>
      <c r="CI60" s="23">
        <v>0</v>
      </c>
      <c r="CJ60" s="22">
        <v>0</v>
      </c>
      <c r="CK60" s="22">
        <v>0</v>
      </c>
      <c r="CL60" s="23">
        <v>0</v>
      </c>
      <c r="CM60" s="22">
        <v>0</v>
      </c>
      <c r="CN60" s="22">
        <v>0</v>
      </c>
      <c r="CO60" s="23">
        <v>0</v>
      </c>
      <c r="CP60" s="22">
        <v>0</v>
      </c>
      <c r="CQ60" s="22">
        <v>0</v>
      </c>
      <c r="CR60" s="22">
        <v>0</v>
      </c>
      <c r="CS60" s="22">
        <v>0</v>
      </c>
      <c r="CT60" s="22">
        <v>0</v>
      </c>
      <c r="CU60" s="22">
        <v>0</v>
      </c>
      <c r="CV60" s="22">
        <v>3743650112.2383108</v>
      </c>
      <c r="CW60" s="22">
        <v>0</v>
      </c>
      <c r="CX60" s="22">
        <v>0</v>
      </c>
      <c r="CY60" s="22">
        <v>0</v>
      </c>
      <c r="CZ60" s="22">
        <v>0</v>
      </c>
      <c r="DA60" s="22">
        <v>0</v>
      </c>
      <c r="DB60" s="23">
        <v>0</v>
      </c>
      <c r="DC60" s="22">
        <v>0</v>
      </c>
      <c r="DD60" s="22">
        <v>0</v>
      </c>
      <c r="DE60" s="23">
        <v>0</v>
      </c>
      <c r="DF60" s="22">
        <v>0</v>
      </c>
      <c r="DG60" s="22">
        <v>0</v>
      </c>
      <c r="DH60" s="23">
        <v>0</v>
      </c>
      <c r="DI60" s="22">
        <v>0</v>
      </c>
      <c r="DJ60" s="22">
        <v>0</v>
      </c>
      <c r="DK60" s="22">
        <v>0</v>
      </c>
      <c r="DL60" s="22">
        <v>3743650112.2383108</v>
      </c>
    </row>
    <row r="61" spans="1:116" ht="12.75" customHeight="1" x14ac:dyDescent="0.25">
      <c r="A61" s="65" t="s">
        <v>255</v>
      </c>
      <c r="B61" s="21">
        <v>3002</v>
      </c>
      <c r="C61" s="66" t="s">
        <v>253</v>
      </c>
      <c r="D61" s="23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0</v>
      </c>
      <c r="BD61" s="22">
        <v>142016.98000000001</v>
      </c>
      <c r="BE61" s="22">
        <v>0</v>
      </c>
      <c r="BF61" s="22">
        <v>0</v>
      </c>
      <c r="BG61" s="22">
        <v>0</v>
      </c>
      <c r="BH61" s="22">
        <v>0</v>
      </c>
      <c r="BI61" s="22">
        <v>0</v>
      </c>
      <c r="BJ61" s="22">
        <v>0</v>
      </c>
      <c r="BK61" s="22">
        <v>0</v>
      </c>
      <c r="BL61" s="22">
        <v>0</v>
      </c>
      <c r="BM61" s="22">
        <v>0</v>
      </c>
      <c r="BN61" s="22">
        <v>0</v>
      </c>
      <c r="BO61" s="22">
        <v>0</v>
      </c>
      <c r="BP61" s="22">
        <v>0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0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  <c r="CG61" s="22">
        <v>0</v>
      </c>
      <c r="CH61" s="22">
        <v>0</v>
      </c>
      <c r="CI61" s="23">
        <v>0</v>
      </c>
      <c r="CJ61" s="22">
        <v>0</v>
      </c>
      <c r="CK61" s="22">
        <v>0</v>
      </c>
      <c r="CL61" s="23">
        <v>0</v>
      </c>
      <c r="CM61" s="22">
        <v>0</v>
      </c>
      <c r="CN61" s="22">
        <v>0</v>
      </c>
      <c r="CO61" s="23">
        <v>0</v>
      </c>
      <c r="CP61" s="22">
        <v>0</v>
      </c>
      <c r="CQ61" s="22">
        <v>0</v>
      </c>
      <c r="CR61" s="22">
        <v>0</v>
      </c>
      <c r="CS61" s="22">
        <v>0</v>
      </c>
      <c r="CT61" s="22">
        <v>0</v>
      </c>
      <c r="CU61" s="22">
        <v>0</v>
      </c>
      <c r="CV61" s="22">
        <v>4630466.1099999994</v>
      </c>
      <c r="CW61" s="22">
        <v>0</v>
      </c>
      <c r="CX61" s="22">
        <v>0</v>
      </c>
      <c r="CY61" s="22">
        <v>0</v>
      </c>
      <c r="CZ61" s="22">
        <v>0</v>
      </c>
      <c r="DA61" s="22">
        <v>0</v>
      </c>
      <c r="DB61" s="23">
        <v>0</v>
      </c>
      <c r="DC61" s="22">
        <v>0</v>
      </c>
      <c r="DD61" s="22">
        <v>0</v>
      </c>
      <c r="DE61" s="23">
        <v>0</v>
      </c>
      <c r="DF61" s="22">
        <v>0</v>
      </c>
      <c r="DG61" s="22">
        <v>0</v>
      </c>
      <c r="DH61" s="23">
        <v>0</v>
      </c>
      <c r="DI61" s="22">
        <v>0</v>
      </c>
      <c r="DJ61" s="22">
        <v>0</v>
      </c>
      <c r="DK61" s="22">
        <v>0</v>
      </c>
      <c r="DL61" s="22">
        <v>4772483.09</v>
      </c>
    </row>
    <row r="62" spans="1:116" ht="12.75" customHeight="1" x14ac:dyDescent="0.25">
      <c r="A62" s="65" t="s">
        <v>257</v>
      </c>
      <c r="B62" s="21">
        <v>3003</v>
      </c>
      <c r="C62" s="66" t="s">
        <v>253</v>
      </c>
      <c r="D62" s="23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145281.10999999999</v>
      </c>
      <c r="BE62" s="22">
        <v>13372.43</v>
      </c>
      <c r="BF62" s="22">
        <v>0</v>
      </c>
      <c r="BG62" s="22">
        <v>0</v>
      </c>
      <c r="BH62" s="22">
        <v>0</v>
      </c>
      <c r="BI62" s="22">
        <v>0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3">
        <v>0</v>
      </c>
      <c r="CJ62" s="22">
        <v>0</v>
      </c>
      <c r="CK62" s="22">
        <v>0</v>
      </c>
      <c r="CL62" s="23">
        <v>0</v>
      </c>
      <c r="CM62" s="22">
        <v>0</v>
      </c>
      <c r="CN62" s="22">
        <v>0</v>
      </c>
      <c r="CO62" s="23">
        <v>0</v>
      </c>
      <c r="CP62" s="22">
        <v>0</v>
      </c>
      <c r="CQ62" s="22">
        <v>0</v>
      </c>
      <c r="CR62" s="22">
        <v>0</v>
      </c>
      <c r="CS62" s="22">
        <v>0</v>
      </c>
      <c r="CT62" s="22">
        <v>0</v>
      </c>
      <c r="CU62" s="22">
        <v>0</v>
      </c>
      <c r="CV62" s="22">
        <v>87309966.360000014</v>
      </c>
      <c r="CW62" s="22">
        <v>0</v>
      </c>
      <c r="CX62" s="22">
        <v>0</v>
      </c>
      <c r="CY62" s="22">
        <v>0</v>
      </c>
      <c r="CZ62" s="22">
        <v>0</v>
      </c>
      <c r="DA62" s="22">
        <v>0</v>
      </c>
      <c r="DB62" s="23">
        <v>0</v>
      </c>
      <c r="DC62" s="22">
        <v>0</v>
      </c>
      <c r="DD62" s="22">
        <v>0</v>
      </c>
      <c r="DE62" s="23">
        <v>0</v>
      </c>
      <c r="DF62" s="22">
        <v>0</v>
      </c>
      <c r="DG62" s="22">
        <v>0</v>
      </c>
      <c r="DH62" s="23">
        <v>0</v>
      </c>
      <c r="DI62" s="22">
        <v>0</v>
      </c>
      <c r="DJ62" s="22">
        <v>0</v>
      </c>
      <c r="DK62" s="22">
        <v>0</v>
      </c>
      <c r="DL62" s="22">
        <v>87468619.900000021</v>
      </c>
    </row>
    <row r="63" spans="1:116" ht="12.75" customHeight="1" x14ac:dyDescent="0.25">
      <c r="A63" s="65" t="s">
        <v>259</v>
      </c>
      <c r="B63" s="21">
        <v>3004</v>
      </c>
      <c r="C63" s="66" t="s">
        <v>253</v>
      </c>
      <c r="D63" s="23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0</v>
      </c>
      <c r="BD63" s="22">
        <v>295908.2499999461</v>
      </c>
      <c r="BE63" s="22">
        <v>0</v>
      </c>
      <c r="BF63" s="22">
        <v>0</v>
      </c>
      <c r="BG63" s="22">
        <v>0</v>
      </c>
      <c r="BH63" s="22">
        <v>0</v>
      </c>
      <c r="BI63" s="22">
        <v>0</v>
      </c>
      <c r="BJ63" s="22">
        <v>0</v>
      </c>
      <c r="BK63" s="22">
        <v>0</v>
      </c>
      <c r="BL63" s="22">
        <v>0</v>
      </c>
      <c r="BM63" s="22">
        <v>0</v>
      </c>
      <c r="BN63" s="22">
        <v>0</v>
      </c>
      <c r="BO63" s="22">
        <v>0</v>
      </c>
      <c r="BP63" s="22">
        <v>0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0</v>
      </c>
      <c r="BW63" s="22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  <c r="CG63" s="22">
        <v>0</v>
      </c>
      <c r="CH63" s="22">
        <v>0</v>
      </c>
      <c r="CI63" s="23">
        <v>0</v>
      </c>
      <c r="CJ63" s="22">
        <v>0</v>
      </c>
      <c r="CK63" s="22">
        <v>0</v>
      </c>
      <c r="CL63" s="23">
        <v>0</v>
      </c>
      <c r="CM63" s="22">
        <v>0</v>
      </c>
      <c r="CN63" s="22">
        <v>0</v>
      </c>
      <c r="CO63" s="23">
        <v>0</v>
      </c>
      <c r="CP63" s="22">
        <v>0</v>
      </c>
      <c r="CQ63" s="22">
        <v>0</v>
      </c>
      <c r="CR63" s="22">
        <v>0</v>
      </c>
      <c r="CS63" s="22">
        <v>0</v>
      </c>
      <c r="CT63" s="22">
        <v>0</v>
      </c>
      <c r="CU63" s="22">
        <v>13853386.999999996</v>
      </c>
      <c r="CV63" s="22">
        <v>36941750.249999978</v>
      </c>
      <c r="CW63" s="22">
        <v>0</v>
      </c>
      <c r="CX63" s="22">
        <v>0</v>
      </c>
      <c r="CY63" s="22">
        <v>0</v>
      </c>
      <c r="CZ63" s="22">
        <v>0</v>
      </c>
      <c r="DA63" s="22">
        <v>0</v>
      </c>
      <c r="DB63" s="23">
        <v>0</v>
      </c>
      <c r="DC63" s="22">
        <v>0</v>
      </c>
      <c r="DD63" s="22">
        <v>0</v>
      </c>
      <c r="DE63" s="23">
        <v>0</v>
      </c>
      <c r="DF63" s="22">
        <v>0</v>
      </c>
      <c r="DG63" s="22">
        <v>0</v>
      </c>
      <c r="DH63" s="23">
        <v>0</v>
      </c>
      <c r="DI63" s="22">
        <v>0</v>
      </c>
      <c r="DJ63" s="22">
        <v>0</v>
      </c>
      <c r="DK63" s="22">
        <v>0</v>
      </c>
      <c r="DL63" s="22">
        <v>51091045.499999918</v>
      </c>
    </row>
    <row r="64" spans="1:116" ht="12.75" customHeight="1" x14ac:dyDescent="0.25">
      <c r="A64" s="65" t="s">
        <v>261</v>
      </c>
      <c r="B64" s="21">
        <v>3005</v>
      </c>
      <c r="C64" s="66" t="s">
        <v>253</v>
      </c>
      <c r="D64" s="23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0</v>
      </c>
      <c r="BW64" s="22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  <c r="CG64" s="22">
        <v>0</v>
      </c>
      <c r="CH64" s="22">
        <v>0</v>
      </c>
      <c r="CI64" s="23">
        <v>0</v>
      </c>
      <c r="CJ64" s="22">
        <v>0</v>
      </c>
      <c r="CK64" s="22">
        <v>0</v>
      </c>
      <c r="CL64" s="23">
        <v>0</v>
      </c>
      <c r="CM64" s="22">
        <v>0</v>
      </c>
      <c r="CN64" s="22">
        <v>0</v>
      </c>
      <c r="CO64" s="23">
        <v>0</v>
      </c>
      <c r="CP64" s="22">
        <v>0</v>
      </c>
      <c r="CQ64" s="22">
        <v>0</v>
      </c>
      <c r="CR64" s="22">
        <v>0</v>
      </c>
      <c r="CS64" s="22">
        <v>0</v>
      </c>
      <c r="CT64" s="22">
        <v>0</v>
      </c>
      <c r="CU64" s="22">
        <v>0</v>
      </c>
      <c r="CV64" s="22">
        <v>2560025.1199999899</v>
      </c>
      <c r="CW64" s="22">
        <v>0</v>
      </c>
      <c r="CX64" s="22">
        <v>0</v>
      </c>
      <c r="CY64" s="22">
        <v>0</v>
      </c>
      <c r="CZ64" s="22">
        <v>0</v>
      </c>
      <c r="DA64" s="22">
        <v>0</v>
      </c>
      <c r="DB64" s="23">
        <v>0</v>
      </c>
      <c r="DC64" s="22">
        <v>0</v>
      </c>
      <c r="DD64" s="22">
        <v>0</v>
      </c>
      <c r="DE64" s="23">
        <v>0</v>
      </c>
      <c r="DF64" s="22">
        <v>0</v>
      </c>
      <c r="DG64" s="22">
        <v>0</v>
      </c>
      <c r="DH64" s="23">
        <v>0</v>
      </c>
      <c r="DI64" s="22">
        <v>0</v>
      </c>
      <c r="DJ64" s="22">
        <v>0</v>
      </c>
      <c r="DK64" s="22">
        <v>0</v>
      </c>
      <c r="DL64" s="22">
        <v>2560025.1199999899</v>
      </c>
    </row>
    <row r="65" spans="1:116" ht="12.75" customHeight="1" x14ac:dyDescent="0.25">
      <c r="A65" s="65" t="s">
        <v>263</v>
      </c>
      <c r="B65" s="21">
        <v>3006</v>
      </c>
      <c r="C65" s="66" t="s">
        <v>253</v>
      </c>
      <c r="D65" s="23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2383730.27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0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>
        <v>0</v>
      </c>
      <c r="CI65" s="23">
        <v>0</v>
      </c>
      <c r="CJ65" s="22">
        <v>0</v>
      </c>
      <c r="CK65" s="22">
        <v>0</v>
      </c>
      <c r="CL65" s="23">
        <v>0</v>
      </c>
      <c r="CM65" s="22">
        <v>0</v>
      </c>
      <c r="CN65" s="22">
        <v>0</v>
      </c>
      <c r="CO65" s="23">
        <v>0</v>
      </c>
      <c r="CP65" s="22">
        <v>0</v>
      </c>
      <c r="CQ65" s="22">
        <v>0</v>
      </c>
      <c r="CR65" s="22">
        <v>0</v>
      </c>
      <c r="CS65" s="22">
        <v>0</v>
      </c>
      <c r="CT65" s="22">
        <v>0</v>
      </c>
      <c r="CU65" s="22">
        <v>0</v>
      </c>
      <c r="CV65" s="22">
        <v>1504581157.8994033</v>
      </c>
      <c r="CW65" s="22">
        <v>0</v>
      </c>
      <c r="CX65" s="22">
        <v>0</v>
      </c>
      <c r="CY65" s="22">
        <v>0</v>
      </c>
      <c r="CZ65" s="22">
        <v>0</v>
      </c>
      <c r="DA65" s="22">
        <v>0</v>
      </c>
      <c r="DB65" s="23">
        <v>0</v>
      </c>
      <c r="DC65" s="22">
        <v>0</v>
      </c>
      <c r="DD65" s="22">
        <v>0</v>
      </c>
      <c r="DE65" s="23">
        <v>0</v>
      </c>
      <c r="DF65" s="22">
        <v>0</v>
      </c>
      <c r="DG65" s="22">
        <v>0</v>
      </c>
      <c r="DH65" s="23">
        <v>0</v>
      </c>
      <c r="DI65" s="22">
        <v>0</v>
      </c>
      <c r="DJ65" s="22">
        <v>0</v>
      </c>
      <c r="DK65" s="22">
        <v>0</v>
      </c>
      <c r="DL65" s="22">
        <v>1506964888.1694033</v>
      </c>
    </row>
    <row r="66" spans="1:116" ht="12.75" customHeight="1" x14ac:dyDescent="0.25">
      <c r="A66" s="65" t="s">
        <v>265</v>
      </c>
      <c r="B66" s="21">
        <v>3007</v>
      </c>
      <c r="C66" s="66" t="s">
        <v>253</v>
      </c>
      <c r="D66" s="23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2">
        <v>0</v>
      </c>
      <c r="BA66" s="22">
        <v>0</v>
      </c>
      <c r="BB66" s="22">
        <v>0</v>
      </c>
      <c r="BC66" s="22">
        <v>0</v>
      </c>
      <c r="BD66" s="22">
        <v>12279.17</v>
      </c>
      <c r="BE66" s="22">
        <v>0</v>
      </c>
      <c r="BF66" s="22">
        <v>0</v>
      </c>
      <c r="BG66" s="22">
        <v>0</v>
      </c>
      <c r="BH66" s="22">
        <v>0</v>
      </c>
      <c r="BI66" s="22">
        <v>0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0</v>
      </c>
      <c r="BP66" s="22">
        <v>0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  <c r="CG66" s="22">
        <v>0</v>
      </c>
      <c r="CH66" s="22">
        <v>0</v>
      </c>
      <c r="CI66" s="23">
        <v>0</v>
      </c>
      <c r="CJ66" s="22">
        <v>0</v>
      </c>
      <c r="CK66" s="22">
        <v>0</v>
      </c>
      <c r="CL66" s="23">
        <v>0</v>
      </c>
      <c r="CM66" s="22">
        <v>0</v>
      </c>
      <c r="CN66" s="22">
        <v>0</v>
      </c>
      <c r="CO66" s="23">
        <v>0</v>
      </c>
      <c r="CP66" s="22">
        <v>0</v>
      </c>
      <c r="CQ66" s="22">
        <v>0</v>
      </c>
      <c r="CR66" s="22">
        <v>0</v>
      </c>
      <c r="CS66" s="22">
        <v>0</v>
      </c>
      <c r="CT66" s="22">
        <v>0</v>
      </c>
      <c r="CU66" s="22">
        <v>0</v>
      </c>
      <c r="CV66" s="22">
        <v>9653710.7899999954</v>
      </c>
      <c r="CW66" s="22">
        <v>0</v>
      </c>
      <c r="CX66" s="22">
        <v>0</v>
      </c>
      <c r="CY66" s="22">
        <v>0</v>
      </c>
      <c r="CZ66" s="22">
        <v>0</v>
      </c>
      <c r="DA66" s="22">
        <v>0</v>
      </c>
      <c r="DB66" s="23">
        <v>0</v>
      </c>
      <c r="DC66" s="22">
        <v>0</v>
      </c>
      <c r="DD66" s="22">
        <v>0</v>
      </c>
      <c r="DE66" s="23">
        <v>0</v>
      </c>
      <c r="DF66" s="22">
        <v>0</v>
      </c>
      <c r="DG66" s="22">
        <v>0</v>
      </c>
      <c r="DH66" s="23">
        <v>0</v>
      </c>
      <c r="DI66" s="22">
        <v>0</v>
      </c>
      <c r="DJ66" s="22">
        <v>0</v>
      </c>
      <c r="DK66" s="22">
        <v>0</v>
      </c>
      <c r="DL66" s="22">
        <v>9665989.9599999953</v>
      </c>
    </row>
    <row r="67" spans="1:116" ht="12.75" customHeight="1" x14ac:dyDescent="0.25">
      <c r="A67" s="65" t="s">
        <v>267</v>
      </c>
      <c r="B67" s="21">
        <v>3008</v>
      </c>
      <c r="C67" s="66" t="s">
        <v>253</v>
      </c>
      <c r="D67" s="23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3">
        <v>0</v>
      </c>
      <c r="CJ67" s="22">
        <v>0</v>
      </c>
      <c r="CK67" s="22">
        <v>0</v>
      </c>
      <c r="CL67" s="23">
        <v>0</v>
      </c>
      <c r="CM67" s="22">
        <v>0</v>
      </c>
      <c r="CN67" s="22">
        <v>0</v>
      </c>
      <c r="CO67" s="23">
        <v>0</v>
      </c>
      <c r="CP67" s="22">
        <v>0</v>
      </c>
      <c r="CQ67" s="22">
        <v>0</v>
      </c>
      <c r="CR67" s="22">
        <v>0</v>
      </c>
      <c r="CS67" s="22">
        <v>0</v>
      </c>
      <c r="CT67" s="22">
        <v>0</v>
      </c>
      <c r="CU67" s="22">
        <v>0</v>
      </c>
      <c r="CV67" s="22">
        <v>0</v>
      </c>
      <c r="CW67" s="22">
        <v>0</v>
      </c>
      <c r="CX67" s="22">
        <v>0</v>
      </c>
      <c r="CY67" s="22">
        <v>0</v>
      </c>
      <c r="CZ67" s="22">
        <v>0</v>
      </c>
      <c r="DA67" s="22">
        <v>0</v>
      </c>
      <c r="DB67" s="23">
        <v>0</v>
      </c>
      <c r="DC67" s="22">
        <v>0</v>
      </c>
      <c r="DD67" s="22">
        <v>0</v>
      </c>
      <c r="DE67" s="23">
        <v>0</v>
      </c>
      <c r="DF67" s="22">
        <v>0</v>
      </c>
      <c r="DG67" s="22">
        <v>0</v>
      </c>
      <c r="DH67" s="23">
        <v>0</v>
      </c>
      <c r="DI67" s="22">
        <v>0</v>
      </c>
      <c r="DJ67" s="22">
        <v>0</v>
      </c>
      <c r="DK67" s="22">
        <v>0</v>
      </c>
      <c r="DL67" s="22">
        <v>0</v>
      </c>
    </row>
    <row r="68" spans="1:116" ht="12.75" customHeight="1" x14ac:dyDescent="0.25">
      <c r="A68" s="65" t="s">
        <v>269</v>
      </c>
      <c r="B68" s="21">
        <v>3009</v>
      </c>
      <c r="C68" s="66" t="s">
        <v>253</v>
      </c>
      <c r="D68" s="23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2">
        <v>0</v>
      </c>
      <c r="BA68" s="22">
        <v>0</v>
      </c>
      <c r="BB68" s="22">
        <v>0</v>
      </c>
      <c r="BC68" s="22">
        <v>0</v>
      </c>
      <c r="BD68" s="22">
        <v>160632.47000000003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  <c r="CG68" s="22">
        <v>0</v>
      </c>
      <c r="CH68" s="22">
        <v>0</v>
      </c>
      <c r="CI68" s="23">
        <v>5827159.4099999992</v>
      </c>
      <c r="CJ68" s="22">
        <v>0</v>
      </c>
      <c r="CK68" s="22">
        <v>0</v>
      </c>
      <c r="CL68" s="23">
        <v>5827159.4099999992</v>
      </c>
      <c r="CM68" s="22">
        <v>215362.87999999998</v>
      </c>
      <c r="CN68" s="22">
        <v>5611796.5299999993</v>
      </c>
      <c r="CO68" s="23">
        <v>0</v>
      </c>
      <c r="CP68" s="22">
        <v>0</v>
      </c>
      <c r="CQ68" s="22">
        <v>0</v>
      </c>
      <c r="CR68" s="22">
        <v>0</v>
      </c>
      <c r="CS68" s="22">
        <v>0</v>
      </c>
      <c r="CT68" s="22">
        <v>0</v>
      </c>
      <c r="CU68" s="22">
        <v>0</v>
      </c>
      <c r="CV68" s="22">
        <v>13698810.619999997</v>
      </c>
      <c r="CW68" s="22">
        <v>0</v>
      </c>
      <c r="CX68" s="22">
        <v>0</v>
      </c>
      <c r="CY68" s="22">
        <v>0</v>
      </c>
      <c r="CZ68" s="22">
        <v>0</v>
      </c>
      <c r="DA68" s="22">
        <v>0</v>
      </c>
      <c r="DB68" s="23">
        <v>0</v>
      </c>
      <c r="DC68" s="22">
        <v>0</v>
      </c>
      <c r="DD68" s="22">
        <v>0</v>
      </c>
      <c r="DE68" s="23">
        <v>0</v>
      </c>
      <c r="DF68" s="22">
        <v>0</v>
      </c>
      <c r="DG68" s="22">
        <v>0</v>
      </c>
      <c r="DH68" s="23">
        <v>0</v>
      </c>
      <c r="DI68" s="22">
        <v>0</v>
      </c>
      <c r="DJ68" s="22">
        <v>0</v>
      </c>
      <c r="DK68" s="22">
        <v>0</v>
      </c>
      <c r="DL68" s="22">
        <v>19686602.5</v>
      </c>
    </row>
    <row r="69" spans="1:116" ht="12.75" customHeight="1" x14ac:dyDescent="0.25">
      <c r="A69" s="65" t="s">
        <v>271</v>
      </c>
      <c r="B69" s="21">
        <v>3011</v>
      </c>
      <c r="C69" s="66" t="s">
        <v>253</v>
      </c>
      <c r="D69" s="23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2">
        <v>0</v>
      </c>
      <c r="AW69" s="22">
        <v>0</v>
      </c>
      <c r="AX69" s="22">
        <v>0</v>
      </c>
      <c r="AY69" s="22">
        <v>0</v>
      </c>
      <c r="AZ69" s="22">
        <v>0</v>
      </c>
      <c r="BA69" s="22">
        <v>0</v>
      </c>
      <c r="BB69" s="22">
        <v>0</v>
      </c>
      <c r="BC69" s="22">
        <v>0</v>
      </c>
      <c r="BD69" s="22">
        <v>5353066.6392269991</v>
      </c>
      <c r="BE69" s="22">
        <v>0</v>
      </c>
      <c r="BF69" s="22">
        <v>0</v>
      </c>
      <c r="BG69" s="22">
        <v>0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2">
        <v>0</v>
      </c>
      <c r="BO69" s="22">
        <v>0</v>
      </c>
      <c r="BP69" s="22">
        <v>0</v>
      </c>
      <c r="BQ69" s="22">
        <v>0</v>
      </c>
      <c r="BR69" s="22">
        <v>0</v>
      </c>
      <c r="BS69" s="22">
        <v>0</v>
      </c>
      <c r="BT69" s="22">
        <v>0</v>
      </c>
      <c r="BU69" s="22">
        <v>0</v>
      </c>
      <c r="BV69" s="22">
        <v>0</v>
      </c>
      <c r="BW69" s="22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  <c r="CG69" s="22">
        <v>0</v>
      </c>
      <c r="CH69" s="22">
        <v>0</v>
      </c>
      <c r="CI69" s="23">
        <v>136426.1550288162</v>
      </c>
      <c r="CJ69" s="22">
        <v>0</v>
      </c>
      <c r="CK69" s="22">
        <v>0</v>
      </c>
      <c r="CL69" s="23">
        <v>136426.1550288162</v>
      </c>
      <c r="CM69" s="22">
        <v>26926.411490819031</v>
      </c>
      <c r="CN69" s="22">
        <v>109499.74353799716</v>
      </c>
      <c r="CO69" s="23">
        <v>0</v>
      </c>
      <c r="CP69" s="22">
        <v>0</v>
      </c>
      <c r="CQ69" s="22">
        <v>0</v>
      </c>
      <c r="CR69" s="22">
        <v>0</v>
      </c>
      <c r="CS69" s="22">
        <v>0</v>
      </c>
      <c r="CT69" s="22">
        <v>0</v>
      </c>
      <c r="CU69" s="22">
        <v>0</v>
      </c>
      <c r="CV69" s="22">
        <v>15561522.733616987</v>
      </c>
      <c r="CW69" s="22">
        <v>0</v>
      </c>
      <c r="CX69" s="22">
        <v>0</v>
      </c>
      <c r="CY69" s="22">
        <v>0</v>
      </c>
      <c r="CZ69" s="22">
        <v>0</v>
      </c>
      <c r="DA69" s="22">
        <v>0</v>
      </c>
      <c r="DB69" s="23">
        <v>0</v>
      </c>
      <c r="DC69" s="22">
        <v>0</v>
      </c>
      <c r="DD69" s="22">
        <v>0</v>
      </c>
      <c r="DE69" s="23">
        <v>0</v>
      </c>
      <c r="DF69" s="22">
        <v>0</v>
      </c>
      <c r="DG69" s="22">
        <v>0</v>
      </c>
      <c r="DH69" s="23">
        <v>0</v>
      </c>
      <c r="DI69" s="22">
        <v>0</v>
      </c>
      <c r="DJ69" s="22">
        <v>0</v>
      </c>
      <c r="DK69" s="22">
        <v>0</v>
      </c>
      <c r="DL69" s="22">
        <v>21051015.527872801</v>
      </c>
    </row>
    <row r="70" spans="1:116" ht="12.75" customHeight="1" x14ac:dyDescent="0.25">
      <c r="A70" s="65" t="s">
        <v>273</v>
      </c>
      <c r="B70" s="21">
        <v>3012</v>
      </c>
      <c r="C70" s="66" t="s">
        <v>253</v>
      </c>
      <c r="D70" s="23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4848.38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0</v>
      </c>
      <c r="BW70" s="22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  <c r="CG70" s="22">
        <v>0</v>
      </c>
      <c r="CH70" s="22">
        <v>0</v>
      </c>
      <c r="CI70" s="23">
        <v>2226281.0573809249</v>
      </c>
      <c r="CJ70" s="22">
        <v>0</v>
      </c>
      <c r="CK70" s="22">
        <v>0</v>
      </c>
      <c r="CL70" s="23">
        <v>2226281.0573809249</v>
      </c>
      <c r="CM70" s="22">
        <v>0</v>
      </c>
      <c r="CN70" s="22">
        <v>2226281.0573809249</v>
      </c>
      <c r="CO70" s="23">
        <v>0</v>
      </c>
      <c r="CP70" s="22">
        <v>0</v>
      </c>
      <c r="CQ70" s="22">
        <v>0</v>
      </c>
      <c r="CR70" s="22">
        <v>0</v>
      </c>
      <c r="CS70" s="22">
        <v>0</v>
      </c>
      <c r="CT70" s="22">
        <v>0</v>
      </c>
      <c r="CU70" s="22">
        <v>0</v>
      </c>
      <c r="CV70" s="22">
        <v>119730239.55999994</v>
      </c>
      <c r="CW70" s="22">
        <v>0</v>
      </c>
      <c r="CX70" s="22">
        <v>0</v>
      </c>
      <c r="CY70" s="22">
        <v>0</v>
      </c>
      <c r="CZ70" s="22">
        <v>0</v>
      </c>
      <c r="DA70" s="22">
        <v>0</v>
      </c>
      <c r="DB70" s="23">
        <v>0</v>
      </c>
      <c r="DC70" s="22">
        <v>0</v>
      </c>
      <c r="DD70" s="22">
        <v>0</v>
      </c>
      <c r="DE70" s="23">
        <v>0</v>
      </c>
      <c r="DF70" s="22">
        <v>0</v>
      </c>
      <c r="DG70" s="22">
        <v>0</v>
      </c>
      <c r="DH70" s="23">
        <v>0</v>
      </c>
      <c r="DI70" s="22">
        <v>0</v>
      </c>
      <c r="DJ70" s="22">
        <v>0</v>
      </c>
      <c r="DK70" s="22">
        <v>0</v>
      </c>
      <c r="DL70" s="22">
        <v>121961368.99738085</v>
      </c>
    </row>
    <row r="71" spans="1:116" ht="12.75" customHeight="1" x14ac:dyDescent="0.25">
      <c r="A71" s="65" t="s">
        <v>275</v>
      </c>
      <c r="B71" s="21">
        <v>3015</v>
      </c>
      <c r="C71" s="66" t="s">
        <v>253</v>
      </c>
      <c r="D71" s="23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0</v>
      </c>
      <c r="AZ71" s="22">
        <v>0</v>
      </c>
      <c r="BA71" s="22">
        <v>0</v>
      </c>
      <c r="BB71" s="22">
        <v>0</v>
      </c>
      <c r="BC71" s="22">
        <v>0</v>
      </c>
      <c r="BD71" s="22">
        <v>42272.11</v>
      </c>
      <c r="BE71" s="22">
        <v>0</v>
      </c>
      <c r="BF71" s="22">
        <v>0</v>
      </c>
      <c r="BG71" s="22">
        <v>0</v>
      </c>
      <c r="BH71" s="22">
        <v>0</v>
      </c>
      <c r="BI71" s="22">
        <v>0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0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0</v>
      </c>
      <c r="BW71" s="22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  <c r="CG71" s="22">
        <v>0</v>
      </c>
      <c r="CH71" s="22">
        <v>0</v>
      </c>
      <c r="CI71" s="23">
        <v>0</v>
      </c>
      <c r="CJ71" s="22">
        <v>0</v>
      </c>
      <c r="CK71" s="22">
        <v>0</v>
      </c>
      <c r="CL71" s="23">
        <v>0</v>
      </c>
      <c r="CM71" s="22">
        <v>0</v>
      </c>
      <c r="CN71" s="22">
        <v>0</v>
      </c>
      <c r="CO71" s="23">
        <v>0</v>
      </c>
      <c r="CP71" s="22">
        <v>0</v>
      </c>
      <c r="CQ71" s="22">
        <v>0</v>
      </c>
      <c r="CR71" s="22">
        <v>0</v>
      </c>
      <c r="CS71" s="22">
        <v>0</v>
      </c>
      <c r="CT71" s="22">
        <v>0</v>
      </c>
      <c r="CU71" s="22">
        <v>0</v>
      </c>
      <c r="CV71" s="22">
        <v>1102348.55</v>
      </c>
      <c r="CW71" s="22">
        <v>0</v>
      </c>
      <c r="CX71" s="22">
        <v>0</v>
      </c>
      <c r="CY71" s="22">
        <v>0</v>
      </c>
      <c r="CZ71" s="22">
        <v>0</v>
      </c>
      <c r="DA71" s="22">
        <v>0</v>
      </c>
      <c r="DB71" s="23">
        <v>0</v>
      </c>
      <c r="DC71" s="22">
        <v>0</v>
      </c>
      <c r="DD71" s="22">
        <v>0</v>
      </c>
      <c r="DE71" s="23">
        <v>0</v>
      </c>
      <c r="DF71" s="22">
        <v>0</v>
      </c>
      <c r="DG71" s="22">
        <v>0</v>
      </c>
      <c r="DH71" s="23">
        <v>0</v>
      </c>
      <c r="DI71" s="22">
        <v>0</v>
      </c>
      <c r="DJ71" s="22">
        <v>0</v>
      </c>
      <c r="DK71" s="22">
        <v>0</v>
      </c>
      <c r="DL71" s="22">
        <v>1144620.6600000001</v>
      </c>
    </row>
    <row r="72" spans="1:116" ht="12.75" customHeight="1" x14ac:dyDescent="0.25">
      <c r="A72" s="65" t="s">
        <v>277</v>
      </c>
      <c r="B72" s="21">
        <v>3016</v>
      </c>
      <c r="C72" s="66" t="s">
        <v>253</v>
      </c>
      <c r="D72" s="23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1008953.9099999575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0</v>
      </c>
      <c r="BW72" s="22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  <c r="CG72" s="22">
        <v>0</v>
      </c>
      <c r="CH72" s="22">
        <v>0</v>
      </c>
      <c r="CI72" s="23">
        <v>94108557.439999908</v>
      </c>
      <c r="CJ72" s="22">
        <v>0</v>
      </c>
      <c r="CK72" s="22">
        <v>0</v>
      </c>
      <c r="CL72" s="23">
        <v>11727233.980000028</v>
      </c>
      <c r="CM72" s="22">
        <v>35690.82</v>
      </c>
      <c r="CN72" s="22">
        <v>11691543.160000028</v>
      </c>
      <c r="CO72" s="23">
        <v>82381323.459999874</v>
      </c>
      <c r="CP72" s="22">
        <v>-7562.5300000000007</v>
      </c>
      <c r="CQ72" s="22">
        <v>82388885.989999875</v>
      </c>
      <c r="CR72" s="22">
        <v>67802.430000000022</v>
      </c>
      <c r="CS72" s="22">
        <v>0</v>
      </c>
      <c r="CT72" s="22">
        <v>0</v>
      </c>
      <c r="CU72" s="22">
        <v>0</v>
      </c>
      <c r="CV72" s="22">
        <v>1226024.3900000884</v>
      </c>
      <c r="CW72" s="22">
        <v>0</v>
      </c>
      <c r="CX72" s="22">
        <v>0</v>
      </c>
      <c r="CY72" s="22">
        <v>0</v>
      </c>
      <c r="CZ72" s="22">
        <v>0</v>
      </c>
      <c r="DA72" s="22">
        <v>0</v>
      </c>
      <c r="DB72" s="23">
        <v>0</v>
      </c>
      <c r="DC72" s="22">
        <v>0</v>
      </c>
      <c r="DD72" s="22">
        <v>0</v>
      </c>
      <c r="DE72" s="23">
        <v>0</v>
      </c>
      <c r="DF72" s="22">
        <v>0</v>
      </c>
      <c r="DG72" s="22">
        <v>0</v>
      </c>
      <c r="DH72" s="23">
        <v>0</v>
      </c>
      <c r="DI72" s="22">
        <v>0</v>
      </c>
      <c r="DJ72" s="22">
        <v>0</v>
      </c>
      <c r="DK72" s="22">
        <v>0</v>
      </c>
      <c r="DL72" s="22">
        <v>96411338.170000002</v>
      </c>
    </row>
    <row r="73" spans="1:116" ht="13.5" x14ac:dyDescent="0.25">
      <c r="A73" s="65" t="s">
        <v>279</v>
      </c>
      <c r="B73" s="21">
        <v>3017</v>
      </c>
      <c r="C73" s="66" t="s">
        <v>253</v>
      </c>
      <c r="D73" s="23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360361.4800000001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3">
        <v>1750386.9100000004</v>
      </c>
      <c r="CJ73" s="22">
        <v>0</v>
      </c>
      <c r="CK73" s="22">
        <v>0</v>
      </c>
      <c r="CL73" s="23">
        <v>1750386.9100000004</v>
      </c>
      <c r="CM73" s="22">
        <v>9060.9500000000007</v>
      </c>
      <c r="CN73" s="22">
        <v>1741325.9600000004</v>
      </c>
      <c r="CO73" s="23">
        <v>0</v>
      </c>
      <c r="CP73" s="22">
        <v>0</v>
      </c>
      <c r="CQ73" s="22">
        <v>0</v>
      </c>
      <c r="CR73" s="22">
        <v>0</v>
      </c>
      <c r="CS73" s="22">
        <v>0</v>
      </c>
      <c r="CT73" s="22">
        <v>0</v>
      </c>
      <c r="CU73" s="22">
        <v>0</v>
      </c>
      <c r="CV73" s="22">
        <v>24690682.549999993</v>
      </c>
      <c r="CW73" s="22">
        <v>0</v>
      </c>
      <c r="CX73" s="22">
        <v>0</v>
      </c>
      <c r="CY73" s="22">
        <v>0</v>
      </c>
      <c r="CZ73" s="22">
        <v>0</v>
      </c>
      <c r="DA73" s="22">
        <v>0</v>
      </c>
      <c r="DB73" s="23">
        <v>0</v>
      </c>
      <c r="DC73" s="22">
        <v>0</v>
      </c>
      <c r="DD73" s="22">
        <v>0</v>
      </c>
      <c r="DE73" s="23">
        <v>0</v>
      </c>
      <c r="DF73" s="22">
        <v>0</v>
      </c>
      <c r="DG73" s="22">
        <v>0</v>
      </c>
      <c r="DH73" s="23">
        <v>0</v>
      </c>
      <c r="DI73" s="22">
        <v>0</v>
      </c>
      <c r="DJ73" s="22">
        <v>0</v>
      </c>
      <c r="DK73" s="22">
        <v>0</v>
      </c>
      <c r="DL73" s="22">
        <v>26801430.939999994</v>
      </c>
    </row>
    <row r="74" spans="1:116" ht="12.75" customHeight="1" x14ac:dyDescent="0.25">
      <c r="A74" s="65" t="s">
        <v>281</v>
      </c>
      <c r="B74" s="21">
        <v>3018</v>
      </c>
      <c r="C74" s="66" t="s">
        <v>253</v>
      </c>
      <c r="D74" s="23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v>0</v>
      </c>
      <c r="BA74" s="22">
        <v>0</v>
      </c>
      <c r="BB74" s="22">
        <v>0</v>
      </c>
      <c r="BC74" s="22">
        <v>0</v>
      </c>
      <c r="BD74" s="22">
        <v>7141420.4500000086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0</v>
      </c>
      <c r="BK74" s="22">
        <v>0</v>
      </c>
      <c r="BL74" s="22">
        <v>0</v>
      </c>
      <c r="BM74" s="22">
        <v>0</v>
      </c>
      <c r="BN74" s="22">
        <v>0</v>
      </c>
      <c r="BO74" s="22">
        <v>0</v>
      </c>
      <c r="BP74" s="22">
        <v>0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0</v>
      </c>
      <c r="BW74" s="22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  <c r="CG74" s="22">
        <v>0</v>
      </c>
      <c r="CH74" s="22">
        <v>0</v>
      </c>
      <c r="CI74" s="23">
        <v>0</v>
      </c>
      <c r="CJ74" s="22">
        <v>0</v>
      </c>
      <c r="CK74" s="22">
        <v>0</v>
      </c>
      <c r="CL74" s="23">
        <v>0</v>
      </c>
      <c r="CM74" s="22">
        <v>0</v>
      </c>
      <c r="CN74" s="22">
        <v>0</v>
      </c>
      <c r="CO74" s="23">
        <v>0</v>
      </c>
      <c r="CP74" s="22">
        <v>0</v>
      </c>
      <c r="CQ74" s="22">
        <v>0</v>
      </c>
      <c r="CR74" s="22">
        <v>0</v>
      </c>
      <c r="CS74" s="22">
        <v>0</v>
      </c>
      <c r="CT74" s="22">
        <v>0</v>
      </c>
      <c r="CU74" s="22">
        <v>0</v>
      </c>
      <c r="CV74" s="22">
        <v>103110555.07998043</v>
      </c>
      <c r="CW74" s="22">
        <v>0</v>
      </c>
      <c r="CX74" s="22">
        <v>0</v>
      </c>
      <c r="CY74" s="22">
        <v>0</v>
      </c>
      <c r="CZ74" s="22">
        <v>0</v>
      </c>
      <c r="DA74" s="22">
        <v>0</v>
      </c>
      <c r="DB74" s="23">
        <v>0</v>
      </c>
      <c r="DC74" s="22">
        <v>0</v>
      </c>
      <c r="DD74" s="22">
        <v>0</v>
      </c>
      <c r="DE74" s="23">
        <v>0</v>
      </c>
      <c r="DF74" s="22">
        <v>0</v>
      </c>
      <c r="DG74" s="22">
        <v>0</v>
      </c>
      <c r="DH74" s="23">
        <v>0</v>
      </c>
      <c r="DI74" s="22">
        <v>0</v>
      </c>
      <c r="DJ74" s="22">
        <v>0</v>
      </c>
      <c r="DK74" s="22">
        <v>0</v>
      </c>
      <c r="DL74" s="22">
        <v>110251975.52998044</v>
      </c>
    </row>
    <row r="75" spans="1:116" ht="12.75" customHeight="1" x14ac:dyDescent="0.25">
      <c r="A75" s="67" t="s">
        <v>283</v>
      </c>
      <c r="B75" s="56">
        <v>9000</v>
      </c>
      <c r="C75" s="66" t="s">
        <v>284</v>
      </c>
      <c r="D75" s="57">
        <v>4028187899.1214228</v>
      </c>
      <c r="E75" s="57">
        <v>275489143.86445105</v>
      </c>
      <c r="F75" s="57">
        <v>1457295706.7672341</v>
      </c>
      <c r="G75" s="57">
        <v>2295403048.489737</v>
      </c>
      <c r="H75" s="57">
        <v>291884885.98080009</v>
      </c>
      <c r="I75" s="57">
        <v>19499561.911757872</v>
      </c>
      <c r="J75" s="57">
        <v>192774.10000000097</v>
      </c>
      <c r="K75" s="57">
        <v>81234022.003000006</v>
      </c>
      <c r="L75" s="57">
        <v>14134332.103666719</v>
      </c>
      <c r="M75" s="57">
        <v>13371.43</v>
      </c>
      <c r="N75" s="57">
        <v>302296.25</v>
      </c>
      <c r="O75" s="57">
        <v>627010592.03325391</v>
      </c>
      <c r="P75" s="57">
        <v>7362794.8000000007</v>
      </c>
      <c r="Q75" s="57">
        <v>508127588.46706301</v>
      </c>
      <c r="R75" s="57">
        <v>0</v>
      </c>
      <c r="S75" s="57">
        <v>0</v>
      </c>
      <c r="T75" s="57">
        <v>8132137854.0512342</v>
      </c>
      <c r="U75" s="57">
        <v>660441321.35392582</v>
      </c>
      <c r="V75" s="57">
        <v>285009475.44999945</v>
      </c>
      <c r="W75" s="57">
        <v>694447480.70000005</v>
      </c>
      <c r="X75" s="57">
        <v>11975331.51</v>
      </c>
      <c r="Y75" s="57">
        <v>102848295.58252096</v>
      </c>
      <c r="Z75" s="57">
        <v>579503645.79741895</v>
      </c>
      <c r="AA75" s="57">
        <v>1656.1099999999853</v>
      </c>
      <c r="AB75" s="57">
        <v>224077.91</v>
      </c>
      <c r="AC75" s="57">
        <v>3334813.2305779257</v>
      </c>
      <c r="AD75" s="57">
        <v>106252912.0709334</v>
      </c>
      <c r="AE75" s="57">
        <v>19000</v>
      </c>
      <c r="AF75" s="57">
        <v>3604405.9100050065</v>
      </c>
      <c r="AG75" s="57">
        <v>252786634.49000001</v>
      </c>
      <c r="AH75" s="57">
        <v>62617120.077176012</v>
      </c>
      <c r="AI75" s="57">
        <v>56511215.480000004</v>
      </c>
      <c r="AJ75" s="57">
        <v>38890699.599999994</v>
      </c>
      <c r="AK75" s="57">
        <v>826244.95000600012</v>
      </c>
      <c r="AL75" s="57">
        <v>0</v>
      </c>
      <c r="AM75" s="57">
        <v>201716820.40000099</v>
      </c>
      <c r="AN75" s="57">
        <v>202812.09</v>
      </c>
      <c r="AO75" s="57">
        <v>31759367.710000001</v>
      </c>
      <c r="AP75" s="57">
        <v>11425577.042550003</v>
      </c>
      <c r="AQ75" s="57">
        <v>0</v>
      </c>
      <c r="AR75" s="57">
        <v>0</v>
      </c>
      <c r="AS75" s="57">
        <v>0</v>
      </c>
      <c r="AT75" s="57">
        <v>717717492.79668176</v>
      </c>
      <c r="AU75" s="57">
        <v>73814027.859285995</v>
      </c>
      <c r="AV75" s="57">
        <v>53597645.326161996</v>
      </c>
      <c r="AW75" s="57">
        <v>0</v>
      </c>
      <c r="AX75" s="57">
        <v>29873077.755966004</v>
      </c>
      <c r="AY75" s="57">
        <v>0</v>
      </c>
      <c r="AZ75" s="57">
        <v>0</v>
      </c>
      <c r="BA75" s="57">
        <v>0</v>
      </c>
      <c r="BB75" s="57">
        <v>0</v>
      </c>
      <c r="BC75" s="57">
        <v>0</v>
      </c>
      <c r="BD75" s="57">
        <v>61473805.200559974</v>
      </c>
      <c r="BE75" s="57">
        <v>220.31</v>
      </c>
      <c r="BF75" s="57">
        <v>0</v>
      </c>
      <c r="BG75" s="57">
        <v>0</v>
      </c>
      <c r="BH75" s="57">
        <v>40610.339999999997</v>
      </c>
      <c r="BI75" s="57">
        <v>110860512.85060942</v>
      </c>
      <c r="BJ75" s="57">
        <v>33755616.103536896</v>
      </c>
      <c r="BK75" s="57">
        <v>0</v>
      </c>
      <c r="BL75" s="57">
        <v>6220937.4700290002</v>
      </c>
      <c r="BM75" s="57">
        <v>82013097.850000024</v>
      </c>
      <c r="BN75" s="57">
        <v>11911459.866551168</v>
      </c>
      <c r="BO75" s="57">
        <v>0</v>
      </c>
      <c r="BP75" s="57">
        <v>1033467981.3888749</v>
      </c>
      <c r="BQ75" s="57">
        <v>61812890.817245528</v>
      </c>
      <c r="BR75" s="57">
        <v>982658385.31615889</v>
      </c>
      <c r="BS75" s="57">
        <v>1492919447.8064153</v>
      </c>
      <c r="BT75" s="57">
        <v>0</v>
      </c>
      <c r="BU75" s="57">
        <v>0</v>
      </c>
      <c r="BV75" s="57">
        <v>52144644.673325993</v>
      </c>
      <c r="BW75" s="57">
        <v>6677639.7200000007</v>
      </c>
      <c r="BX75" s="57">
        <v>0</v>
      </c>
      <c r="BY75" s="57">
        <v>353548870.67000002</v>
      </c>
      <c r="BZ75" s="57">
        <v>107699318.42999999</v>
      </c>
      <c r="CA75" s="57">
        <v>1381695122.5599999</v>
      </c>
      <c r="CB75" s="57">
        <v>11481858.07</v>
      </c>
      <c r="CC75" s="57">
        <v>817024737.45000005</v>
      </c>
      <c r="CD75" s="57">
        <v>24752864.300000001</v>
      </c>
      <c r="CE75" s="57">
        <v>0</v>
      </c>
      <c r="CF75" s="57">
        <v>13379217.529999999</v>
      </c>
      <c r="CG75" s="57">
        <v>106678093.44999999</v>
      </c>
      <c r="CH75" s="57">
        <v>2751329.9504761905</v>
      </c>
      <c r="CI75" s="57">
        <v>5342066833.1434326</v>
      </c>
      <c r="CJ75" s="57">
        <v>3512356.2000001995</v>
      </c>
      <c r="CK75" s="57">
        <v>1293105.99</v>
      </c>
      <c r="CL75" s="57">
        <v>1244607817.5289407</v>
      </c>
      <c r="CM75" s="57">
        <v>49914090.078140989</v>
      </c>
      <c r="CN75" s="57">
        <v>1194693727.4507997</v>
      </c>
      <c r="CO75" s="57">
        <v>4092653553.4244905</v>
      </c>
      <c r="CP75" s="57">
        <v>221195192.60681105</v>
      </c>
      <c r="CQ75" s="57">
        <v>3871458360.8176799</v>
      </c>
      <c r="CR75" s="57">
        <v>42565688.432005666</v>
      </c>
      <c r="CS75" s="57">
        <v>139596.82</v>
      </c>
      <c r="CT75" s="57">
        <v>7812.63</v>
      </c>
      <c r="CU75" s="57">
        <v>0</v>
      </c>
      <c r="CV75" s="57">
        <v>0</v>
      </c>
      <c r="CW75" s="57">
        <v>0</v>
      </c>
      <c r="CX75" s="57">
        <v>0</v>
      </c>
      <c r="CY75" s="57">
        <v>0</v>
      </c>
      <c r="CZ75" s="57">
        <v>0</v>
      </c>
      <c r="DA75" s="57">
        <v>0</v>
      </c>
      <c r="DB75" s="57">
        <v>0</v>
      </c>
      <c r="DC75" s="57">
        <v>0</v>
      </c>
      <c r="DD75" s="57">
        <v>0</v>
      </c>
      <c r="DE75" s="57">
        <v>0</v>
      </c>
      <c r="DF75" s="57">
        <v>0</v>
      </c>
      <c r="DG75" s="57">
        <v>0</v>
      </c>
      <c r="DH75" s="57">
        <v>0</v>
      </c>
      <c r="DI75" s="57">
        <v>0</v>
      </c>
      <c r="DJ75" s="57">
        <v>0</v>
      </c>
      <c r="DK75" s="57">
        <v>0</v>
      </c>
      <c r="DL75" s="57">
        <v>29829237716.604633</v>
      </c>
    </row>
    <row r="76" spans="1:116" ht="13.5" x14ac:dyDescent="0.25">
      <c r="A76" s="67" t="s">
        <v>286</v>
      </c>
      <c r="B76" s="56">
        <v>9001</v>
      </c>
      <c r="C76" s="66" t="s">
        <v>287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0</v>
      </c>
      <c r="S76" s="57">
        <v>0</v>
      </c>
      <c r="T76" s="57">
        <v>0</v>
      </c>
      <c r="U76" s="57">
        <v>0</v>
      </c>
      <c r="V76" s="57">
        <v>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7">
        <v>0</v>
      </c>
      <c r="AC76" s="57">
        <v>0</v>
      </c>
      <c r="AD76" s="57">
        <v>0</v>
      </c>
      <c r="AE76" s="57">
        <v>0</v>
      </c>
      <c r="AF76" s="57">
        <v>0</v>
      </c>
      <c r="AG76" s="57">
        <v>0</v>
      </c>
      <c r="AH76" s="57">
        <v>0</v>
      </c>
      <c r="AI76" s="57">
        <v>0</v>
      </c>
      <c r="AJ76" s="57">
        <v>0</v>
      </c>
      <c r="AK76" s="57">
        <v>0</v>
      </c>
      <c r="AL76" s="57">
        <v>0</v>
      </c>
      <c r="AM76" s="57">
        <v>0</v>
      </c>
      <c r="AN76" s="57">
        <v>0</v>
      </c>
      <c r="AO76" s="57">
        <v>0</v>
      </c>
      <c r="AP76" s="57">
        <v>0</v>
      </c>
      <c r="AQ76" s="57">
        <v>0</v>
      </c>
      <c r="AR76" s="57">
        <v>0</v>
      </c>
      <c r="AS76" s="57">
        <v>0</v>
      </c>
      <c r="AT76" s="57">
        <v>0</v>
      </c>
      <c r="AU76" s="57">
        <v>0</v>
      </c>
      <c r="AV76" s="57">
        <v>0</v>
      </c>
      <c r="AW76" s="57">
        <v>0</v>
      </c>
      <c r="AX76" s="57">
        <v>0</v>
      </c>
      <c r="AY76" s="57">
        <v>0</v>
      </c>
      <c r="AZ76" s="57">
        <v>0</v>
      </c>
      <c r="BA76" s="57">
        <v>0</v>
      </c>
      <c r="BB76" s="57">
        <v>0</v>
      </c>
      <c r="BC76" s="57">
        <v>0</v>
      </c>
      <c r="BD76" s="57">
        <v>25042536.43922697</v>
      </c>
      <c r="BE76" s="57">
        <v>13372.43</v>
      </c>
      <c r="BF76" s="57">
        <v>0</v>
      </c>
      <c r="BG76" s="57">
        <v>0</v>
      </c>
      <c r="BH76" s="57">
        <v>0</v>
      </c>
      <c r="BI76" s="57">
        <v>0</v>
      </c>
      <c r="BJ76" s="57">
        <v>0</v>
      </c>
      <c r="BK76" s="57">
        <v>0</v>
      </c>
      <c r="BL76" s="57">
        <v>0</v>
      </c>
      <c r="BM76" s="57">
        <v>0</v>
      </c>
      <c r="BN76" s="57">
        <v>0</v>
      </c>
      <c r="BO76" s="57">
        <v>0</v>
      </c>
      <c r="BP76" s="57">
        <v>0</v>
      </c>
      <c r="BQ76" s="57">
        <v>0</v>
      </c>
      <c r="BR76" s="57">
        <v>0</v>
      </c>
      <c r="BS76" s="57">
        <v>0</v>
      </c>
      <c r="BT76" s="57">
        <v>0</v>
      </c>
      <c r="BU76" s="57">
        <v>0</v>
      </c>
      <c r="BV76" s="57">
        <v>0</v>
      </c>
      <c r="BW76" s="57">
        <v>0</v>
      </c>
      <c r="BX76" s="57">
        <v>0</v>
      </c>
      <c r="BY76" s="57">
        <v>0</v>
      </c>
      <c r="BZ76" s="57">
        <v>0</v>
      </c>
      <c r="CA76" s="57">
        <v>0</v>
      </c>
      <c r="CB76" s="57">
        <v>0</v>
      </c>
      <c r="CC76" s="57">
        <v>0</v>
      </c>
      <c r="CD76" s="57">
        <v>0</v>
      </c>
      <c r="CE76" s="57">
        <v>0</v>
      </c>
      <c r="CF76" s="57">
        <v>0</v>
      </c>
      <c r="CG76" s="57">
        <v>0</v>
      </c>
      <c r="CH76" s="57">
        <v>363.48571428571427</v>
      </c>
      <c r="CI76" s="57">
        <v>306176039.63240963</v>
      </c>
      <c r="CJ76" s="57">
        <v>3228</v>
      </c>
      <c r="CK76" s="57">
        <v>6683.75</v>
      </c>
      <c r="CL76" s="57">
        <v>144504459.40240967</v>
      </c>
      <c r="CM76" s="57">
        <v>21969939.031490806</v>
      </c>
      <c r="CN76" s="57">
        <v>122534520.37091887</v>
      </c>
      <c r="CO76" s="57">
        <v>161661668.47999996</v>
      </c>
      <c r="CP76" s="57">
        <v>22266460.250000015</v>
      </c>
      <c r="CQ76" s="57">
        <v>139395208.22999993</v>
      </c>
      <c r="CR76" s="57">
        <v>543521.29000000039</v>
      </c>
      <c r="CS76" s="57">
        <v>0</v>
      </c>
      <c r="CT76" s="57">
        <v>0</v>
      </c>
      <c r="CU76" s="57">
        <v>13853386.999999996</v>
      </c>
      <c r="CV76" s="57">
        <v>7896179798.5313377</v>
      </c>
      <c r="CW76" s="57">
        <v>0</v>
      </c>
      <c r="CX76" s="57">
        <v>0</v>
      </c>
      <c r="CY76" s="57">
        <v>0</v>
      </c>
      <c r="CZ76" s="57">
        <v>0</v>
      </c>
      <c r="DA76" s="57">
        <v>0</v>
      </c>
      <c r="DB76" s="57">
        <v>0</v>
      </c>
      <c r="DC76" s="57">
        <v>0</v>
      </c>
      <c r="DD76" s="57">
        <v>0</v>
      </c>
      <c r="DE76" s="57">
        <v>0</v>
      </c>
      <c r="DF76" s="57">
        <v>0</v>
      </c>
      <c r="DG76" s="57">
        <v>0</v>
      </c>
      <c r="DH76" s="57">
        <v>0</v>
      </c>
      <c r="DI76" s="57">
        <v>0</v>
      </c>
      <c r="DJ76" s="57">
        <v>0</v>
      </c>
      <c r="DK76" s="57">
        <v>0</v>
      </c>
      <c r="DL76" s="57">
        <v>8241809018.8086882</v>
      </c>
    </row>
    <row r="77" spans="1:116" ht="13.5" x14ac:dyDescent="0.25">
      <c r="A77" s="67" t="s">
        <v>289</v>
      </c>
      <c r="B77" s="56">
        <v>9003</v>
      </c>
      <c r="C77" s="66" t="s">
        <v>290</v>
      </c>
      <c r="D77" s="57">
        <v>4028187899.1214228</v>
      </c>
      <c r="E77" s="57">
        <v>275489143.86445105</v>
      </c>
      <c r="F77" s="57">
        <v>1457295706.7672341</v>
      </c>
      <c r="G77" s="57">
        <v>2295403048.489737</v>
      </c>
      <c r="H77" s="57">
        <v>291884885.98080009</v>
      </c>
      <c r="I77" s="57">
        <v>19499561.911757872</v>
      </c>
      <c r="J77" s="57">
        <v>192774.10000000097</v>
      </c>
      <c r="K77" s="57">
        <v>81234022.003000006</v>
      </c>
      <c r="L77" s="57">
        <v>14134332.103666719</v>
      </c>
      <c r="M77" s="57">
        <v>13371.43</v>
      </c>
      <c r="N77" s="57">
        <v>302296.25</v>
      </c>
      <c r="O77" s="57">
        <v>627010592.03325391</v>
      </c>
      <c r="P77" s="57">
        <v>7362794.8000000007</v>
      </c>
      <c r="Q77" s="57">
        <v>508127588.46706301</v>
      </c>
      <c r="R77" s="57">
        <v>0</v>
      </c>
      <c r="S77" s="57">
        <v>0</v>
      </c>
      <c r="T77" s="57">
        <v>8132137854.0512342</v>
      </c>
      <c r="U77" s="57">
        <v>660441321.35392582</v>
      </c>
      <c r="V77" s="57">
        <v>285009475.44999945</v>
      </c>
      <c r="W77" s="57">
        <v>694447480.70000005</v>
      </c>
      <c r="X77" s="57">
        <v>11975331.51</v>
      </c>
      <c r="Y77" s="57">
        <v>102848295.58252096</v>
      </c>
      <c r="Z77" s="57">
        <v>579503645.79741895</v>
      </c>
      <c r="AA77" s="57">
        <v>1656.1099999999853</v>
      </c>
      <c r="AB77" s="57">
        <v>224077.91</v>
      </c>
      <c r="AC77" s="57">
        <v>3334813.2305779257</v>
      </c>
      <c r="AD77" s="57">
        <v>106252912.0709334</v>
      </c>
      <c r="AE77" s="57">
        <v>19000</v>
      </c>
      <c r="AF77" s="57">
        <v>3604405.9100050065</v>
      </c>
      <c r="AG77" s="57">
        <v>252786634.49000001</v>
      </c>
      <c r="AH77" s="57">
        <v>62617120.077176012</v>
      </c>
      <c r="AI77" s="57">
        <v>56511215.480000004</v>
      </c>
      <c r="AJ77" s="57">
        <v>38890699.599999994</v>
      </c>
      <c r="AK77" s="57">
        <v>826244.95000600012</v>
      </c>
      <c r="AL77" s="57">
        <v>0</v>
      </c>
      <c r="AM77" s="57">
        <v>201716820.40000099</v>
      </c>
      <c r="AN77" s="57">
        <v>202812.09</v>
      </c>
      <c r="AO77" s="57">
        <v>31759367.710000001</v>
      </c>
      <c r="AP77" s="57">
        <v>11425577.042550003</v>
      </c>
      <c r="AQ77" s="57">
        <v>0</v>
      </c>
      <c r="AR77" s="57">
        <v>0</v>
      </c>
      <c r="AS77" s="57">
        <v>0</v>
      </c>
      <c r="AT77" s="57">
        <v>717717492.79668176</v>
      </c>
      <c r="AU77" s="57">
        <v>73814027.859285995</v>
      </c>
      <c r="AV77" s="57">
        <v>53597645.326161996</v>
      </c>
      <c r="AW77" s="57">
        <v>0</v>
      </c>
      <c r="AX77" s="57">
        <v>29873077.755966004</v>
      </c>
      <c r="AY77" s="57">
        <v>0</v>
      </c>
      <c r="AZ77" s="57">
        <v>0</v>
      </c>
      <c r="BA77" s="57">
        <v>0</v>
      </c>
      <c r="BB77" s="57">
        <v>0</v>
      </c>
      <c r="BC77" s="57">
        <v>0</v>
      </c>
      <c r="BD77" s="57">
        <v>86516341.639786944</v>
      </c>
      <c r="BE77" s="57">
        <v>13592.74</v>
      </c>
      <c r="BF77" s="57">
        <v>0</v>
      </c>
      <c r="BG77" s="57">
        <v>0</v>
      </c>
      <c r="BH77" s="57">
        <v>40610.339999999997</v>
      </c>
      <c r="BI77" s="57">
        <v>110860512.85060942</v>
      </c>
      <c r="BJ77" s="57">
        <v>33755616.103536896</v>
      </c>
      <c r="BK77" s="57">
        <v>0</v>
      </c>
      <c r="BL77" s="57">
        <v>6220937.4700290002</v>
      </c>
      <c r="BM77" s="57">
        <v>82013097.850000024</v>
      </c>
      <c r="BN77" s="57">
        <v>11911459.866551168</v>
      </c>
      <c r="BO77" s="57">
        <v>0</v>
      </c>
      <c r="BP77" s="57">
        <v>1033467981.3888749</v>
      </c>
      <c r="BQ77" s="57">
        <v>61812890.817245528</v>
      </c>
      <c r="BR77" s="57">
        <v>982658385.31615889</v>
      </c>
      <c r="BS77" s="57">
        <v>1492919447.8064153</v>
      </c>
      <c r="BT77" s="57">
        <v>0</v>
      </c>
      <c r="BU77" s="57">
        <v>0</v>
      </c>
      <c r="BV77" s="57">
        <v>52144644.673325993</v>
      </c>
      <c r="BW77" s="57">
        <v>6677639.7200000007</v>
      </c>
      <c r="BX77" s="57">
        <v>0</v>
      </c>
      <c r="BY77" s="57">
        <v>353548870.67000002</v>
      </c>
      <c r="BZ77" s="57">
        <v>107699318.42999999</v>
      </c>
      <c r="CA77" s="57">
        <v>1381695122.5599999</v>
      </c>
      <c r="CB77" s="57">
        <v>11481858.07</v>
      </c>
      <c r="CC77" s="57">
        <v>817024737.45000005</v>
      </c>
      <c r="CD77" s="57">
        <v>24752864.300000001</v>
      </c>
      <c r="CE77" s="57">
        <v>0</v>
      </c>
      <c r="CF77" s="57">
        <v>13379217.529999999</v>
      </c>
      <c r="CG77" s="57">
        <v>106678093.44999999</v>
      </c>
      <c r="CH77" s="57">
        <v>2751693.4361904762</v>
      </c>
      <c r="CI77" s="57">
        <v>5648242872.7758427</v>
      </c>
      <c r="CJ77" s="57">
        <v>3515584.2000001995</v>
      </c>
      <c r="CK77" s="57">
        <v>1299789.74</v>
      </c>
      <c r="CL77" s="57">
        <v>1389112276.9313502</v>
      </c>
      <c r="CM77" s="57">
        <v>71884029.109631792</v>
      </c>
      <c r="CN77" s="57">
        <v>1317228247.8217187</v>
      </c>
      <c r="CO77" s="57">
        <v>4254315221.9044905</v>
      </c>
      <c r="CP77" s="57">
        <v>243461652.85681105</v>
      </c>
      <c r="CQ77" s="57">
        <v>4010853569.0476799</v>
      </c>
      <c r="CR77" s="57">
        <v>43109209.722005665</v>
      </c>
      <c r="CS77" s="57">
        <v>139596.82</v>
      </c>
      <c r="CT77" s="57">
        <v>7812.63</v>
      </c>
      <c r="CU77" s="57">
        <v>13853386.999999996</v>
      </c>
      <c r="CV77" s="57">
        <v>7896179798.5313377</v>
      </c>
      <c r="CW77" s="57">
        <v>0</v>
      </c>
      <c r="CX77" s="57">
        <v>0</v>
      </c>
      <c r="CY77" s="57">
        <v>0</v>
      </c>
      <c r="CZ77" s="57">
        <v>0</v>
      </c>
      <c r="DA77" s="57">
        <v>0</v>
      </c>
      <c r="DB77" s="57">
        <v>0</v>
      </c>
      <c r="DC77" s="57">
        <v>0</v>
      </c>
      <c r="DD77" s="57">
        <v>0</v>
      </c>
      <c r="DE77" s="57">
        <v>0</v>
      </c>
      <c r="DF77" s="57">
        <v>0</v>
      </c>
      <c r="DG77" s="57">
        <v>0</v>
      </c>
      <c r="DH77" s="57">
        <v>0</v>
      </c>
      <c r="DI77" s="57">
        <v>0</v>
      </c>
      <c r="DJ77" s="57">
        <v>0</v>
      </c>
      <c r="DK77" s="57">
        <v>0</v>
      </c>
      <c r="DL77" s="57">
        <v>38071046735.413322</v>
      </c>
    </row>
    <row r="118" spans="3:3" x14ac:dyDescent="0.2">
      <c r="C118" s="3"/>
    </row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</sheetData>
  <pageMargins left="0.2" right="0.75" top="0.52" bottom="0.52" header="0.5" footer="0.5"/>
  <pageSetup paperSize="9" scale="4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0A6D-8F97-4D51-8BC4-40F0E3376944}">
  <dimension ref="A1:DL143"/>
  <sheetViews>
    <sheetView showGridLines="0" zoomScale="80" zoomScaleNormal="80" workbookViewId="0">
      <pane xSplit="3" ySplit="6" topLeftCell="D7" activePane="bottomRight" state="frozen"/>
      <selection activeCell="DC56" sqref="DC56"/>
      <selection pane="topRight" activeCell="DC56" sqref="DC56"/>
      <selection pane="bottomLeft" activeCell="DC56" sqref="DC56"/>
      <selection pane="bottomRight" activeCell="D7" sqref="D7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16" width="18.85546875" style="3" customWidth="1"/>
    <col min="117" max="16384" width="9.140625" style="3"/>
  </cols>
  <sheetData>
    <row r="1" spans="1:116" ht="15" customHeight="1" x14ac:dyDescent="0.25">
      <c r="A1" s="1" t="s">
        <v>0</v>
      </c>
      <c r="B1" s="2"/>
      <c r="C1" s="2"/>
    </row>
    <row r="2" spans="1:116" ht="15" customHeight="1" x14ac:dyDescent="0.25">
      <c r="A2" s="1" t="s">
        <v>9</v>
      </c>
      <c r="B2" s="2"/>
      <c r="C2" s="2"/>
    </row>
    <row r="3" spans="1:116" ht="15" customHeight="1" x14ac:dyDescent="0.25">
      <c r="A3" s="5" t="s">
        <v>354</v>
      </c>
      <c r="B3" s="2"/>
      <c r="C3" s="2"/>
    </row>
    <row r="4" spans="1:116" ht="22.5" customHeight="1" x14ac:dyDescent="0.2"/>
    <row r="5" spans="1:116" ht="22.5" customHeight="1" x14ac:dyDescent="0.2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708</v>
      </c>
      <c r="N5" s="11">
        <v>707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773</v>
      </c>
      <c r="BX5" s="11">
        <v>774</v>
      </c>
      <c r="BY5" s="11">
        <v>775</v>
      </c>
      <c r="BZ5" s="11">
        <v>776</v>
      </c>
      <c r="CA5" s="11">
        <v>777</v>
      </c>
      <c r="CB5" s="11">
        <v>778</v>
      </c>
      <c r="CC5" s="11">
        <v>779</v>
      </c>
      <c r="CD5" s="11">
        <v>780</v>
      </c>
      <c r="CE5" s="11">
        <v>781</v>
      </c>
      <c r="CF5" s="11">
        <v>782</v>
      </c>
      <c r="CG5" s="11">
        <v>783</v>
      </c>
      <c r="CH5" s="11">
        <v>784</v>
      </c>
      <c r="CI5" s="11">
        <v>785</v>
      </c>
      <c r="CJ5" s="11">
        <v>904</v>
      </c>
      <c r="CK5" s="11">
        <v>905</v>
      </c>
      <c r="CL5" s="11">
        <v>906</v>
      </c>
      <c r="CM5" s="11">
        <v>90601</v>
      </c>
      <c r="CN5" s="11">
        <v>90602</v>
      </c>
      <c r="CO5" s="11">
        <v>907</v>
      </c>
      <c r="CP5" s="11">
        <v>90701</v>
      </c>
      <c r="CQ5" s="11">
        <v>90702</v>
      </c>
      <c r="CR5" s="11">
        <v>786</v>
      </c>
      <c r="CS5" s="11">
        <v>789</v>
      </c>
      <c r="CT5" s="11">
        <v>798</v>
      </c>
      <c r="CU5" s="11">
        <v>790</v>
      </c>
      <c r="CV5" s="11">
        <v>791</v>
      </c>
      <c r="CW5" s="11">
        <v>792</v>
      </c>
      <c r="CX5" s="11">
        <v>793</v>
      </c>
      <c r="CY5" s="11">
        <v>794</v>
      </c>
      <c r="CZ5" s="11">
        <v>795</v>
      </c>
      <c r="DA5" s="11">
        <v>796</v>
      </c>
      <c r="DB5" s="11">
        <v>797</v>
      </c>
      <c r="DC5" s="11">
        <v>908</v>
      </c>
      <c r="DD5" s="11">
        <v>909</v>
      </c>
      <c r="DE5" s="11">
        <v>910</v>
      </c>
      <c r="DF5" s="11">
        <v>91001</v>
      </c>
      <c r="DG5" s="11">
        <v>91002</v>
      </c>
      <c r="DH5" s="11">
        <v>911</v>
      </c>
      <c r="DI5" s="11">
        <v>91101</v>
      </c>
      <c r="DJ5" s="11">
        <v>91102</v>
      </c>
      <c r="DK5" s="11">
        <v>799</v>
      </c>
      <c r="DL5" s="6"/>
    </row>
    <row r="6" spans="1:116" ht="80.099999999999994" customHeight="1" x14ac:dyDescent="0.2">
      <c r="A6" s="64" t="s">
        <v>141</v>
      </c>
      <c r="B6" s="64" t="s">
        <v>142</v>
      </c>
      <c r="C6" s="64" t="s">
        <v>143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110</v>
      </c>
      <c r="I6" s="8" t="s">
        <v>48</v>
      </c>
      <c r="J6" s="8" t="s">
        <v>14</v>
      </c>
      <c r="K6" s="8" t="s">
        <v>105</v>
      </c>
      <c r="L6" s="8" t="s">
        <v>106</v>
      </c>
      <c r="M6" s="8" t="s">
        <v>107</v>
      </c>
      <c r="N6" s="8" t="s">
        <v>98</v>
      </c>
      <c r="O6" s="8" t="s">
        <v>41</v>
      </c>
      <c r="P6" s="8" t="s">
        <v>42</v>
      </c>
      <c r="Q6" s="8" t="s">
        <v>37</v>
      </c>
      <c r="R6" s="8" t="s">
        <v>310</v>
      </c>
      <c r="S6" s="8" t="s">
        <v>74</v>
      </c>
      <c r="T6" s="8" t="s">
        <v>75</v>
      </c>
      <c r="U6" s="8" t="s">
        <v>76</v>
      </c>
      <c r="V6" s="8" t="s">
        <v>77</v>
      </c>
      <c r="W6" s="8" t="s">
        <v>30</v>
      </c>
      <c r="X6" s="8" t="s">
        <v>15</v>
      </c>
      <c r="Y6" s="8" t="s">
        <v>83</v>
      </c>
      <c r="Z6" s="8" t="s">
        <v>84</v>
      </c>
      <c r="AA6" s="8" t="s">
        <v>85</v>
      </c>
      <c r="AB6" s="8" t="s">
        <v>86</v>
      </c>
      <c r="AC6" s="8" t="s">
        <v>56</v>
      </c>
      <c r="AD6" s="8" t="s">
        <v>57</v>
      </c>
      <c r="AE6" s="8" t="s">
        <v>87</v>
      </c>
      <c r="AF6" s="8" t="s">
        <v>88</v>
      </c>
      <c r="AG6" s="8" t="s">
        <v>35</v>
      </c>
      <c r="AH6" s="8" t="s">
        <v>79</v>
      </c>
      <c r="AI6" s="8" t="s">
        <v>16</v>
      </c>
      <c r="AJ6" s="8" t="s">
        <v>311</v>
      </c>
      <c r="AK6" s="8" t="s">
        <v>90</v>
      </c>
      <c r="AL6" s="8" t="s">
        <v>91</v>
      </c>
      <c r="AM6" s="8" t="s">
        <v>92</v>
      </c>
      <c r="AN6" s="8" t="s">
        <v>93</v>
      </c>
      <c r="AO6" s="8" t="s">
        <v>81</v>
      </c>
      <c r="AP6" s="8" t="s">
        <v>108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99</v>
      </c>
      <c r="AZ6" s="8" t="s">
        <v>100</v>
      </c>
      <c r="BA6" s="8" t="s">
        <v>101</v>
      </c>
      <c r="BB6" s="8" t="s">
        <v>111</v>
      </c>
      <c r="BC6" s="8" t="s">
        <v>112</v>
      </c>
      <c r="BD6" s="8" t="s">
        <v>17</v>
      </c>
      <c r="BE6" s="8" t="s">
        <v>18</v>
      </c>
      <c r="BF6" s="8" t="s">
        <v>113</v>
      </c>
      <c r="BG6" s="8" t="s">
        <v>114</v>
      </c>
      <c r="BH6" s="8" t="s">
        <v>115</v>
      </c>
      <c r="BI6" s="8" t="s">
        <v>102</v>
      </c>
      <c r="BJ6" s="8" t="s">
        <v>103</v>
      </c>
      <c r="BK6" s="8" t="s">
        <v>116</v>
      </c>
      <c r="BL6" s="8" t="s">
        <v>117</v>
      </c>
      <c r="BM6" s="8" t="s">
        <v>118</v>
      </c>
      <c r="BN6" s="8" t="s">
        <v>120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94</v>
      </c>
      <c r="BU6" s="8" t="s">
        <v>312</v>
      </c>
      <c r="BV6" s="8" t="s">
        <v>96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20</v>
      </c>
      <c r="CI6" s="8" t="s">
        <v>21</v>
      </c>
      <c r="CJ6" s="8" t="s">
        <v>22</v>
      </c>
      <c r="CK6" s="8" t="s">
        <v>23</v>
      </c>
      <c r="CL6" s="8" t="s">
        <v>24</v>
      </c>
      <c r="CM6" s="8" t="s">
        <v>25</v>
      </c>
      <c r="CN6" s="8" t="s">
        <v>26</v>
      </c>
      <c r="CO6" s="8" t="s">
        <v>27</v>
      </c>
      <c r="CP6" s="8" t="s">
        <v>25</v>
      </c>
      <c r="CQ6" s="8" t="s">
        <v>26</v>
      </c>
      <c r="CR6" s="8" t="s">
        <v>28</v>
      </c>
      <c r="CS6" s="8" t="s">
        <v>122</v>
      </c>
      <c r="CT6" s="8" t="s">
        <v>123</v>
      </c>
      <c r="CU6" s="8" t="s">
        <v>125</v>
      </c>
      <c r="CV6" s="8" t="s">
        <v>126</v>
      </c>
      <c r="CW6" s="8" t="s">
        <v>127</v>
      </c>
      <c r="CX6" s="8" t="s">
        <v>128</v>
      </c>
      <c r="CY6" s="8" t="s">
        <v>129</v>
      </c>
      <c r="CZ6" s="8" t="s">
        <v>130</v>
      </c>
      <c r="DA6" s="8" t="s">
        <v>20</v>
      </c>
      <c r="DB6" s="8" t="s">
        <v>21</v>
      </c>
      <c r="DC6" s="8" t="s">
        <v>22</v>
      </c>
      <c r="DD6" s="8" t="s">
        <v>23</v>
      </c>
      <c r="DE6" s="8" t="s">
        <v>24</v>
      </c>
      <c r="DF6" s="8" t="s">
        <v>25</v>
      </c>
      <c r="DG6" s="8" t="s">
        <v>26</v>
      </c>
      <c r="DH6" s="8" t="s">
        <v>27</v>
      </c>
      <c r="DI6" s="8" t="s">
        <v>25</v>
      </c>
      <c r="DJ6" s="8" t="s">
        <v>26</v>
      </c>
      <c r="DK6" s="8" t="s">
        <v>131</v>
      </c>
      <c r="DL6" s="69" t="s">
        <v>353</v>
      </c>
    </row>
    <row r="7" spans="1:116" ht="12.75" customHeight="1" x14ac:dyDescent="0.25">
      <c r="A7" s="65" t="s">
        <v>145</v>
      </c>
      <c r="B7" s="21">
        <v>1001</v>
      </c>
      <c r="C7" s="66" t="s">
        <v>146</v>
      </c>
      <c r="D7" s="23">
        <v>113402.69</v>
      </c>
      <c r="E7" s="22">
        <v>0</v>
      </c>
      <c r="F7" s="22">
        <v>0</v>
      </c>
      <c r="G7" s="22">
        <v>113402.69</v>
      </c>
      <c r="H7" s="22">
        <v>62.87</v>
      </c>
      <c r="I7" s="22">
        <v>0</v>
      </c>
      <c r="J7" s="22">
        <v>233991.2</v>
      </c>
      <c r="K7" s="22">
        <v>0</v>
      </c>
      <c r="L7" s="22">
        <v>0</v>
      </c>
      <c r="M7" s="22">
        <v>0</v>
      </c>
      <c r="N7" s="22">
        <v>0</v>
      </c>
      <c r="O7" s="22">
        <v>238725.64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2891258.97</v>
      </c>
      <c r="Z7" s="22">
        <v>31969110.309999999</v>
      </c>
      <c r="AA7" s="22">
        <v>0</v>
      </c>
      <c r="AB7" s="22">
        <v>1055253.3400000001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4851375.91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13406815.27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22">
        <v>4694378.3099999996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3">
        <v>0</v>
      </c>
      <c r="CJ7" s="22">
        <v>0</v>
      </c>
      <c r="CK7" s="22">
        <v>0</v>
      </c>
      <c r="CL7" s="23">
        <v>0</v>
      </c>
      <c r="CM7" s="22">
        <v>0</v>
      </c>
      <c r="CN7" s="22">
        <v>0</v>
      </c>
      <c r="CO7" s="23">
        <v>0</v>
      </c>
      <c r="CP7" s="22">
        <v>0</v>
      </c>
      <c r="CQ7" s="22">
        <v>0</v>
      </c>
      <c r="CR7" s="22">
        <v>39760.6</v>
      </c>
      <c r="CS7" s="22">
        <v>0</v>
      </c>
      <c r="CT7" s="22">
        <v>0</v>
      </c>
      <c r="CU7" s="22">
        <v>0</v>
      </c>
      <c r="CV7" s="22">
        <v>0</v>
      </c>
      <c r="CW7" s="22">
        <v>0</v>
      </c>
      <c r="CX7" s="22">
        <v>0</v>
      </c>
      <c r="CY7" s="22">
        <v>0</v>
      </c>
      <c r="CZ7" s="22">
        <v>0</v>
      </c>
      <c r="DA7" s="22">
        <v>0</v>
      </c>
      <c r="DB7" s="23">
        <v>0</v>
      </c>
      <c r="DC7" s="22">
        <v>0</v>
      </c>
      <c r="DD7" s="22">
        <v>0</v>
      </c>
      <c r="DE7" s="23">
        <v>0</v>
      </c>
      <c r="DF7" s="22">
        <v>0</v>
      </c>
      <c r="DG7" s="22">
        <v>0</v>
      </c>
      <c r="DH7" s="23">
        <v>0</v>
      </c>
      <c r="DI7" s="22">
        <v>0</v>
      </c>
      <c r="DJ7" s="22">
        <v>0</v>
      </c>
      <c r="DK7" s="22">
        <v>0</v>
      </c>
      <c r="DL7" s="22">
        <v>59494135.110000007</v>
      </c>
    </row>
    <row r="8" spans="1:116" ht="12.75" customHeight="1" x14ac:dyDescent="0.25">
      <c r="A8" s="65" t="s">
        <v>148</v>
      </c>
      <c r="B8" s="21">
        <v>1003</v>
      </c>
      <c r="C8" s="66" t="s">
        <v>146</v>
      </c>
      <c r="D8" s="23">
        <v>2071683003.5281999</v>
      </c>
      <c r="E8" s="22">
        <v>382253265.60905999</v>
      </c>
      <c r="F8" s="22">
        <v>928848700.46983898</v>
      </c>
      <c r="G8" s="22">
        <v>760581037.449301</v>
      </c>
      <c r="H8" s="22">
        <v>90678892.5</v>
      </c>
      <c r="I8" s="22">
        <v>382813473.11000001</v>
      </c>
      <c r="J8" s="22">
        <v>7605569.1799999997</v>
      </c>
      <c r="K8" s="22">
        <v>0</v>
      </c>
      <c r="L8" s="22">
        <v>0</v>
      </c>
      <c r="M8" s="22">
        <v>0</v>
      </c>
      <c r="N8" s="22">
        <v>1395177.83</v>
      </c>
      <c r="O8" s="22">
        <v>172563109.56</v>
      </c>
      <c r="P8" s="22">
        <v>0</v>
      </c>
      <c r="Q8" s="22">
        <v>126325095.36</v>
      </c>
      <c r="R8" s="22">
        <v>0</v>
      </c>
      <c r="S8" s="22">
        <v>0</v>
      </c>
      <c r="T8" s="22">
        <v>3553399378.3099999</v>
      </c>
      <c r="U8" s="22">
        <v>0</v>
      </c>
      <c r="V8" s="22">
        <v>576354812.90999997</v>
      </c>
      <c r="W8" s="22">
        <v>4488585125.3800001</v>
      </c>
      <c r="X8" s="22">
        <v>152172.42000000001</v>
      </c>
      <c r="Y8" s="22">
        <v>75038623.510000005</v>
      </c>
      <c r="Z8" s="22">
        <v>78676008.099999994</v>
      </c>
      <c r="AA8" s="22">
        <v>65986.66</v>
      </c>
      <c r="AB8" s="22">
        <v>0</v>
      </c>
      <c r="AC8" s="22">
        <v>26608981.93</v>
      </c>
      <c r="AD8" s="22">
        <v>13129460.74</v>
      </c>
      <c r="AE8" s="22">
        <v>0</v>
      </c>
      <c r="AF8" s="22">
        <v>12834651.970000001</v>
      </c>
      <c r="AG8" s="22">
        <v>19889051.93</v>
      </c>
      <c r="AH8" s="22">
        <v>27808841.100000001</v>
      </c>
      <c r="AI8" s="22">
        <v>0</v>
      </c>
      <c r="AJ8" s="22">
        <v>1438245.45</v>
      </c>
      <c r="AK8" s="22">
        <v>107859.84</v>
      </c>
      <c r="AL8" s="22">
        <v>0</v>
      </c>
      <c r="AM8" s="22">
        <v>53242523.950000003</v>
      </c>
      <c r="AN8" s="22">
        <v>0</v>
      </c>
      <c r="AO8" s="22">
        <v>0</v>
      </c>
      <c r="AP8" s="22">
        <v>4676415.63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219665526.02000001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112715527.3</v>
      </c>
      <c r="BN8" s="22">
        <v>4023324.36</v>
      </c>
      <c r="BO8" s="22">
        <v>0</v>
      </c>
      <c r="BP8" s="22">
        <v>345417852.13</v>
      </c>
      <c r="BQ8" s="22">
        <v>13410085.91</v>
      </c>
      <c r="BR8" s="22">
        <v>17831420.48</v>
      </c>
      <c r="BS8" s="22">
        <v>97087608.049999997</v>
      </c>
      <c r="BT8" s="22">
        <v>0</v>
      </c>
      <c r="BU8" s="22">
        <v>0</v>
      </c>
      <c r="BV8" s="22">
        <v>59143552.399999999</v>
      </c>
      <c r="BW8" s="22">
        <v>39919.949999999997</v>
      </c>
      <c r="BX8" s="22">
        <v>0</v>
      </c>
      <c r="BY8" s="22">
        <v>0</v>
      </c>
      <c r="BZ8" s="22">
        <v>3205314.71</v>
      </c>
      <c r="CA8" s="22">
        <v>204609160.53999999</v>
      </c>
      <c r="CB8" s="22">
        <v>0</v>
      </c>
      <c r="CC8" s="22">
        <v>17417271.059999999</v>
      </c>
      <c r="CD8" s="22">
        <v>484189.11</v>
      </c>
      <c r="CE8" s="22">
        <v>0</v>
      </c>
      <c r="CF8" s="22">
        <v>1177044.75</v>
      </c>
      <c r="CG8" s="22">
        <v>255443.97</v>
      </c>
      <c r="CH8" s="22">
        <v>34524948.950000003</v>
      </c>
      <c r="CI8" s="23">
        <v>1367280512.5999999</v>
      </c>
      <c r="CJ8" s="22">
        <v>0</v>
      </c>
      <c r="CK8" s="22">
        <v>3098637.0599999996</v>
      </c>
      <c r="CL8" s="23">
        <v>340510981.75999999</v>
      </c>
      <c r="CM8" s="22">
        <v>4726325.1500000004</v>
      </c>
      <c r="CN8" s="22">
        <v>335784656.61000001</v>
      </c>
      <c r="CO8" s="23">
        <v>1023670893.7799999</v>
      </c>
      <c r="CP8" s="22">
        <v>359620047.46999991</v>
      </c>
      <c r="CQ8" s="22">
        <v>664050846.30999994</v>
      </c>
      <c r="CR8" s="22">
        <v>43134011.100000001</v>
      </c>
      <c r="CS8" s="22">
        <v>0</v>
      </c>
      <c r="CT8" s="22">
        <v>0</v>
      </c>
      <c r="CU8" s="22">
        <v>0</v>
      </c>
      <c r="CV8" s="22">
        <v>0</v>
      </c>
      <c r="CW8" s="22">
        <v>0</v>
      </c>
      <c r="CX8" s="22">
        <v>0</v>
      </c>
      <c r="CY8" s="22">
        <v>0</v>
      </c>
      <c r="CZ8" s="22">
        <v>0</v>
      </c>
      <c r="DA8" s="22">
        <v>0</v>
      </c>
      <c r="DB8" s="23">
        <v>0</v>
      </c>
      <c r="DC8" s="22">
        <v>0</v>
      </c>
      <c r="DD8" s="22">
        <v>0</v>
      </c>
      <c r="DE8" s="23">
        <v>0</v>
      </c>
      <c r="DF8" s="22">
        <v>0</v>
      </c>
      <c r="DG8" s="22">
        <v>0</v>
      </c>
      <c r="DH8" s="23">
        <v>0</v>
      </c>
      <c r="DI8" s="22">
        <v>0</v>
      </c>
      <c r="DJ8" s="22">
        <v>0</v>
      </c>
      <c r="DK8" s="22">
        <v>0</v>
      </c>
      <c r="DL8" s="22">
        <v>14326495174.288202</v>
      </c>
    </row>
    <row r="9" spans="1:116" ht="12.75" customHeight="1" x14ac:dyDescent="0.25">
      <c r="A9" s="65" t="s">
        <v>150</v>
      </c>
      <c r="B9" s="21">
        <v>1004</v>
      </c>
      <c r="C9" s="66" t="s">
        <v>146</v>
      </c>
      <c r="D9" s="23">
        <v>1908469681.7539988</v>
      </c>
      <c r="E9" s="22">
        <v>773518750.51000035</v>
      </c>
      <c r="F9" s="22">
        <v>931737677.67399871</v>
      </c>
      <c r="G9" s="22">
        <v>203213253.56999981</v>
      </c>
      <c r="H9" s="22">
        <v>39472146.63000001</v>
      </c>
      <c r="I9" s="22">
        <v>278633661.21000004</v>
      </c>
      <c r="J9" s="22">
        <v>1499545.1700000002</v>
      </c>
      <c r="K9" s="22">
        <v>0</v>
      </c>
      <c r="L9" s="22">
        <v>0</v>
      </c>
      <c r="M9" s="22">
        <v>0</v>
      </c>
      <c r="N9" s="22">
        <v>80086.89</v>
      </c>
      <c r="O9" s="22">
        <v>223389387.73799998</v>
      </c>
      <c r="P9" s="22">
        <v>0</v>
      </c>
      <c r="Q9" s="22">
        <v>164799549.85999992</v>
      </c>
      <c r="R9" s="22">
        <v>0</v>
      </c>
      <c r="S9" s="22">
        <v>0</v>
      </c>
      <c r="T9" s="22">
        <v>5020469196.869998</v>
      </c>
      <c r="U9" s="22">
        <v>100678330.19000001</v>
      </c>
      <c r="V9" s="22">
        <v>490272140.73000038</v>
      </c>
      <c r="W9" s="22">
        <v>6956859717.3500032</v>
      </c>
      <c r="X9" s="22">
        <v>3261101.81</v>
      </c>
      <c r="Y9" s="22">
        <v>61564668.920000002</v>
      </c>
      <c r="Z9" s="22">
        <v>35277008.161000006</v>
      </c>
      <c r="AA9" s="22">
        <v>193670.85000000003</v>
      </c>
      <c r="AB9" s="22">
        <v>0</v>
      </c>
      <c r="AC9" s="22">
        <v>1659094.68</v>
      </c>
      <c r="AD9" s="22">
        <v>13822879.670000004</v>
      </c>
      <c r="AE9" s="22">
        <v>0</v>
      </c>
      <c r="AF9" s="22">
        <v>43998758.040000014</v>
      </c>
      <c r="AG9" s="22">
        <v>5818406.4299999978</v>
      </c>
      <c r="AH9" s="22">
        <v>10257196.410000002</v>
      </c>
      <c r="AI9" s="22">
        <v>38189781.550000004</v>
      </c>
      <c r="AJ9" s="22">
        <v>4486700.5</v>
      </c>
      <c r="AK9" s="22">
        <v>204974.16999999993</v>
      </c>
      <c r="AL9" s="22">
        <v>0</v>
      </c>
      <c r="AM9" s="22">
        <v>6734438.0100000007</v>
      </c>
      <c r="AN9" s="22">
        <v>114345.53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71892363.99999997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25784745.600000001</v>
      </c>
      <c r="BN9" s="22">
        <v>2314630.4900000002</v>
      </c>
      <c r="BO9" s="22">
        <v>0</v>
      </c>
      <c r="BP9" s="22">
        <v>330682885.61000013</v>
      </c>
      <c r="BQ9" s="22">
        <v>8425393.0199999996</v>
      </c>
      <c r="BR9" s="22">
        <v>29996718.720000006</v>
      </c>
      <c r="BS9" s="22">
        <v>108690990.04999998</v>
      </c>
      <c r="BT9" s="22">
        <v>0</v>
      </c>
      <c r="BU9" s="22">
        <v>0</v>
      </c>
      <c r="BV9" s="22">
        <v>39062443.719999999</v>
      </c>
      <c r="BW9" s="22">
        <v>21406.2</v>
      </c>
      <c r="BX9" s="22">
        <v>0</v>
      </c>
      <c r="BY9" s="22">
        <v>0</v>
      </c>
      <c r="BZ9" s="22">
        <v>304168.52999999997</v>
      </c>
      <c r="CA9" s="22">
        <v>26236278.399999999</v>
      </c>
      <c r="CB9" s="22">
        <v>0</v>
      </c>
      <c r="CC9" s="22">
        <v>1171149.5899999999</v>
      </c>
      <c r="CD9" s="22">
        <v>0</v>
      </c>
      <c r="CE9" s="22">
        <v>0</v>
      </c>
      <c r="CF9" s="22">
        <v>0</v>
      </c>
      <c r="CG9" s="22">
        <v>172964.6</v>
      </c>
      <c r="CH9" s="22">
        <v>0</v>
      </c>
      <c r="CI9" s="23">
        <v>15996195164.814987</v>
      </c>
      <c r="CJ9" s="22">
        <v>0</v>
      </c>
      <c r="CK9" s="22">
        <v>16922362.079999998</v>
      </c>
      <c r="CL9" s="23">
        <v>4271072520.0350585</v>
      </c>
      <c r="CM9" s="22">
        <v>265435642.9800027</v>
      </c>
      <c r="CN9" s="22">
        <v>4005636877.0550556</v>
      </c>
      <c r="CO9" s="23">
        <v>11708200282.699928</v>
      </c>
      <c r="CP9" s="22">
        <v>4040786155.6500158</v>
      </c>
      <c r="CQ9" s="22">
        <v>7667414127.0499134</v>
      </c>
      <c r="CR9" s="22">
        <v>94126729.659999982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3">
        <v>0</v>
      </c>
      <c r="DC9" s="22">
        <v>0</v>
      </c>
      <c r="DD9" s="22">
        <v>0</v>
      </c>
      <c r="DE9" s="23">
        <v>0</v>
      </c>
      <c r="DF9" s="22">
        <v>0</v>
      </c>
      <c r="DG9" s="22">
        <v>0</v>
      </c>
      <c r="DH9" s="23">
        <v>0</v>
      </c>
      <c r="DI9" s="22">
        <v>0</v>
      </c>
      <c r="DJ9" s="22">
        <v>0</v>
      </c>
      <c r="DK9" s="22">
        <v>0</v>
      </c>
      <c r="DL9" s="22">
        <v>32145284502.127991</v>
      </c>
    </row>
    <row r="10" spans="1:116" ht="12.75" customHeight="1" x14ac:dyDescent="0.25">
      <c r="A10" s="65" t="s">
        <v>152</v>
      </c>
      <c r="B10" s="21">
        <v>1005</v>
      </c>
      <c r="C10" s="66" t="s">
        <v>146</v>
      </c>
      <c r="D10" s="23">
        <v>4318509587.6600008</v>
      </c>
      <c r="E10" s="22">
        <v>727611898.74000096</v>
      </c>
      <c r="F10" s="22">
        <v>2023806937.8999999</v>
      </c>
      <c r="G10" s="22">
        <v>1567090751.02</v>
      </c>
      <c r="H10" s="22">
        <v>130076925.87</v>
      </c>
      <c r="I10" s="22">
        <v>253955848.330037</v>
      </c>
      <c r="J10" s="22">
        <v>17058872.870000001</v>
      </c>
      <c r="K10" s="22">
        <v>0</v>
      </c>
      <c r="L10" s="22">
        <v>0</v>
      </c>
      <c r="M10" s="22">
        <v>0</v>
      </c>
      <c r="N10" s="22">
        <v>70000</v>
      </c>
      <c r="O10" s="22">
        <v>436100089.86999899</v>
      </c>
      <c r="P10" s="22">
        <v>111501.43</v>
      </c>
      <c r="Q10" s="22">
        <v>485941384.10000098</v>
      </c>
      <c r="R10" s="22">
        <v>0</v>
      </c>
      <c r="S10" s="22">
        <v>0</v>
      </c>
      <c r="T10" s="22">
        <v>4850899970.9493685</v>
      </c>
      <c r="U10" s="22">
        <v>315438903.510001</v>
      </c>
      <c r="V10" s="22">
        <v>1055503645.8497001</v>
      </c>
      <c r="W10" s="22">
        <v>9528987293.36973</v>
      </c>
      <c r="X10" s="22">
        <v>31180685.630001199</v>
      </c>
      <c r="Y10" s="22">
        <v>249382351.849996</v>
      </c>
      <c r="Z10" s="22">
        <v>257308835.62002301</v>
      </c>
      <c r="AA10" s="22">
        <v>392035.55000000005</v>
      </c>
      <c r="AB10" s="22">
        <v>0</v>
      </c>
      <c r="AC10" s="22">
        <v>52157299.950006396</v>
      </c>
      <c r="AD10" s="22">
        <v>80643605.170002297</v>
      </c>
      <c r="AE10" s="22">
        <v>7493842.1799999997</v>
      </c>
      <c r="AF10" s="22">
        <v>45235758.970000103</v>
      </c>
      <c r="AG10" s="22">
        <v>267614510.93000001</v>
      </c>
      <c r="AH10" s="22">
        <v>140455101.38999999</v>
      </c>
      <c r="AI10" s="22">
        <v>6979035.96</v>
      </c>
      <c r="AJ10" s="22">
        <v>19484172.859999999</v>
      </c>
      <c r="AK10" s="22">
        <v>2090240.3199999901</v>
      </c>
      <c r="AL10" s="22">
        <v>0</v>
      </c>
      <c r="AM10" s="22">
        <v>71979230.3899993</v>
      </c>
      <c r="AN10" s="22">
        <v>1937421.46</v>
      </c>
      <c r="AO10" s="22">
        <v>0</v>
      </c>
      <c r="AP10" s="22">
        <v>12627881.5599999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324596422.48003203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1872653.66</v>
      </c>
      <c r="BK10" s="22">
        <v>0</v>
      </c>
      <c r="BL10" s="22">
        <v>0</v>
      </c>
      <c r="BM10" s="22">
        <v>32236531.9699995</v>
      </c>
      <c r="BN10" s="22">
        <v>116358813.809826</v>
      </c>
      <c r="BO10" s="22">
        <v>0</v>
      </c>
      <c r="BP10" s="22">
        <v>613499303.01998007</v>
      </c>
      <c r="BQ10" s="22">
        <v>44943797.270000003</v>
      </c>
      <c r="BR10" s="22">
        <v>131772866.84</v>
      </c>
      <c r="BS10" s="22">
        <v>170735864.59999299</v>
      </c>
      <c r="BT10" s="22">
        <v>0</v>
      </c>
      <c r="BU10" s="22">
        <v>0</v>
      </c>
      <c r="BV10" s="22">
        <v>25656890.09</v>
      </c>
      <c r="BW10" s="22">
        <v>32149.54</v>
      </c>
      <c r="BX10" s="22">
        <v>0</v>
      </c>
      <c r="BY10" s="22">
        <v>0</v>
      </c>
      <c r="BZ10" s="22">
        <v>9855060.3600000106</v>
      </c>
      <c r="CA10" s="22">
        <v>131803665.05</v>
      </c>
      <c r="CB10" s="22">
        <v>2584632.39</v>
      </c>
      <c r="CC10" s="22">
        <v>13823341.65</v>
      </c>
      <c r="CD10" s="22">
        <v>0</v>
      </c>
      <c r="CE10" s="22">
        <v>0</v>
      </c>
      <c r="CF10" s="22">
        <v>549816.30000000005</v>
      </c>
      <c r="CG10" s="22">
        <v>1000676.96</v>
      </c>
      <c r="CH10" s="22">
        <v>3717153.6499998802</v>
      </c>
      <c r="CI10" s="23">
        <v>3363383404.1087914</v>
      </c>
      <c r="CJ10" s="22">
        <v>202400.4</v>
      </c>
      <c r="CK10" s="22">
        <v>6237526.3900001002</v>
      </c>
      <c r="CL10" s="23">
        <v>1321218543.6093876</v>
      </c>
      <c r="CM10" s="22">
        <v>534390314.68357778</v>
      </c>
      <c r="CN10" s="22">
        <v>786828228.92580986</v>
      </c>
      <c r="CO10" s="23">
        <v>2035724933.7094038</v>
      </c>
      <c r="CP10" s="22">
        <v>858365124.08212113</v>
      </c>
      <c r="CQ10" s="22">
        <v>1177359809.6272826</v>
      </c>
      <c r="CR10" s="22">
        <v>17582234.160000101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3">
        <v>0</v>
      </c>
      <c r="DC10" s="22">
        <v>0</v>
      </c>
      <c r="DD10" s="22">
        <v>0</v>
      </c>
      <c r="DE10" s="23">
        <v>0</v>
      </c>
      <c r="DF10" s="22">
        <v>0</v>
      </c>
      <c r="DG10" s="22">
        <v>0</v>
      </c>
      <c r="DH10" s="23">
        <v>0</v>
      </c>
      <c r="DI10" s="22">
        <v>0</v>
      </c>
      <c r="DJ10" s="22">
        <v>0</v>
      </c>
      <c r="DK10" s="22">
        <v>0</v>
      </c>
      <c r="DL10" s="22">
        <v>27645621311.5075</v>
      </c>
    </row>
    <row r="11" spans="1:116" ht="12.75" customHeight="1" x14ac:dyDescent="0.25">
      <c r="A11" s="65" t="s">
        <v>154</v>
      </c>
      <c r="B11" s="21">
        <v>1006</v>
      </c>
      <c r="C11" s="66" t="s">
        <v>146</v>
      </c>
      <c r="D11" s="23">
        <v>30775064.266399994</v>
      </c>
      <c r="E11" s="22">
        <v>16812019.653499998</v>
      </c>
      <c r="F11" s="22">
        <v>12655677.572899999</v>
      </c>
      <c r="G11" s="22">
        <v>1307367.04</v>
      </c>
      <c r="H11" s="22">
        <v>0</v>
      </c>
      <c r="I11" s="22">
        <v>133172453.3</v>
      </c>
      <c r="J11" s="22">
        <v>1690943.01</v>
      </c>
      <c r="K11" s="22">
        <v>6858820.3600000003</v>
      </c>
      <c r="L11" s="22">
        <v>0</v>
      </c>
      <c r="M11" s="22">
        <v>0</v>
      </c>
      <c r="N11" s="22">
        <v>0</v>
      </c>
      <c r="O11" s="22">
        <v>11248998.611300001</v>
      </c>
      <c r="P11" s="22">
        <v>0</v>
      </c>
      <c r="Q11" s="22">
        <v>2084223.89</v>
      </c>
      <c r="R11" s="22">
        <v>0</v>
      </c>
      <c r="S11" s="22">
        <v>0</v>
      </c>
      <c r="T11" s="22">
        <v>2279330602.0185003</v>
      </c>
      <c r="U11" s="22">
        <v>26666919.694400001</v>
      </c>
      <c r="V11" s="22">
        <v>93771507.6039</v>
      </c>
      <c r="W11" s="22">
        <v>599372600.74539995</v>
      </c>
      <c r="X11" s="22">
        <v>306300.48</v>
      </c>
      <c r="Y11" s="22">
        <v>943389.48580000002</v>
      </c>
      <c r="Z11" s="22">
        <v>752628.36690000002</v>
      </c>
      <c r="AA11" s="22">
        <v>8235</v>
      </c>
      <c r="AB11" s="22">
        <v>0</v>
      </c>
      <c r="AC11" s="22">
        <v>0</v>
      </c>
      <c r="AD11" s="22">
        <v>33952.807500000003</v>
      </c>
      <c r="AE11" s="22">
        <v>0</v>
      </c>
      <c r="AF11" s="22">
        <v>214584.03</v>
      </c>
      <c r="AG11" s="22">
        <v>0</v>
      </c>
      <c r="AH11" s="22">
        <v>0</v>
      </c>
      <c r="AI11" s="22">
        <v>0</v>
      </c>
      <c r="AJ11" s="22">
        <v>202389.62</v>
      </c>
      <c r="AK11" s="22">
        <v>68550.990000000005</v>
      </c>
      <c r="AL11" s="22">
        <v>0</v>
      </c>
      <c r="AM11" s="22">
        <v>86713190.775399998</v>
      </c>
      <c r="AN11" s="22">
        <v>0</v>
      </c>
      <c r="AO11" s="22">
        <v>0</v>
      </c>
      <c r="AP11" s="22">
        <v>37802.202400000002</v>
      </c>
      <c r="AQ11" s="22">
        <v>0</v>
      </c>
      <c r="AR11" s="22">
        <v>0</v>
      </c>
      <c r="AS11" s="22">
        <v>0</v>
      </c>
      <c r="AT11" s="22">
        <v>57571512.153200001</v>
      </c>
      <c r="AU11" s="22">
        <v>941322.54299999995</v>
      </c>
      <c r="AV11" s="22">
        <v>1626604.0253999999</v>
      </c>
      <c r="AW11" s="22">
        <v>0</v>
      </c>
      <c r="AX11" s="22">
        <v>490338.55499999999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29738432.500300001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69540.376499999998</v>
      </c>
      <c r="BM11" s="22">
        <v>0</v>
      </c>
      <c r="BN11" s="22">
        <v>6922583.3302999996</v>
      </c>
      <c r="BO11" s="22">
        <v>0</v>
      </c>
      <c r="BP11" s="22">
        <v>1248223.507</v>
      </c>
      <c r="BQ11" s="22">
        <v>2145482.4300000002</v>
      </c>
      <c r="BR11" s="22">
        <v>1013914.28</v>
      </c>
      <c r="BS11" s="22">
        <v>1937588.6549</v>
      </c>
      <c r="BT11" s="22">
        <v>0</v>
      </c>
      <c r="BU11" s="22">
        <v>0</v>
      </c>
      <c r="BV11" s="22">
        <v>0</v>
      </c>
      <c r="BW11" s="22">
        <v>28182.11</v>
      </c>
      <c r="BX11" s="22">
        <v>0</v>
      </c>
      <c r="BY11" s="22">
        <v>0</v>
      </c>
      <c r="BZ11" s="22">
        <v>3713762.91</v>
      </c>
      <c r="CA11" s="22">
        <v>152251380.56999999</v>
      </c>
      <c r="CB11" s="22">
        <v>2611333.5699999998</v>
      </c>
      <c r="CC11" s="22">
        <v>11319645.109999999</v>
      </c>
      <c r="CD11" s="22">
        <v>0</v>
      </c>
      <c r="CE11" s="22">
        <v>0</v>
      </c>
      <c r="CF11" s="22">
        <v>712064.57</v>
      </c>
      <c r="CG11" s="22">
        <v>423572.6</v>
      </c>
      <c r="CH11" s="22">
        <v>929.07</v>
      </c>
      <c r="CI11" s="23">
        <v>432137929.45000005</v>
      </c>
      <c r="CJ11" s="22">
        <v>0</v>
      </c>
      <c r="CK11" s="22">
        <v>415956289.80000001</v>
      </c>
      <c r="CL11" s="23">
        <v>14638366.859999999</v>
      </c>
      <c r="CM11" s="22">
        <v>0</v>
      </c>
      <c r="CN11" s="22">
        <v>14638366.859999999</v>
      </c>
      <c r="CO11" s="23">
        <v>1543272.79</v>
      </c>
      <c r="CP11" s="22">
        <v>0</v>
      </c>
      <c r="CQ11" s="22">
        <v>1543272.79</v>
      </c>
      <c r="CR11" s="22">
        <v>8737018.5396999996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3">
        <v>0</v>
      </c>
      <c r="DC11" s="22">
        <v>0</v>
      </c>
      <c r="DD11" s="22">
        <v>0</v>
      </c>
      <c r="DE11" s="23">
        <v>0</v>
      </c>
      <c r="DF11" s="22">
        <v>0</v>
      </c>
      <c r="DG11" s="22">
        <v>0</v>
      </c>
      <c r="DH11" s="23">
        <v>0</v>
      </c>
      <c r="DI11" s="22">
        <v>0</v>
      </c>
      <c r="DJ11" s="22">
        <v>0</v>
      </c>
      <c r="DK11" s="22">
        <v>0</v>
      </c>
      <c r="DL11" s="22">
        <v>3989894518.1131992</v>
      </c>
    </row>
    <row r="12" spans="1:116" ht="12.75" customHeight="1" x14ac:dyDescent="0.25">
      <c r="A12" s="65" t="s">
        <v>156</v>
      </c>
      <c r="B12" s="21">
        <v>1007</v>
      </c>
      <c r="C12" s="66" t="s">
        <v>146</v>
      </c>
      <c r="D12" s="23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3944362.2128963028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3">
        <v>0</v>
      </c>
      <c r="CJ12" s="22">
        <v>0</v>
      </c>
      <c r="CK12" s="22">
        <v>0</v>
      </c>
      <c r="CL12" s="23">
        <v>0</v>
      </c>
      <c r="CM12" s="22">
        <v>0</v>
      </c>
      <c r="CN12" s="22">
        <v>0</v>
      </c>
      <c r="CO12" s="23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3">
        <v>0</v>
      </c>
      <c r="DC12" s="22">
        <v>0</v>
      </c>
      <c r="DD12" s="22">
        <v>0</v>
      </c>
      <c r="DE12" s="23">
        <v>0</v>
      </c>
      <c r="DF12" s="22">
        <v>0</v>
      </c>
      <c r="DG12" s="22">
        <v>0</v>
      </c>
      <c r="DH12" s="23">
        <v>0</v>
      </c>
      <c r="DI12" s="22">
        <v>0</v>
      </c>
      <c r="DJ12" s="22">
        <v>0</v>
      </c>
      <c r="DK12" s="22">
        <v>0</v>
      </c>
      <c r="DL12" s="22">
        <v>3944362.2128963028</v>
      </c>
    </row>
    <row r="13" spans="1:116" ht="12.75" customHeight="1" x14ac:dyDescent="0.25">
      <c r="A13" s="65" t="s">
        <v>158</v>
      </c>
      <c r="B13" s="21">
        <v>1008</v>
      </c>
      <c r="C13" s="66" t="s">
        <v>146</v>
      </c>
      <c r="D13" s="23">
        <v>118386666.92000002</v>
      </c>
      <c r="E13" s="22">
        <v>46468761.950000003</v>
      </c>
      <c r="F13" s="22">
        <v>52433498.160000004</v>
      </c>
      <c r="G13" s="22">
        <v>19484406.809999999</v>
      </c>
      <c r="H13" s="22">
        <v>4451814.18</v>
      </c>
      <c r="I13" s="22">
        <v>36863288.840000004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88708571.840000004</v>
      </c>
      <c r="P13" s="22">
        <v>0</v>
      </c>
      <c r="Q13" s="22">
        <v>7734296.0599999996</v>
      </c>
      <c r="R13" s="22">
        <v>0</v>
      </c>
      <c r="S13" s="22">
        <v>0</v>
      </c>
      <c r="T13" s="22">
        <v>3202117953.8400002</v>
      </c>
      <c r="U13" s="22">
        <v>836488.74</v>
      </c>
      <c r="V13" s="22">
        <v>92356768.329999998</v>
      </c>
      <c r="W13" s="22">
        <v>1981364316.73</v>
      </c>
      <c r="X13" s="22">
        <v>0</v>
      </c>
      <c r="Y13" s="22">
        <v>15028899.09</v>
      </c>
      <c r="Z13" s="22">
        <v>7572365.5499999998</v>
      </c>
      <c r="AA13" s="22">
        <v>0</v>
      </c>
      <c r="AB13" s="22">
        <v>0</v>
      </c>
      <c r="AC13" s="22">
        <v>347552.94</v>
      </c>
      <c r="AD13" s="22">
        <v>1547162.5</v>
      </c>
      <c r="AE13" s="22">
        <v>0</v>
      </c>
      <c r="AF13" s="22">
        <v>224406.83</v>
      </c>
      <c r="AG13" s="22">
        <v>0</v>
      </c>
      <c r="AH13" s="22">
        <v>0</v>
      </c>
      <c r="AI13" s="22">
        <v>0</v>
      </c>
      <c r="AJ13" s="22">
        <v>0</v>
      </c>
      <c r="AK13" s="22">
        <v>31282.959999999999</v>
      </c>
      <c r="AL13" s="22">
        <v>0</v>
      </c>
      <c r="AM13" s="22">
        <v>2478756.34</v>
      </c>
      <c r="AN13" s="22">
        <v>167904.78</v>
      </c>
      <c r="AO13" s="22">
        <v>0</v>
      </c>
      <c r="AP13" s="22">
        <v>72544.649999999994</v>
      </c>
      <c r="AQ13" s="22">
        <v>0</v>
      </c>
      <c r="AR13" s="22">
        <v>0</v>
      </c>
      <c r="AS13" s="22">
        <v>0</v>
      </c>
      <c r="AT13" s="22">
        <v>0</v>
      </c>
      <c r="AU13" s="22">
        <v>3713601.96</v>
      </c>
      <c r="AV13" s="22">
        <v>1176856.2</v>
      </c>
      <c r="AW13" s="22">
        <v>0</v>
      </c>
      <c r="AX13" s="22">
        <v>1055304.67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29020132.649999999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124156371.78</v>
      </c>
      <c r="BO13" s="22">
        <v>0</v>
      </c>
      <c r="BP13" s="22">
        <v>24894643.449999999</v>
      </c>
      <c r="BQ13" s="22">
        <v>861539.97</v>
      </c>
      <c r="BR13" s="22">
        <v>39708904.009999998</v>
      </c>
      <c r="BS13" s="22">
        <v>5588966.5300000003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3">
        <v>261727.47999999989</v>
      </c>
      <c r="CJ13" s="22">
        <v>0</v>
      </c>
      <c r="CK13" s="22">
        <v>-378.7</v>
      </c>
      <c r="CL13" s="23">
        <v>0</v>
      </c>
      <c r="CM13" s="22">
        <v>0</v>
      </c>
      <c r="CN13" s="22">
        <v>0</v>
      </c>
      <c r="CO13" s="23">
        <v>262106.17999999991</v>
      </c>
      <c r="CP13" s="22">
        <v>0</v>
      </c>
      <c r="CQ13" s="22">
        <v>262106.17999999991</v>
      </c>
      <c r="CR13" s="22">
        <v>6193205.7999999998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3">
        <v>0</v>
      </c>
      <c r="DC13" s="22">
        <v>0</v>
      </c>
      <c r="DD13" s="22">
        <v>0</v>
      </c>
      <c r="DE13" s="23">
        <v>0</v>
      </c>
      <c r="DF13" s="22">
        <v>0</v>
      </c>
      <c r="DG13" s="22">
        <v>0</v>
      </c>
      <c r="DH13" s="23">
        <v>0</v>
      </c>
      <c r="DI13" s="22">
        <v>0</v>
      </c>
      <c r="DJ13" s="22">
        <v>0</v>
      </c>
      <c r="DK13" s="22">
        <v>0</v>
      </c>
      <c r="DL13" s="22">
        <v>5796922295.619998</v>
      </c>
    </row>
    <row r="14" spans="1:116" ht="12.75" customHeight="1" x14ac:dyDescent="0.25">
      <c r="A14" s="65" t="s">
        <v>159</v>
      </c>
      <c r="B14" s="21">
        <v>1009</v>
      </c>
      <c r="C14" s="66" t="s">
        <v>146</v>
      </c>
      <c r="D14" s="23">
        <v>4246347101.9800024</v>
      </c>
      <c r="E14" s="22">
        <v>1101503532.6899991</v>
      </c>
      <c r="F14" s="22">
        <v>1324571788.8900015</v>
      </c>
      <c r="G14" s="22">
        <v>1820271780.4000018</v>
      </c>
      <c r="H14" s="22">
        <v>146445284.84999999</v>
      </c>
      <c r="I14" s="22">
        <v>344046008.74000007</v>
      </c>
      <c r="J14" s="22">
        <v>14724.900000000001</v>
      </c>
      <c r="K14" s="22">
        <v>0</v>
      </c>
      <c r="L14" s="22">
        <v>0</v>
      </c>
      <c r="M14" s="22">
        <v>0</v>
      </c>
      <c r="N14" s="22">
        <v>343994.18</v>
      </c>
      <c r="O14" s="22">
        <v>276593473.82999998</v>
      </c>
      <c r="P14" s="22">
        <v>0</v>
      </c>
      <c r="Q14" s="22">
        <v>94060683.320000008</v>
      </c>
      <c r="R14" s="22">
        <v>0</v>
      </c>
      <c r="S14" s="22">
        <v>0</v>
      </c>
      <c r="T14" s="22">
        <v>6108687642.2400074</v>
      </c>
      <c r="U14" s="22">
        <v>45034550.260000005</v>
      </c>
      <c r="V14" s="22">
        <v>866677923.06999969</v>
      </c>
      <c r="W14" s="22">
        <v>7308037928.2999935</v>
      </c>
      <c r="X14" s="22">
        <v>209271.95</v>
      </c>
      <c r="Y14" s="22">
        <v>211338800.69</v>
      </c>
      <c r="Z14" s="22">
        <v>132889292.44000004</v>
      </c>
      <c r="AA14" s="22">
        <v>63870.490000000005</v>
      </c>
      <c r="AB14" s="22">
        <v>0</v>
      </c>
      <c r="AC14" s="22">
        <v>40613604.770000018</v>
      </c>
      <c r="AD14" s="22">
        <v>110506723.36999999</v>
      </c>
      <c r="AE14" s="22">
        <v>409921.03</v>
      </c>
      <c r="AF14" s="22">
        <v>7574290.2600000044</v>
      </c>
      <c r="AG14" s="22">
        <v>1616196.45</v>
      </c>
      <c r="AH14" s="22">
        <v>0</v>
      </c>
      <c r="AI14" s="22">
        <v>0</v>
      </c>
      <c r="AJ14" s="22">
        <v>2797939.41</v>
      </c>
      <c r="AK14" s="22">
        <v>-73707.260000000038</v>
      </c>
      <c r="AL14" s="22">
        <v>0</v>
      </c>
      <c r="AM14" s="22">
        <v>19617950.319999997</v>
      </c>
      <c r="AN14" s="22">
        <v>79000</v>
      </c>
      <c r="AO14" s="22">
        <v>0</v>
      </c>
      <c r="AP14" s="22">
        <v>9766070.3599999994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115250387.88000274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6698446.6399999997</v>
      </c>
      <c r="BM14" s="22">
        <v>0</v>
      </c>
      <c r="BN14" s="22">
        <v>21679779.790000007</v>
      </c>
      <c r="BO14" s="22">
        <v>0</v>
      </c>
      <c r="BP14" s="22">
        <v>328930136.92000008</v>
      </c>
      <c r="BQ14" s="22">
        <v>56323102.899999999</v>
      </c>
      <c r="BR14" s="22">
        <v>126944579.05999997</v>
      </c>
      <c r="BS14" s="22">
        <v>458178378.81000006</v>
      </c>
      <c r="BT14" s="22">
        <v>0</v>
      </c>
      <c r="BU14" s="22">
        <v>0</v>
      </c>
      <c r="BV14" s="22">
        <v>184224993.95000002</v>
      </c>
      <c r="BW14" s="22">
        <v>10595.54</v>
      </c>
      <c r="BX14" s="22">
        <v>0</v>
      </c>
      <c r="BY14" s="22">
        <v>0</v>
      </c>
      <c r="BZ14" s="22">
        <v>7249891.3999999994</v>
      </c>
      <c r="CA14" s="22">
        <v>287076341.5800001</v>
      </c>
      <c r="CB14" s="22">
        <v>3024620.03</v>
      </c>
      <c r="CC14" s="22">
        <v>12608688.39000001</v>
      </c>
      <c r="CD14" s="22">
        <v>-7191.5</v>
      </c>
      <c r="CE14" s="22">
        <v>0</v>
      </c>
      <c r="CF14" s="22">
        <v>35346.14</v>
      </c>
      <c r="CG14" s="22">
        <v>611161.77</v>
      </c>
      <c r="CH14" s="22">
        <v>145006.48000000001</v>
      </c>
      <c r="CI14" s="23">
        <v>4376816703.4300003</v>
      </c>
      <c r="CJ14" s="22">
        <v>70635</v>
      </c>
      <c r="CK14" s="22">
        <v>2808921.2</v>
      </c>
      <c r="CL14" s="23">
        <v>2794953296.4299998</v>
      </c>
      <c r="CM14" s="22">
        <v>52752625.229999997</v>
      </c>
      <c r="CN14" s="22">
        <v>2742200671.1999998</v>
      </c>
      <c r="CO14" s="23">
        <v>1578983850.8000002</v>
      </c>
      <c r="CP14" s="22">
        <v>813217499.68000007</v>
      </c>
      <c r="CQ14" s="22">
        <v>765766351.12</v>
      </c>
      <c r="CR14" s="22">
        <v>50202543.669999927</v>
      </c>
      <c r="CS14" s="22">
        <v>0</v>
      </c>
      <c r="CT14" s="22">
        <v>0</v>
      </c>
      <c r="CU14" s="22">
        <v>0</v>
      </c>
      <c r="CV14" s="22">
        <v>0</v>
      </c>
      <c r="CW14" s="22">
        <v>0</v>
      </c>
      <c r="CX14" s="22">
        <v>0</v>
      </c>
      <c r="CY14" s="22">
        <v>0</v>
      </c>
      <c r="CZ14" s="22">
        <v>0</v>
      </c>
      <c r="DA14" s="22">
        <v>0</v>
      </c>
      <c r="DB14" s="23">
        <v>0</v>
      </c>
      <c r="DC14" s="22">
        <v>0</v>
      </c>
      <c r="DD14" s="22">
        <v>0</v>
      </c>
      <c r="DE14" s="23">
        <v>0</v>
      </c>
      <c r="DF14" s="22">
        <v>0</v>
      </c>
      <c r="DG14" s="22">
        <v>0</v>
      </c>
      <c r="DH14" s="23">
        <v>0</v>
      </c>
      <c r="DI14" s="22">
        <v>0</v>
      </c>
      <c r="DJ14" s="22">
        <v>0</v>
      </c>
      <c r="DK14" s="22">
        <v>0</v>
      </c>
      <c r="DL14" s="22">
        <v>26009702052.830009</v>
      </c>
    </row>
    <row r="15" spans="1:116" ht="12.75" customHeight="1" x14ac:dyDescent="0.25">
      <c r="A15" s="65" t="s">
        <v>161</v>
      </c>
      <c r="B15" s="21">
        <v>1010</v>
      </c>
      <c r="C15" s="66" t="s">
        <v>146</v>
      </c>
      <c r="D15" s="23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48508824.277619161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-2849723.5604666658</v>
      </c>
      <c r="BM15" s="22">
        <v>62575436.395685196</v>
      </c>
      <c r="BN15" s="22">
        <v>0</v>
      </c>
      <c r="BO15" s="22">
        <v>0</v>
      </c>
      <c r="BP15" s="22">
        <v>1810752.7099999934</v>
      </c>
      <c r="BQ15" s="22">
        <v>0</v>
      </c>
      <c r="BR15" s="22">
        <v>0</v>
      </c>
      <c r="BS15" s="22">
        <v>2528409724.4342875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3">
        <v>0</v>
      </c>
      <c r="CJ15" s="22">
        <v>0</v>
      </c>
      <c r="CK15" s="22">
        <v>0</v>
      </c>
      <c r="CL15" s="23">
        <v>0</v>
      </c>
      <c r="CM15" s="22">
        <v>0</v>
      </c>
      <c r="CN15" s="22">
        <v>0</v>
      </c>
      <c r="CO15" s="23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3">
        <v>0</v>
      </c>
      <c r="DC15" s="22">
        <v>0</v>
      </c>
      <c r="DD15" s="22">
        <v>0</v>
      </c>
      <c r="DE15" s="23">
        <v>0</v>
      </c>
      <c r="DF15" s="22">
        <v>0</v>
      </c>
      <c r="DG15" s="22">
        <v>0</v>
      </c>
      <c r="DH15" s="23">
        <v>0</v>
      </c>
      <c r="DI15" s="22">
        <v>0</v>
      </c>
      <c r="DJ15" s="22">
        <v>0</v>
      </c>
      <c r="DK15" s="22">
        <v>0</v>
      </c>
      <c r="DL15" s="22">
        <v>2638455014.2571254</v>
      </c>
    </row>
    <row r="16" spans="1:116" ht="12.75" customHeight="1" x14ac:dyDescent="0.25">
      <c r="A16" s="65" t="s">
        <v>163</v>
      </c>
      <c r="B16" s="21">
        <v>1011</v>
      </c>
      <c r="C16" s="66" t="s">
        <v>146</v>
      </c>
      <c r="D16" s="23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15240138.199999999</v>
      </c>
      <c r="BJ16" s="22">
        <v>4954853.0973279998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3">
        <v>0</v>
      </c>
      <c r="CJ16" s="22">
        <v>0</v>
      </c>
      <c r="CK16" s="22">
        <v>0</v>
      </c>
      <c r="CL16" s="23">
        <v>0</v>
      </c>
      <c r="CM16" s="22">
        <v>0</v>
      </c>
      <c r="CN16" s="22">
        <v>0</v>
      </c>
      <c r="CO16" s="23">
        <v>0</v>
      </c>
      <c r="CP16" s="22">
        <v>0</v>
      </c>
      <c r="CQ16" s="22">
        <v>0</v>
      </c>
      <c r="CR16" s="22">
        <v>0</v>
      </c>
      <c r="CS16" s="22">
        <v>0</v>
      </c>
      <c r="CT16" s="22">
        <v>0</v>
      </c>
      <c r="CU16" s="22">
        <v>0</v>
      </c>
      <c r="CV16" s="22">
        <v>0</v>
      </c>
      <c r="CW16" s="22">
        <v>0</v>
      </c>
      <c r="CX16" s="22">
        <v>0</v>
      </c>
      <c r="CY16" s="22">
        <v>0</v>
      </c>
      <c r="CZ16" s="22">
        <v>0</v>
      </c>
      <c r="DA16" s="22">
        <v>0</v>
      </c>
      <c r="DB16" s="23">
        <v>0</v>
      </c>
      <c r="DC16" s="22">
        <v>0</v>
      </c>
      <c r="DD16" s="22">
        <v>0</v>
      </c>
      <c r="DE16" s="23">
        <v>0</v>
      </c>
      <c r="DF16" s="22">
        <v>0</v>
      </c>
      <c r="DG16" s="22">
        <v>0</v>
      </c>
      <c r="DH16" s="23">
        <v>0</v>
      </c>
      <c r="DI16" s="22">
        <v>0</v>
      </c>
      <c r="DJ16" s="22">
        <v>0</v>
      </c>
      <c r="DK16" s="22">
        <v>0</v>
      </c>
      <c r="DL16" s="22">
        <v>20194991.297327999</v>
      </c>
    </row>
    <row r="17" spans="1:116" ht="12.75" customHeight="1" x14ac:dyDescent="0.25">
      <c r="A17" s="65" t="s">
        <v>165</v>
      </c>
      <c r="B17" s="21">
        <v>1012</v>
      </c>
      <c r="C17" s="66" t="s">
        <v>146</v>
      </c>
      <c r="D17" s="23">
        <v>23733566</v>
      </c>
      <c r="E17" s="22">
        <v>1483448</v>
      </c>
      <c r="F17" s="22">
        <v>12943638</v>
      </c>
      <c r="G17" s="22">
        <v>9306480</v>
      </c>
      <c r="H17" s="22">
        <v>4083549</v>
      </c>
      <c r="I17" s="22">
        <v>6395496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17082968</v>
      </c>
      <c r="P17" s="22">
        <v>0</v>
      </c>
      <c r="Q17" s="22">
        <v>55623929</v>
      </c>
      <c r="R17" s="22">
        <v>0</v>
      </c>
      <c r="S17" s="22">
        <v>0</v>
      </c>
      <c r="T17" s="22">
        <v>3142217025.4499998</v>
      </c>
      <c r="U17" s="22">
        <v>0</v>
      </c>
      <c r="V17" s="22">
        <v>98879390.060000002</v>
      </c>
      <c r="W17" s="22">
        <v>262108586.66</v>
      </c>
      <c r="X17" s="22">
        <v>0</v>
      </c>
      <c r="Y17" s="22">
        <v>58414193</v>
      </c>
      <c r="Z17" s="22">
        <v>9017644</v>
      </c>
      <c r="AA17" s="22">
        <v>0</v>
      </c>
      <c r="AB17" s="22">
        <v>0</v>
      </c>
      <c r="AC17" s="22">
        <v>440289</v>
      </c>
      <c r="AD17" s="22">
        <v>3185575</v>
      </c>
      <c r="AE17" s="22">
        <v>0</v>
      </c>
      <c r="AF17" s="22">
        <v>166772</v>
      </c>
      <c r="AG17" s="22">
        <v>0</v>
      </c>
      <c r="AH17" s="22">
        <v>49588</v>
      </c>
      <c r="AI17" s="22">
        <v>0</v>
      </c>
      <c r="AJ17" s="22">
        <v>0</v>
      </c>
      <c r="AK17" s="22">
        <v>12161</v>
      </c>
      <c r="AL17" s="22">
        <v>0</v>
      </c>
      <c r="AM17" s="22">
        <v>14781758</v>
      </c>
      <c r="AN17" s="22">
        <v>130604</v>
      </c>
      <c r="AO17" s="22">
        <v>0</v>
      </c>
      <c r="AP17" s="22">
        <v>602072</v>
      </c>
      <c r="AQ17" s="22">
        <v>0</v>
      </c>
      <c r="AR17" s="22">
        <v>0</v>
      </c>
      <c r="AS17" s="22">
        <v>0</v>
      </c>
      <c r="AT17" s="22">
        <v>122732981</v>
      </c>
      <c r="AU17" s="22">
        <v>3728011</v>
      </c>
      <c r="AV17" s="22">
        <v>3895899</v>
      </c>
      <c r="AW17" s="22">
        <v>0</v>
      </c>
      <c r="AX17" s="22">
        <v>3161749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13792441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32435579</v>
      </c>
      <c r="BQ17" s="22">
        <v>8502459</v>
      </c>
      <c r="BR17" s="22">
        <v>129080084</v>
      </c>
      <c r="BS17" s="22">
        <v>5839799</v>
      </c>
      <c r="BT17" s="22">
        <v>0</v>
      </c>
      <c r="BU17" s="22">
        <v>0</v>
      </c>
      <c r="BV17" s="22">
        <v>9156265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3">
        <v>0</v>
      </c>
      <c r="CJ17" s="22">
        <v>0</v>
      </c>
      <c r="CK17" s="22">
        <v>0</v>
      </c>
      <c r="CL17" s="23">
        <v>0</v>
      </c>
      <c r="CM17" s="22">
        <v>0</v>
      </c>
      <c r="CN17" s="22">
        <v>0</v>
      </c>
      <c r="CO17" s="23">
        <v>0</v>
      </c>
      <c r="CP17" s="22">
        <v>0</v>
      </c>
      <c r="CQ17" s="22">
        <v>0</v>
      </c>
      <c r="CR17" s="22">
        <v>252360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  <c r="DA17" s="22">
        <v>0</v>
      </c>
      <c r="DB17" s="23">
        <v>0</v>
      </c>
      <c r="DC17" s="22">
        <v>0</v>
      </c>
      <c r="DD17" s="22">
        <v>0</v>
      </c>
      <c r="DE17" s="23">
        <v>0</v>
      </c>
      <c r="DF17" s="22">
        <v>0</v>
      </c>
      <c r="DG17" s="22">
        <v>0</v>
      </c>
      <c r="DH17" s="23">
        <v>0</v>
      </c>
      <c r="DI17" s="22">
        <v>0</v>
      </c>
      <c r="DJ17" s="22">
        <v>0</v>
      </c>
      <c r="DK17" s="22">
        <v>0</v>
      </c>
      <c r="DL17" s="22">
        <v>4029502793.1699996</v>
      </c>
    </row>
    <row r="18" spans="1:116" ht="12.75" customHeight="1" x14ac:dyDescent="0.25">
      <c r="A18" s="65" t="s">
        <v>167</v>
      </c>
      <c r="B18" s="21">
        <v>1013</v>
      </c>
      <c r="C18" s="66" t="s">
        <v>146</v>
      </c>
      <c r="D18" s="23">
        <v>29333790.441299997</v>
      </c>
      <c r="E18" s="22">
        <v>402075.03840188129</v>
      </c>
      <c r="F18" s="22">
        <v>17020505.524300601</v>
      </c>
      <c r="G18" s="22">
        <v>11911209.878597515</v>
      </c>
      <c r="H18" s="22">
        <v>9039663.4900000002</v>
      </c>
      <c r="I18" s="22">
        <v>128013.74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27314808.553199999</v>
      </c>
      <c r="P18" s="22">
        <v>0</v>
      </c>
      <c r="Q18" s="22">
        <v>1249886.0693000001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19100753.7038</v>
      </c>
      <c r="Z18" s="22">
        <v>9105334.3128999993</v>
      </c>
      <c r="AA18" s="22">
        <v>1032</v>
      </c>
      <c r="AB18" s="22">
        <v>0</v>
      </c>
      <c r="AC18" s="22">
        <v>1027865.2948</v>
      </c>
      <c r="AD18" s="22">
        <v>1285442.8773000001</v>
      </c>
      <c r="AE18" s="22">
        <v>0</v>
      </c>
      <c r="AF18" s="22">
        <v>2835705.38</v>
      </c>
      <c r="AG18" s="22">
        <v>0</v>
      </c>
      <c r="AH18" s="22">
        <v>0</v>
      </c>
      <c r="AI18" s="22">
        <v>0</v>
      </c>
      <c r="AJ18" s="22">
        <v>0</v>
      </c>
      <c r="AK18" s="22">
        <v>82402.539999999994</v>
      </c>
      <c r="AL18" s="22">
        <v>0</v>
      </c>
      <c r="AM18" s="22">
        <v>6727357.1399999997</v>
      </c>
      <c r="AN18" s="22">
        <v>78099.13</v>
      </c>
      <c r="AO18" s="22">
        <v>0</v>
      </c>
      <c r="AP18" s="22">
        <v>291915.17839999998</v>
      </c>
      <c r="AQ18" s="22">
        <v>0</v>
      </c>
      <c r="AR18" s="22">
        <v>0</v>
      </c>
      <c r="AS18" s="22">
        <v>0</v>
      </c>
      <c r="AT18" s="22">
        <v>100043184.2246</v>
      </c>
      <c r="AU18" s="22">
        <v>5630741.6771999998</v>
      </c>
      <c r="AV18" s="22">
        <v>33647</v>
      </c>
      <c r="AW18" s="22">
        <v>0</v>
      </c>
      <c r="AX18" s="22">
        <v>5496110.9346000003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11526893.155199999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195076.29810000001</v>
      </c>
      <c r="BO18" s="22">
        <v>0</v>
      </c>
      <c r="BP18" s="22">
        <v>46254217.001900002</v>
      </c>
      <c r="BQ18" s="22">
        <v>7323267.8205000004</v>
      </c>
      <c r="BR18" s="22">
        <v>57544046.495099999</v>
      </c>
      <c r="BS18" s="22">
        <v>3781206.2942000004</v>
      </c>
      <c r="BT18" s="22">
        <v>0</v>
      </c>
      <c r="BU18" s="22">
        <v>0</v>
      </c>
      <c r="BV18" s="22">
        <v>37483547.140500002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3">
        <v>0</v>
      </c>
      <c r="CJ18" s="22">
        <v>0</v>
      </c>
      <c r="CK18" s="22">
        <v>0</v>
      </c>
      <c r="CL18" s="23">
        <v>0</v>
      </c>
      <c r="CM18" s="22">
        <v>0</v>
      </c>
      <c r="CN18" s="22">
        <v>0</v>
      </c>
      <c r="CO18" s="23">
        <v>0</v>
      </c>
      <c r="CP18" s="22">
        <v>0</v>
      </c>
      <c r="CQ18" s="22">
        <v>0</v>
      </c>
      <c r="CR18" s="22">
        <v>6954403.7300000004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3">
        <v>0</v>
      </c>
      <c r="DC18" s="22">
        <v>0</v>
      </c>
      <c r="DD18" s="22">
        <v>0</v>
      </c>
      <c r="DE18" s="23">
        <v>0</v>
      </c>
      <c r="DF18" s="22">
        <v>0</v>
      </c>
      <c r="DG18" s="22">
        <v>0</v>
      </c>
      <c r="DH18" s="23">
        <v>0</v>
      </c>
      <c r="DI18" s="22">
        <v>0</v>
      </c>
      <c r="DJ18" s="22">
        <v>0</v>
      </c>
      <c r="DK18" s="22">
        <v>0</v>
      </c>
      <c r="DL18" s="22">
        <v>389868411.62290001</v>
      </c>
    </row>
    <row r="19" spans="1:116" ht="12.75" customHeight="1" x14ac:dyDescent="0.25">
      <c r="A19" s="65" t="s">
        <v>169</v>
      </c>
      <c r="B19" s="21">
        <v>1016</v>
      </c>
      <c r="C19" s="66" t="s">
        <v>146</v>
      </c>
      <c r="D19" s="23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85681470.246414825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79145338.974399969</v>
      </c>
      <c r="BJ19" s="22">
        <v>68643930.028322995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3">
        <v>0</v>
      </c>
      <c r="CJ19" s="22">
        <v>0</v>
      </c>
      <c r="CK19" s="22">
        <v>0</v>
      </c>
      <c r="CL19" s="23">
        <v>0</v>
      </c>
      <c r="CM19" s="22">
        <v>0</v>
      </c>
      <c r="CN19" s="22">
        <v>0</v>
      </c>
      <c r="CO19" s="23">
        <v>0</v>
      </c>
      <c r="CP19" s="22">
        <v>0</v>
      </c>
      <c r="CQ19" s="22">
        <v>0</v>
      </c>
      <c r="CR19" s="22">
        <v>0</v>
      </c>
      <c r="CS19" s="22">
        <v>0</v>
      </c>
      <c r="CT19" s="22">
        <v>0</v>
      </c>
      <c r="CU19" s="22">
        <v>0</v>
      </c>
      <c r="CV19" s="22">
        <v>0</v>
      </c>
      <c r="CW19" s="22">
        <v>0</v>
      </c>
      <c r="CX19" s="22">
        <v>0</v>
      </c>
      <c r="CY19" s="22">
        <v>0</v>
      </c>
      <c r="CZ19" s="22">
        <v>0</v>
      </c>
      <c r="DA19" s="22">
        <v>0</v>
      </c>
      <c r="DB19" s="23">
        <v>0</v>
      </c>
      <c r="DC19" s="22">
        <v>0</v>
      </c>
      <c r="DD19" s="22">
        <v>0</v>
      </c>
      <c r="DE19" s="23">
        <v>0</v>
      </c>
      <c r="DF19" s="22">
        <v>0</v>
      </c>
      <c r="DG19" s="22">
        <v>0</v>
      </c>
      <c r="DH19" s="23">
        <v>0</v>
      </c>
      <c r="DI19" s="22">
        <v>0</v>
      </c>
      <c r="DJ19" s="22">
        <v>0</v>
      </c>
      <c r="DK19" s="22">
        <v>0</v>
      </c>
      <c r="DL19" s="22">
        <v>233470739.24913779</v>
      </c>
    </row>
    <row r="20" spans="1:116" ht="12.75" customHeight="1" x14ac:dyDescent="0.25">
      <c r="A20" s="65" t="s">
        <v>171</v>
      </c>
      <c r="B20" s="21">
        <v>1017</v>
      </c>
      <c r="C20" s="66" t="s">
        <v>146</v>
      </c>
      <c r="D20" s="23">
        <v>382190648.70999998</v>
      </c>
      <c r="E20" s="22">
        <v>4533119</v>
      </c>
      <c r="F20" s="22">
        <v>125544962.58999999</v>
      </c>
      <c r="G20" s="22">
        <v>252112567.12</v>
      </c>
      <c r="H20" s="22">
        <v>40745175.82</v>
      </c>
      <c r="I20" s="22">
        <v>610779.62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108010230.83000001</v>
      </c>
      <c r="P20" s="22">
        <v>0</v>
      </c>
      <c r="Q20" s="22">
        <v>62235080.519999996</v>
      </c>
      <c r="R20" s="22">
        <v>0</v>
      </c>
      <c r="S20" s="22">
        <v>0</v>
      </c>
      <c r="T20" s="22">
        <v>788750071.93000007</v>
      </c>
      <c r="U20" s="22">
        <v>91897.98</v>
      </c>
      <c r="V20" s="22">
        <v>72811960.230000004</v>
      </c>
      <c r="W20" s="22">
        <v>1136932065.2899997</v>
      </c>
      <c r="X20" s="22">
        <v>28093.03</v>
      </c>
      <c r="Y20" s="22">
        <v>15694575.02</v>
      </c>
      <c r="Z20" s="22">
        <v>18967153.540000003</v>
      </c>
      <c r="AA20" s="22">
        <v>0</v>
      </c>
      <c r="AB20" s="22">
        <v>0</v>
      </c>
      <c r="AC20" s="22">
        <v>717944.65</v>
      </c>
      <c r="AD20" s="22">
        <v>6632257.9399999995</v>
      </c>
      <c r="AE20" s="22">
        <v>0</v>
      </c>
      <c r="AF20" s="22">
        <v>105856.84</v>
      </c>
      <c r="AG20" s="22">
        <v>1005254.39</v>
      </c>
      <c r="AH20" s="22">
        <v>9338464.7100000009</v>
      </c>
      <c r="AI20" s="22">
        <v>1871916.4</v>
      </c>
      <c r="AJ20" s="22">
        <v>780</v>
      </c>
      <c r="AK20" s="22">
        <v>0</v>
      </c>
      <c r="AL20" s="22">
        <v>0</v>
      </c>
      <c r="AM20" s="22">
        <v>60859.5</v>
      </c>
      <c r="AN20" s="22">
        <v>69826.989999999991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11679387.219999999</v>
      </c>
      <c r="BE20" s="22">
        <v>20296.810000000001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917720.87</v>
      </c>
      <c r="BN20" s="22">
        <v>1555294.3100000003</v>
      </c>
      <c r="BO20" s="22">
        <v>0</v>
      </c>
      <c r="BP20" s="22">
        <v>196713055.58000001</v>
      </c>
      <c r="BQ20" s="22">
        <v>18430146.459999997</v>
      </c>
      <c r="BR20" s="22">
        <v>112019191.79000001</v>
      </c>
      <c r="BS20" s="22">
        <v>8231365.3799999999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0</v>
      </c>
      <c r="BZ20" s="22">
        <v>2049542.87</v>
      </c>
      <c r="CA20" s="22">
        <v>14185717.869999999</v>
      </c>
      <c r="CB20" s="22">
        <v>0</v>
      </c>
      <c r="CC20" s="22">
        <v>11344400.27</v>
      </c>
      <c r="CD20" s="22">
        <v>0</v>
      </c>
      <c r="CE20" s="22">
        <v>0</v>
      </c>
      <c r="CF20" s="22">
        <v>0</v>
      </c>
      <c r="CG20" s="22">
        <v>0</v>
      </c>
      <c r="CH20" s="22">
        <v>2744.82</v>
      </c>
      <c r="CI20" s="23">
        <v>68883098.769999996</v>
      </c>
      <c r="CJ20" s="22">
        <v>420</v>
      </c>
      <c r="CK20" s="22">
        <v>0</v>
      </c>
      <c r="CL20" s="23">
        <v>17147450.32</v>
      </c>
      <c r="CM20" s="22">
        <v>472815.49</v>
      </c>
      <c r="CN20" s="22">
        <v>16674634.83</v>
      </c>
      <c r="CO20" s="23">
        <v>51735228.449999996</v>
      </c>
      <c r="CP20" s="22">
        <v>3914317.51</v>
      </c>
      <c r="CQ20" s="22">
        <v>47820910.939999998</v>
      </c>
      <c r="CR20" s="22">
        <v>490117.35</v>
      </c>
      <c r="CS20" s="22">
        <v>0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  <c r="DA20" s="22">
        <v>0</v>
      </c>
      <c r="DB20" s="23">
        <v>0</v>
      </c>
      <c r="DC20" s="22">
        <v>0</v>
      </c>
      <c r="DD20" s="22">
        <v>0</v>
      </c>
      <c r="DE20" s="23">
        <v>0</v>
      </c>
      <c r="DF20" s="22">
        <v>0</v>
      </c>
      <c r="DG20" s="22">
        <v>0</v>
      </c>
      <c r="DH20" s="23">
        <v>0</v>
      </c>
      <c r="DI20" s="22">
        <v>0</v>
      </c>
      <c r="DJ20" s="22">
        <v>0</v>
      </c>
      <c r="DK20" s="22">
        <v>0</v>
      </c>
      <c r="DL20" s="22">
        <v>3093392974.3099995</v>
      </c>
    </row>
    <row r="21" spans="1:116" ht="12.75" customHeight="1" x14ac:dyDescent="0.25">
      <c r="A21" s="65" t="s">
        <v>173</v>
      </c>
      <c r="B21" s="21">
        <v>1018</v>
      </c>
      <c r="C21" s="66" t="s">
        <v>146</v>
      </c>
      <c r="D21" s="23">
        <v>118769792.39999999</v>
      </c>
      <c r="E21" s="22">
        <v>44263089.649999999</v>
      </c>
      <c r="F21" s="22">
        <v>50526025.169999994</v>
      </c>
      <c r="G21" s="22">
        <v>23980677.579999998</v>
      </c>
      <c r="H21" s="22">
        <v>0</v>
      </c>
      <c r="I21" s="22">
        <v>24524937.850000001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9063321.2599999998</v>
      </c>
      <c r="P21" s="22">
        <v>0</v>
      </c>
      <c r="Q21" s="22">
        <v>328588.03000000003</v>
      </c>
      <c r="R21" s="22">
        <v>0</v>
      </c>
      <c r="S21" s="22">
        <v>0</v>
      </c>
      <c r="T21" s="22">
        <v>-6002885.7699999996</v>
      </c>
      <c r="U21" s="22">
        <v>0</v>
      </c>
      <c r="V21" s="22">
        <v>-128238.74</v>
      </c>
      <c r="W21" s="22">
        <v>158896536.59</v>
      </c>
      <c r="X21" s="22">
        <v>0</v>
      </c>
      <c r="Y21" s="22">
        <v>3149914.63</v>
      </c>
      <c r="Z21" s="22">
        <v>1488702.38</v>
      </c>
      <c r="AA21" s="22">
        <v>0</v>
      </c>
      <c r="AB21" s="22">
        <v>0</v>
      </c>
      <c r="AC21" s="22">
        <v>1353179.14</v>
      </c>
      <c r="AD21" s="22">
        <v>205497.25</v>
      </c>
      <c r="AE21" s="22">
        <v>0</v>
      </c>
      <c r="AF21" s="22">
        <v>380594.06</v>
      </c>
      <c r="AG21" s="22">
        <v>0</v>
      </c>
      <c r="AH21" s="22">
        <v>0</v>
      </c>
      <c r="AI21" s="22">
        <v>0</v>
      </c>
      <c r="AJ21" s="22">
        <v>62414.8</v>
      </c>
      <c r="AK21" s="22">
        <v>6452.49</v>
      </c>
      <c r="AL21" s="22">
        <v>0</v>
      </c>
      <c r="AM21" s="22">
        <v>6190.14</v>
      </c>
      <c r="AN21" s="22">
        <v>0</v>
      </c>
      <c r="AO21" s="22">
        <v>0</v>
      </c>
      <c r="AP21" s="22">
        <v>508772.29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5663653.3399999999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60</v>
      </c>
      <c r="BN21" s="22">
        <v>278543.25</v>
      </c>
      <c r="BO21" s="22">
        <v>0</v>
      </c>
      <c r="BP21" s="22">
        <v>7595074.9699999997</v>
      </c>
      <c r="BQ21" s="22">
        <v>1560574.5</v>
      </c>
      <c r="BR21" s="22">
        <v>13863911.449999999</v>
      </c>
      <c r="BS21" s="22">
        <v>6460337.0199999996</v>
      </c>
      <c r="BT21" s="22">
        <v>0</v>
      </c>
      <c r="BU21" s="22">
        <v>0</v>
      </c>
      <c r="BV21" s="22">
        <v>515152.71</v>
      </c>
      <c r="BW21" s="22">
        <v>0</v>
      </c>
      <c r="BX21" s="22">
        <v>0</v>
      </c>
      <c r="BY21" s="22">
        <v>0</v>
      </c>
      <c r="BZ21" s="22">
        <v>2496508.0699999998</v>
      </c>
      <c r="CA21" s="22">
        <v>5463953.6100000003</v>
      </c>
      <c r="CB21" s="22">
        <v>0</v>
      </c>
      <c r="CC21" s="22">
        <v>1841193.1</v>
      </c>
      <c r="CD21" s="22">
        <v>0</v>
      </c>
      <c r="CE21" s="22">
        <v>0</v>
      </c>
      <c r="CF21" s="22">
        <v>6042128.3399999999</v>
      </c>
      <c r="CG21" s="22">
        <v>0</v>
      </c>
      <c r="CH21" s="22">
        <v>0</v>
      </c>
      <c r="CI21" s="23">
        <v>21755383.100000001</v>
      </c>
      <c r="CJ21" s="22">
        <v>0</v>
      </c>
      <c r="CK21" s="22">
        <v>0</v>
      </c>
      <c r="CL21" s="23">
        <v>21755383.100000001</v>
      </c>
      <c r="CM21" s="22">
        <v>21755383.100000001</v>
      </c>
      <c r="CN21" s="22">
        <v>0</v>
      </c>
      <c r="CO21" s="23">
        <v>0</v>
      </c>
      <c r="CP21" s="22">
        <v>0</v>
      </c>
      <c r="CQ21" s="22">
        <v>0</v>
      </c>
      <c r="CR21" s="22">
        <v>21434620.600000001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3">
        <v>0</v>
      </c>
      <c r="DC21" s="22">
        <v>0</v>
      </c>
      <c r="DD21" s="22">
        <v>0</v>
      </c>
      <c r="DE21" s="23">
        <v>0</v>
      </c>
      <c r="DF21" s="22">
        <v>0</v>
      </c>
      <c r="DG21" s="22">
        <v>0</v>
      </c>
      <c r="DH21" s="23">
        <v>0</v>
      </c>
      <c r="DI21" s="22">
        <v>0</v>
      </c>
      <c r="DJ21" s="22">
        <v>0</v>
      </c>
      <c r="DK21" s="22">
        <v>0</v>
      </c>
      <c r="DL21" s="22">
        <v>407584862.86000001</v>
      </c>
    </row>
    <row r="22" spans="1:116" ht="12.75" customHeight="1" x14ac:dyDescent="0.25">
      <c r="A22" s="65" t="s">
        <v>175</v>
      </c>
      <c r="B22" s="21">
        <v>1020</v>
      </c>
      <c r="C22" s="66" t="s">
        <v>146</v>
      </c>
      <c r="D22" s="23">
        <v>755575359.06000006</v>
      </c>
      <c r="E22" s="22">
        <v>125934365.73000076</v>
      </c>
      <c r="F22" s="22">
        <v>154628022.19999921</v>
      </c>
      <c r="G22" s="22">
        <v>475012971.13000011</v>
      </c>
      <c r="H22" s="22">
        <v>18342120.18</v>
      </c>
      <c r="I22" s="22">
        <v>366687679.01000017</v>
      </c>
      <c r="J22" s="22">
        <v>0</v>
      </c>
      <c r="K22" s="22">
        <v>1801744.7999999998</v>
      </c>
      <c r="L22" s="22">
        <v>0</v>
      </c>
      <c r="M22" s="22">
        <v>0</v>
      </c>
      <c r="N22" s="22">
        <v>19571832.069999997</v>
      </c>
      <c r="O22" s="22">
        <v>135614125.60999998</v>
      </c>
      <c r="P22" s="22">
        <v>-9.0949470177292824E-13</v>
      </c>
      <c r="Q22" s="22">
        <v>98826163.910000056</v>
      </c>
      <c r="R22" s="22">
        <v>0</v>
      </c>
      <c r="S22" s="22">
        <v>0</v>
      </c>
      <c r="T22" s="22">
        <v>9626984784.6800022</v>
      </c>
      <c r="U22" s="22">
        <v>225825668.88999996</v>
      </c>
      <c r="V22" s="22">
        <v>498750865.49000001</v>
      </c>
      <c r="W22" s="22">
        <v>5028326702.579999</v>
      </c>
      <c r="X22" s="22">
        <v>314389.25</v>
      </c>
      <c r="Y22" s="22">
        <v>151161248.3599999</v>
      </c>
      <c r="Z22" s="22">
        <v>61353412.270000011</v>
      </c>
      <c r="AA22" s="22">
        <v>0</v>
      </c>
      <c r="AB22" s="22">
        <v>0</v>
      </c>
      <c r="AC22" s="22">
        <v>243147.87000000011</v>
      </c>
      <c r="AD22" s="22">
        <v>4668911.5200000089</v>
      </c>
      <c r="AE22" s="22">
        <v>13084.120000000112</v>
      </c>
      <c r="AF22" s="22">
        <v>12898981.520000003</v>
      </c>
      <c r="AG22" s="22">
        <v>20583549.610000033</v>
      </c>
      <c r="AH22" s="22">
        <v>23616010.899999991</v>
      </c>
      <c r="AI22" s="22">
        <v>15729440.439999999</v>
      </c>
      <c r="AJ22" s="22">
        <v>14382717.57</v>
      </c>
      <c r="AK22" s="22">
        <v>238517.52</v>
      </c>
      <c r="AL22" s="22">
        <v>0</v>
      </c>
      <c r="AM22" s="22">
        <v>117492790.55000001</v>
      </c>
      <c r="AN22" s="22">
        <v>538765.98</v>
      </c>
      <c r="AO22" s="22">
        <v>0</v>
      </c>
      <c r="AP22" s="22">
        <v>2423869.25</v>
      </c>
      <c r="AQ22" s="22">
        <v>0</v>
      </c>
      <c r="AR22" s="22">
        <v>0</v>
      </c>
      <c r="AS22" s="22">
        <v>0</v>
      </c>
      <c r="AT22" s="22">
        <v>1266015003.7200003</v>
      </c>
      <c r="AU22" s="22">
        <v>92293271.310000062</v>
      </c>
      <c r="AV22" s="22">
        <v>0</v>
      </c>
      <c r="AW22" s="22">
        <v>0</v>
      </c>
      <c r="AX22" s="22">
        <v>0.33000000000174623</v>
      </c>
      <c r="AY22" s="22">
        <v>0</v>
      </c>
      <c r="AZ22" s="22">
        <v>0</v>
      </c>
      <c r="BA22" s="22">
        <v>0</v>
      </c>
      <c r="BB22" s="22">
        <v>0</v>
      </c>
      <c r="BC22" s="22">
        <v>70.709999999031425</v>
      </c>
      <c r="BD22" s="22">
        <v>142722166.93999982</v>
      </c>
      <c r="BE22" s="22">
        <v>0</v>
      </c>
      <c r="BF22" s="22">
        <v>0</v>
      </c>
      <c r="BG22" s="22">
        <v>0</v>
      </c>
      <c r="BH22" s="22">
        <v>560254.59000000032</v>
      </c>
      <c r="BI22" s="22">
        <v>0</v>
      </c>
      <c r="BJ22" s="22">
        <v>0</v>
      </c>
      <c r="BK22" s="22">
        <v>0</v>
      </c>
      <c r="BL22" s="22">
        <v>805929.39000000141</v>
      </c>
      <c r="BM22" s="22">
        <v>0</v>
      </c>
      <c r="BN22" s="22">
        <v>35897516.399999991</v>
      </c>
      <c r="BO22" s="22">
        <v>0</v>
      </c>
      <c r="BP22" s="22">
        <v>247447419.78999993</v>
      </c>
      <c r="BQ22" s="22">
        <v>33526900.840000004</v>
      </c>
      <c r="BR22" s="22">
        <v>221666784.56999978</v>
      </c>
      <c r="BS22" s="22">
        <v>59803148.959999979</v>
      </c>
      <c r="BT22" s="22">
        <v>0</v>
      </c>
      <c r="BU22" s="22">
        <v>0</v>
      </c>
      <c r="BV22" s="22">
        <v>0</v>
      </c>
      <c r="BW22" s="22">
        <v>53636.210000000428</v>
      </c>
      <c r="BX22" s="22">
        <v>0</v>
      </c>
      <c r="BY22" s="22">
        <v>0</v>
      </c>
      <c r="BZ22" s="22">
        <v>7598835.9900001436</v>
      </c>
      <c r="CA22" s="22">
        <v>95554183.290000319</v>
      </c>
      <c r="CB22" s="22">
        <v>-1.0244548320770264E-8</v>
      </c>
      <c r="CC22" s="22">
        <v>29163578.55000031</v>
      </c>
      <c r="CD22" s="22">
        <v>72127.340000000011</v>
      </c>
      <c r="CE22" s="22">
        <v>0</v>
      </c>
      <c r="CF22" s="22">
        <v>330535.96999999881</v>
      </c>
      <c r="CG22" s="22">
        <v>1574023.6600000337</v>
      </c>
      <c r="CH22" s="22">
        <v>0</v>
      </c>
      <c r="CI22" s="23">
        <v>989614947.07000029</v>
      </c>
      <c r="CJ22" s="22">
        <v>2344</v>
      </c>
      <c r="CK22" s="22">
        <v>4440253.9300000006</v>
      </c>
      <c r="CL22" s="23">
        <v>665652962.70999992</v>
      </c>
      <c r="CM22" s="22">
        <v>2144580.1799999974</v>
      </c>
      <c r="CN22" s="22">
        <v>663508382.52999997</v>
      </c>
      <c r="CO22" s="23">
        <v>319519386.43000042</v>
      </c>
      <c r="CP22" s="22">
        <v>65420422.530000001</v>
      </c>
      <c r="CQ22" s="22">
        <v>254098963.90000039</v>
      </c>
      <c r="CR22" s="22">
        <v>7810337.1000000034</v>
      </c>
      <c r="CS22" s="22">
        <v>0</v>
      </c>
      <c r="CT22" s="22">
        <v>0</v>
      </c>
      <c r="CU22" s="22">
        <v>0</v>
      </c>
      <c r="CV22" s="22">
        <v>0</v>
      </c>
      <c r="CW22" s="22">
        <v>0</v>
      </c>
      <c r="CX22" s="22">
        <v>0</v>
      </c>
      <c r="CY22" s="22">
        <v>0</v>
      </c>
      <c r="CZ22" s="22">
        <v>0</v>
      </c>
      <c r="DA22" s="22">
        <v>0</v>
      </c>
      <c r="DB22" s="23">
        <v>0</v>
      </c>
      <c r="DC22" s="22">
        <v>0</v>
      </c>
      <c r="DD22" s="22">
        <v>0</v>
      </c>
      <c r="DE22" s="23">
        <v>0</v>
      </c>
      <c r="DF22" s="22">
        <v>0</v>
      </c>
      <c r="DG22" s="22">
        <v>0</v>
      </c>
      <c r="DH22" s="23">
        <v>0</v>
      </c>
      <c r="DI22" s="22">
        <v>0</v>
      </c>
      <c r="DJ22" s="22">
        <v>0</v>
      </c>
      <c r="DK22" s="22">
        <v>0</v>
      </c>
      <c r="DL22" s="22">
        <v>20434476555.740005</v>
      </c>
    </row>
    <row r="23" spans="1:116" ht="12.75" customHeight="1" x14ac:dyDescent="0.25">
      <c r="A23" s="65" t="s">
        <v>177</v>
      </c>
      <c r="B23" s="21">
        <v>1022</v>
      </c>
      <c r="C23" s="66" t="s">
        <v>146</v>
      </c>
      <c r="D23" s="23">
        <v>1702929803.9500008</v>
      </c>
      <c r="E23" s="22">
        <v>460723954.1200009</v>
      </c>
      <c r="F23" s="22">
        <v>722801575.98281825</v>
      </c>
      <c r="G23" s="22">
        <v>519404273.84718168</v>
      </c>
      <c r="H23" s="22">
        <v>0</v>
      </c>
      <c r="I23" s="22">
        <v>263095197.82000017</v>
      </c>
      <c r="J23" s="22">
        <v>0</v>
      </c>
      <c r="K23" s="22">
        <v>1072465.27</v>
      </c>
      <c r="L23" s="22">
        <v>0</v>
      </c>
      <c r="M23" s="22">
        <v>0</v>
      </c>
      <c r="N23" s="22">
        <v>0</v>
      </c>
      <c r="O23" s="22">
        <v>677127853.84000194</v>
      </c>
      <c r="P23" s="22">
        <v>0</v>
      </c>
      <c r="Q23" s="22">
        <v>95582044.330000013</v>
      </c>
      <c r="R23" s="22">
        <v>0</v>
      </c>
      <c r="S23" s="22">
        <v>0</v>
      </c>
      <c r="T23" s="22">
        <v>3262448906.0999985</v>
      </c>
      <c r="U23" s="22">
        <v>431139741.89000082</v>
      </c>
      <c r="V23" s="22">
        <v>741018191.87</v>
      </c>
      <c r="W23" s="22">
        <v>9884553514.6400013</v>
      </c>
      <c r="X23" s="22">
        <v>6148437.0700000012</v>
      </c>
      <c r="Y23" s="22">
        <v>108735455.21999501</v>
      </c>
      <c r="Z23" s="22">
        <v>45768379.419979937</v>
      </c>
      <c r="AA23" s="22">
        <v>49821.530000000006</v>
      </c>
      <c r="AB23" s="22">
        <v>0</v>
      </c>
      <c r="AC23" s="22">
        <v>2250.7199999999998</v>
      </c>
      <c r="AD23" s="22">
        <v>3239226.619998897</v>
      </c>
      <c r="AE23" s="22">
        <v>23875</v>
      </c>
      <c r="AF23" s="22">
        <v>8392790.4600000009</v>
      </c>
      <c r="AG23" s="22">
        <v>0</v>
      </c>
      <c r="AH23" s="22">
        <v>0</v>
      </c>
      <c r="AI23" s="22">
        <v>0</v>
      </c>
      <c r="AJ23" s="22">
        <v>1170985.9099999999</v>
      </c>
      <c r="AK23" s="22">
        <v>1299975.6900000002</v>
      </c>
      <c r="AL23" s="22">
        <v>0</v>
      </c>
      <c r="AM23" s="22">
        <v>3863787.7900000005</v>
      </c>
      <c r="AN23" s="22">
        <v>0</v>
      </c>
      <c r="AO23" s="22">
        <v>0</v>
      </c>
      <c r="AP23" s="22">
        <v>2582177.0899992087</v>
      </c>
      <c r="AQ23" s="22">
        <v>0</v>
      </c>
      <c r="AR23" s="22">
        <v>0</v>
      </c>
      <c r="AS23" s="22">
        <v>0</v>
      </c>
      <c r="AT23" s="22">
        <v>90095.81</v>
      </c>
      <c r="AU23" s="22">
        <v>4971.54</v>
      </c>
      <c r="AV23" s="22">
        <v>8309.94</v>
      </c>
      <c r="AW23" s="22">
        <v>0</v>
      </c>
      <c r="AX23" s="22">
        <v>1675.3000000000002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80894043.059985206</v>
      </c>
      <c r="BE23" s="22">
        <v>-17494616.669999696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9.0003013610839844E-6</v>
      </c>
      <c r="BN23" s="22">
        <v>85448487.390014142</v>
      </c>
      <c r="BO23" s="22">
        <v>0</v>
      </c>
      <c r="BP23" s="22">
        <v>321405109.50999981</v>
      </c>
      <c r="BQ23" s="22">
        <v>44680259.530000478</v>
      </c>
      <c r="BR23" s="22">
        <v>86480945.430000007</v>
      </c>
      <c r="BS23" s="22">
        <v>95183936.519999981</v>
      </c>
      <c r="BT23" s="22">
        <v>0</v>
      </c>
      <c r="BU23" s="22">
        <v>227523.59999999998</v>
      </c>
      <c r="BV23" s="22">
        <v>19839241.669999994</v>
      </c>
      <c r="BW23" s="22">
        <v>46376.92</v>
      </c>
      <c r="BX23" s="22">
        <v>0</v>
      </c>
      <c r="BY23" s="22">
        <v>0</v>
      </c>
      <c r="BZ23" s="22">
        <v>10846344.129999999</v>
      </c>
      <c r="CA23" s="22">
        <v>544006100</v>
      </c>
      <c r="CB23" s="22">
        <v>381292.41</v>
      </c>
      <c r="CC23" s="22">
        <v>87082795.859999999</v>
      </c>
      <c r="CD23" s="22">
        <v>0</v>
      </c>
      <c r="CE23" s="22">
        <v>0</v>
      </c>
      <c r="CF23" s="22">
        <v>2020863.52</v>
      </c>
      <c r="CG23" s="22">
        <v>2216562.3699999996</v>
      </c>
      <c r="CH23" s="22">
        <v>0</v>
      </c>
      <c r="CI23" s="23">
        <v>509820825.21499979</v>
      </c>
      <c r="CJ23" s="22">
        <v>5534747.959999999</v>
      </c>
      <c r="CK23" s="22">
        <v>244707.14</v>
      </c>
      <c r="CL23" s="23">
        <v>228860925.56499976</v>
      </c>
      <c r="CM23" s="22">
        <v>44381542.03999979</v>
      </c>
      <c r="CN23" s="22">
        <v>184479383.52499998</v>
      </c>
      <c r="CO23" s="23">
        <v>275180444.55000001</v>
      </c>
      <c r="CP23" s="22">
        <v>183442936.56</v>
      </c>
      <c r="CQ23" s="22">
        <v>91737507.99000001</v>
      </c>
      <c r="CR23" s="22">
        <v>63873217.189999305</v>
      </c>
      <c r="CS23" s="22">
        <v>0</v>
      </c>
      <c r="CT23" s="22">
        <v>0</v>
      </c>
      <c r="CU23" s="22">
        <v>0</v>
      </c>
      <c r="CV23" s="22">
        <v>0</v>
      </c>
      <c r="CW23" s="22">
        <v>0</v>
      </c>
      <c r="CX23" s="22">
        <v>0</v>
      </c>
      <c r="CY23" s="22">
        <v>0</v>
      </c>
      <c r="CZ23" s="22">
        <v>0</v>
      </c>
      <c r="DA23" s="22">
        <v>0</v>
      </c>
      <c r="DB23" s="23">
        <v>0</v>
      </c>
      <c r="DC23" s="22">
        <v>0</v>
      </c>
      <c r="DD23" s="22">
        <v>0</v>
      </c>
      <c r="DE23" s="23">
        <v>0</v>
      </c>
      <c r="DF23" s="22">
        <v>0</v>
      </c>
      <c r="DG23" s="22">
        <v>0</v>
      </c>
      <c r="DH23" s="23">
        <v>0</v>
      </c>
      <c r="DI23" s="22">
        <v>0</v>
      </c>
      <c r="DJ23" s="22">
        <v>0</v>
      </c>
      <c r="DK23" s="22">
        <v>0</v>
      </c>
      <c r="DL23" s="22">
        <v>19177309242.474979</v>
      </c>
    </row>
    <row r="24" spans="1:116" ht="12.75" customHeight="1" x14ac:dyDescent="0.25">
      <c r="A24" s="65" t="s">
        <v>179</v>
      </c>
      <c r="B24" s="21">
        <v>1025</v>
      </c>
      <c r="C24" s="66" t="s">
        <v>146</v>
      </c>
      <c r="D24" s="23">
        <v>125756885.96000022</v>
      </c>
      <c r="E24" s="22">
        <v>26469335.690000303</v>
      </c>
      <c r="F24" s="22">
        <v>27908988.739999801</v>
      </c>
      <c r="G24" s="22">
        <v>71378561.530000106</v>
      </c>
      <c r="H24" s="22">
        <v>876875.20999999903</v>
      </c>
      <c r="I24" s="22">
        <v>38551205.560000703</v>
      </c>
      <c r="J24" s="22">
        <v>29171.94</v>
      </c>
      <c r="K24" s="22">
        <v>0</v>
      </c>
      <c r="L24" s="22">
        <v>0</v>
      </c>
      <c r="M24" s="22">
        <v>0</v>
      </c>
      <c r="N24" s="22">
        <v>0</v>
      </c>
      <c r="O24" s="22">
        <v>27178822.0100004</v>
      </c>
      <c r="P24" s="22">
        <v>0</v>
      </c>
      <c r="Q24" s="22">
        <v>4907194.75</v>
      </c>
      <c r="R24" s="22">
        <v>0</v>
      </c>
      <c r="S24" s="22">
        <v>0</v>
      </c>
      <c r="T24" s="22">
        <v>1096841169.66008</v>
      </c>
      <c r="U24" s="22">
        <v>1988616.75</v>
      </c>
      <c r="V24" s="22">
        <v>93227599.420000806</v>
      </c>
      <c r="W24" s="22">
        <v>396222126.59998941</v>
      </c>
      <c r="X24" s="22">
        <v>0</v>
      </c>
      <c r="Y24" s="22">
        <v>5955629.1300000101</v>
      </c>
      <c r="Z24" s="22">
        <v>7505053.6000003796</v>
      </c>
      <c r="AA24" s="22">
        <v>0</v>
      </c>
      <c r="AB24" s="22">
        <v>0</v>
      </c>
      <c r="AC24" s="22">
        <v>3016758.8600002602</v>
      </c>
      <c r="AD24" s="22">
        <v>1240278.82</v>
      </c>
      <c r="AE24" s="22">
        <v>0</v>
      </c>
      <c r="AF24" s="22">
        <v>991665.31</v>
      </c>
      <c r="AG24" s="22">
        <v>0</v>
      </c>
      <c r="AH24" s="22">
        <v>0</v>
      </c>
      <c r="AI24" s="22">
        <v>0</v>
      </c>
      <c r="AJ24" s="22">
        <v>521718.08</v>
      </c>
      <c r="AK24" s="22">
        <v>36545.800000000003</v>
      </c>
      <c r="AL24" s="22">
        <v>0</v>
      </c>
      <c r="AM24" s="22">
        <v>733563.98</v>
      </c>
      <c r="AN24" s="22">
        <v>38190</v>
      </c>
      <c r="AO24" s="22">
        <v>0</v>
      </c>
      <c r="AP24" s="22">
        <v>272780.34999999998</v>
      </c>
      <c r="AQ24" s="22">
        <v>0</v>
      </c>
      <c r="AR24" s="22">
        <v>0</v>
      </c>
      <c r="AS24" s="22">
        <v>0</v>
      </c>
      <c r="AT24" s="22">
        <v>129706355.79999501</v>
      </c>
      <c r="AU24" s="22">
        <v>12034253.320000101</v>
      </c>
      <c r="AV24" s="22">
        <v>9530997.2099999692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10762220.8600065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65662131.340002097</v>
      </c>
      <c r="BO24" s="22">
        <v>0</v>
      </c>
      <c r="BP24" s="22">
        <v>22136293.569999799</v>
      </c>
      <c r="BQ24" s="22">
        <v>0</v>
      </c>
      <c r="BR24" s="22">
        <v>12559808.550000001</v>
      </c>
      <c r="BS24" s="22">
        <v>7005993.4499999499</v>
      </c>
      <c r="BT24" s="22">
        <v>0</v>
      </c>
      <c r="BU24" s="22">
        <v>0</v>
      </c>
      <c r="BV24" s="22">
        <v>0</v>
      </c>
      <c r="BW24" s="22">
        <v>13710.78</v>
      </c>
      <c r="BX24" s="22">
        <v>0</v>
      </c>
      <c r="BY24" s="22">
        <v>0</v>
      </c>
      <c r="BZ24" s="22">
        <v>2936512.95</v>
      </c>
      <c r="CA24" s="22">
        <v>15122376.43</v>
      </c>
      <c r="CB24" s="22">
        <v>0</v>
      </c>
      <c r="CC24" s="22">
        <v>1527763.92</v>
      </c>
      <c r="CD24" s="22">
        <v>0</v>
      </c>
      <c r="CE24" s="22">
        <v>0</v>
      </c>
      <c r="CF24" s="22">
        <v>14400</v>
      </c>
      <c r="CG24" s="22">
        <v>215740</v>
      </c>
      <c r="CH24" s="22">
        <v>759874.64</v>
      </c>
      <c r="CI24" s="23">
        <v>4761190.25</v>
      </c>
      <c r="CJ24" s="22">
        <v>0</v>
      </c>
      <c r="CK24" s="22">
        <v>0</v>
      </c>
      <c r="CL24" s="23">
        <v>4761190.25</v>
      </c>
      <c r="CM24" s="22">
        <v>0</v>
      </c>
      <c r="CN24" s="22">
        <v>4761190.25</v>
      </c>
      <c r="CO24" s="23">
        <v>0</v>
      </c>
      <c r="CP24" s="22">
        <v>0</v>
      </c>
      <c r="CQ24" s="22">
        <v>0</v>
      </c>
      <c r="CR24" s="22">
        <v>597282.26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3">
        <v>0</v>
      </c>
      <c r="DC24" s="22">
        <v>0</v>
      </c>
      <c r="DD24" s="22">
        <v>0</v>
      </c>
      <c r="DE24" s="23">
        <v>0</v>
      </c>
      <c r="DF24" s="22">
        <v>0</v>
      </c>
      <c r="DG24" s="22">
        <v>0</v>
      </c>
      <c r="DH24" s="23">
        <v>0</v>
      </c>
      <c r="DI24" s="22">
        <v>0</v>
      </c>
      <c r="DJ24" s="22">
        <v>0</v>
      </c>
      <c r="DK24" s="22">
        <v>0</v>
      </c>
      <c r="DL24" s="22">
        <v>2101238757.1200757</v>
      </c>
    </row>
    <row r="25" spans="1:116" ht="12.75" customHeight="1" x14ac:dyDescent="0.25">
      <c r="A25" s="65" t="s">
        <v>181</v>
      </c>
      <c r="B25" s="21">
        <v>1027</v>
      </c>
      <c r="C25" s="66" t="s">
        <v>146</v>
      </c>
      <c r="D25" s="23">
        <v>22279972.240000002</v>
      </c>
      <c r="E25" s="22">
        <v>9888573.8239239994</v>
      </c>
      <c r="F25" s="22">
        <v>6213042.0800619991</v>
      </c>
      <c r="G25" s="22">
        <v>6178356.3360140007</v>
      </c>
      <c r="H25" s="22">
        <v>34664.242063999998</v>
      </c>
      <c r="I25" s="22">
        <v>9340965.8300000001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34814332.68</v>
      </c>
      <c r="P25" s="22">
        <v>0</v>
      </c>
      <c r="Q25" s="22">
        <v>4469470.67</v>
      </c>
      <c r="R25" s="22">
        <v>0</v>
      </c>
      <c r="S25" s="22">
        <v>0</v>
      </c>
      <c r="T25" s="22">
        <v>100324098.76000001</v>
      </c>
      <c r="U25" s="22">
        <v>4392496.4559739996</v>
      </c>
      <c r="V25" s="22">
        <v>32108788.919700004</v>
      </c>
      <c r="W25" s="22">
        <v>681210466.11000013</v>
      </c>
      <c r="X25" s="22">
        <v>0</v>
      </c>
      <c r="Y25" s="22">
        <v>3822851.93</v>
      </c>
      <c r="Z25" s="22">
        <v>3819723.7525939997</v>
      </c>
      <c r="AA25" s="22">
        <v>0</v>
      </c>
      <c r="AB25" s="22">
        <v>0</v>
      </c>
      <c r="AC25" s="22">
        <v>809761.2300000001</v>
      </c>
      <c r="AD25" s="22">
        <v>990519.71999999974</v>
      </c>
      <c r="AE25" s="22">
        <v>0</v>
      </c>
      <c r="AF25" s="22">
        <v>0</v>
      </c>
      <c r="AG25" s="22">
        <v>980456.12</v>
      </c>
      <c r="AH25" s="22">
        <v>207078.02000000002</v>
      </c>
      <c r="AI25" s="22">
        <v>0</v>
      </c>
      <c r="AJ25" s="22">
        <v>1189945.06</v>
      </c>
      <c r="AK25" s="22">
        <v>34937.9</v>
      </c>
      <c r="AL25" s="22">
        <v>0</v>
      </c>
      <c r="AM25" s="22">
        <v>1000215.6100000001</v>
      </c>
      <c r="AN25" s="22">
        <v>0</v>
      </c>
      <c r="AO25" s="22">
        <v>0</v>
      </c>
      <c r="AP25" s="22">
        <v>9170</v>
      </c>
      <c r="AQ25" s="22">
        <v>0</v>
      </c>
      <c r="AR25" s="22">
        <v>0</v>
      </c>
      <c r="AS25" s="22">
        <v>0</v>
      </c>
      <c r="AT25" s="22">
        <v>80189509.439999983</v>
      </c>
      <c r="AU25" s="22">
        <v>3491338.1600000006</v>
      </c>
      <c r="AV25" s="22">
        <v>5881386.6200000001</v>
      </c>
      <c r="AW25" s="22">
        <v>0</v>
      </c>
      <c r="AX25" s="22">
        <v>1710079.2500000007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9476345.4400000051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1468236.71</v>
      </c>
      <c r="BN25" s="22">
        <v>1145034.98</v>
      </c>
      <c r="BO25" s="22">
        <v>0</v>
      </c>
      <c r="BP25" s="22">
        <v>15140973.630000001</v>
      </c>
      <c r="BQ25" s="22">
        <v>1243517.1987929987</v>
      </c>
      <c r="BR25" s="22">
        <v>10698682.57</v>
      </c>
      <c r="BS25" s="22">
        <v>10698027.200000001</v>
      </c>
      <c r="BT25" s="22">
        <v>0</v>
      </c>
      <c r="BU25" s="22">
        <v>0</v>
      </c>
      <c r="BV25" s="22">
        <v>58952.13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50699.85</v>
      </c>
      <c r="CE25" s="22">
        <v>0</v>
      </c>
      <c r="CF25" s="22">
        <v>0</v>
      </c>
      <c r="CG25" s="22">
        <v>0</v>
      </c>
      <c r="CH25" s="22">
        <v>543317.60000000009</v>
      </c>
      <c r="CI25" s="23">
        <v>181036174.76999995</v>
      </c>
      <c r="CJ25" s="22">
        <v>0</v>
      </c>
      <c r="CK25" s="22">
        <v>14817980.810000001</v>
      </c>
      <c r="CL25" s="23">
        <v>160286408.30999994</v>
      </c>
      <c r="CM25" s="22">
        <v>714966.72</v>
      </c>
      <c r="CN25" s="22">
        <v>159571441.58999994</v>
      </c>
      <c r="CO25" s="23">
        <v>5931785.6499999994</v>
      </c>
      <c r="CP25" s="22">
        <v>507094.13</v>
      </c>
      <c r="CQ25" s="22">
        <v>5424691.5199999996</v>
      </c>
      <c r="CR25" s="22">
        <v>758457.31649999996</v>
      </c>
      <c r="CS25" s="22">
        <v>0</v>
      </c>
      <c r="CT25" s="22">
        <v>0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3">
        <v>0</v>
      </c>
      <c r="DC25" s="22">
        <v>0</v>
      </c>
      <c r="DD25" s="22">
        <v>0</v>
      </c>
      <c r="DE25" s="23">
        <v>0</v>
      </c>
      <c r="DF25" s="22">
        <v>0</v>
      </c>
      <c r="DG25" s="22">
        <v>0</v>
      </c>
      <c r="DH25" s="23">
        <v>0</v>
      </c>
      <c r="DI25" s="22">
        <v>0</v>
      </c>
      <c r="DJ25" s="22">
        <v>0</v>
      </c>
      <c r="DK25" s="22">
        <v>0</v>
      </c>
      <c r="DL25" s="22">
        <v>1225430648.1156251</v>
      </c>
    </row>
    <row r="26" spans="1:116" ht="12.75" customHeight="1" x14ac:dyDescent="0.25">
      <c r="A26" s="65" t="s">
        <v>183</v>
      </c>
      <c r="B26" s="21">
        <v>1028</v>
      </c>
      <c r="C26" s="66" t="s">
        <v>146</v>
      </c>
      <c r="D26" s="23">
        <v>1161328900.8510113</v>
      </c>
      <c r="E26" s="22">
        <v>139344445.88183504</v>
      </c>
      <c r="F26" s="22">
        <v>836330041.86681712</v>
      </c>
      <c r="G26" s="22">
        <v>185654413.10235897</v>
      </c>
      <c r="H26" s="22">
        <v>3923112.056123001</v>
      </c>
      <c r="I26" s="22">
        <v>72498044.000000045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177006722.1360158</v>
      </c>
      <c r="P26" s="22">
        <v>0</v>
      </c>
      <c r="Q26" s="22">
        <v>108363494.330267</v>
      </c>
      <c r="R26" s="22">
        <v>0</v>
      </c>
      <c r="S26" s="22">
        <v>0</v>
      </c>
      <c r="T26" s="22">
        <v>1795764848.8294249</v>
      </c>
      <c r="U26" s="22">
        <v>18056713.934031986</v>
      </c>
      <c r="V26" s="22">
        <v>35112121.340000004</v>
      </c>
      <c r="W26" s="22">
        <v>663691636.53000009</v>
      </c>
      <c r="X26" s="22">
        <v>2250</v>
      </c>
      <c r="Y26" s="22">
        <v>84058417.264639795</v>
      </c>
      <c r="Z26" s="22">
        <v>58782236.346967004</v>
      </c>
      <c r="AA26" s="22">
        <v>0</v>
      </c>
      <c r="AB26" s="22">
        <v>0</v>
      </c>
      <c r="AC26" s="22">
        <v>8614197.0402489994</v>
      </c>
      <c r="AD26" s="22">
        <v>31187450.777235862</v>
      </c>
      <c r="AE26" s="22">
        <v>0</v>
      </c>
      <c r="AF26" s="22">
        <v>2966743.4500000007</v>
      </c>
      <c r="AG26" s="22">
        <v>1817651.45</v>
      </c>
      <c r="AH26" s="22">
        <v>483016.75</v>
      </c>
      <c r="AI26" s="22">
        <v>36912.53</v>
      </c>
      <c r="AJ26" s="22">
        <v>796747.92</v>
      </c>
      <c r="AK26" s="22">
        <v>69612.209999999992</v>
      </c>
      <c r="AL26" s="22">
        <v>0</v>
      </c>
      <c r="AM26" s="22">
        <v>3323793.6719279992</v>
      </c>
      <c r="AN26" s="22">
        <v>46507.450000000004</v>
      </c>
      <c r="AO26" s="22">
        <v>0</v>
      </c>
      <c r="AP26" s="22">
        <v>3131638.8160220012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140618723.91860297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605891.22</v>
      </c>
      <c r="BO26" s="22">
        <v>0</v>
      </c>
      <c r="BP26" s="22">
        <v>301970557.84840679</v>
      </c>
      <c r="BQ26" s="22">
        <v>69605642.500093997</v>
      </c>
      <c r="BR26" s="22">
        <v>135140614.227485</v>
      </c>
      <c r="BS26" s="22">
        <v>235806243.75182602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0</v>
      </c>
      <c r="BZ26" s="22">
        <v>308671.5</v>
      </c>
      <c r="CA26" s="22">
        <v>12607481.27</v>
      </c>
      <c r="CB26" s="22">
        <v>0</v>
      </c>
      <c r="CC26" s="22">
        <v>9279633.1399999987</v>
      </c>
      <c r="CD26" s="22">
        <v>0</v>
      </c>
      <c r="CE26" s="22">
        <v>0</v>
      </c>
      <c r="CF26" s="22">
        <v>10830</v>
      </c>
      <c r="CG26" s="22">
        <v>0</v>
      </c>
      <c r="CH26" s="22">
        <v>0</v>
      </c>
      <c r="CI26" s="23">
        <v>1912968386.2299805</v>
      </c>
      <c r="CJ26" s="22">
        <v>13875</v>
      </c>
      <c r="CK26" s="22">
        <v>481068.17</v>
      </c>
      <c r="CL26" s="23">
        <v>391785543.54000801</v>
      </c>
      <c r="CM26" s="22">
        <v>19989649.620000284</v>
      </c>
      <c r="CN26" s="22">
        <v>371795893.92000771</v>
      </c>
      <c r="CO26" s="23">
        <v>1520687899.5199726</v>
      </c>
      <c r="CP26" s="22">
        <v>469030673.68997574</v>
      </c>
      <c r="CQ26" s="22">
        <v>1051657225.8299968</v>
      </c>
      <c r="CR26" s="22">
        <v>5284100.0399999972</v>
      </c>
      <c r="CS26" s="22">
        <v>0</v>
      </c>
      <c r="CT26" s="22">
        <v>0</v>
      </c>
      <c r="CU26" s="22">
        <v>0</v>
      </c>
      <c r="CV26" s="22">
        <v>0</v>
      </c>
      <c r="CW26" s="22">
        <v>0</v>
      </c>
      <c r="CX26" s="22">
        <v>0</v>
      </c>
      <c r="CY26" s="22">
        <v>0</v>
      </c>
      <c r="CZ26" s="22">
        <v>0</v>
      </c>
      <c r="DA26" s="22">
        <v>0</v>
      </c>
      <c r="DB26" s="23">
        <v>0</v>
      </c>
      <c r="DC26" s="22">
        <v>0</v>
      </c>
      <c r="DD26" s="22">
        <v>0</v>
      </c>
      <c r="DE26" s="23">
        <v>0</v>
      </c>
      <c r="DF26" s="22">
        <v>0</v>
      </c>
      <c r="DG26" s="22">
        <v>0</v>
      </c>
      <c r="DH26" s="23">
        <v>0</v>
      </c>
      <c r="DI26" s="22">
        <v>0</v>
      </c>
      <c r="DJ26" s="22">
        <v>0</v>
      </c>
      <c r="DK26" s="22">
        <v>0</v>
      </c>
      <c r="DL26" s="22">
        <v>7055269545.3303108</v>
      </c>
    </row>
    <row r="27" spans="1:116" ht="12.75" customHeight="1" x14ac:dyDescent="0.25">
      <c r="A27" s="65" t="s">
        <v>185</v>
      </c>
      <c r="B27" s="21">
        <v>1030</v>
      </c>
      <c r="C27" s="66" t="s">
        <v>146</v>
      </c>
      <c r="D27" s="23">
        <v>275941818.38430119</v>
      </c>
      <c r="E27" s="22">
        <v>44609702.450002864</v>
      </c>
      <c r="F27" s="22">
        <v>76135021.278597206</v>
      </c>
      <c r="G27" s="22">
        <v>155197094.6557011</v>
      </c>
      <c r="H27" s="22">
        <v>3428876.2249999996</v>
      </c>
      <c r="I27" s="22">
        <v>107610824.51000179</v>
      </c>
      <c r="J27" s="22">
        <v>-3453.9900000000002</v>
      </c>
      <c r="K27" s="22">
        <v>2928507.37</v>
      </c>
      <c r="L27" s="22">
        <v>0</v>
      </c>
      <c r="M27" s="22">
        <v>0</v>
      </c>
      <c r="N27" s="22">
        <v>0</v>
      </c>
      <c r="O27" s="22">
        <v>6396339.5800000001</v>
      </c>
      <c r="P27" s="22">
        <v>0</v>
      </c>
      <c r="Q27" s="22">
        <v>0</v>
      </c>
      <c r="R27" s="22">
        <v>0</v>
      </c>
      <c r="S27" s="22">
        <v>0</v>
      </c>
      <c r="T27" s="22">
        <v>3931295616.7699986</v>
      </c>
      <c r="U27" s="22">
        <v>0</v>
      </c>
      <c r="V27" s="22">
        <v>493443657.02000034</v>
      </c>
      <c r="W27" s="22">
        <v>1570813370.3800085</v>
      </c>
      <c r="X27" s="22">
        <v>0</v>
      </c>
      <c r="Y27" s="22">
        <v>19846904.954900071</v>
      </c>
      <c r="Z27" s="22">
        <v>14716139.007500004</v>
      </c>
      <c r="AA27" s="22">
        <v>0</v>
      </c>
      <c r="AB27" s="22">
        <v>0</v>
      </c>
      <c r="AC27" s="22">
        <v>3519727.4254000019</v>
      </c>
      <c r="AD27" s="22">
        <v>616097.39090000326</v>
      </c>
      <c r="AE27" s="22">
        <v>0</v>
      </c>
      <c r="AF27" s="22">
        <v>6092829.4699999988</v>
      </c>
      <c r="AG27" s="22">
        <v>16864631.419999998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7708723.9000000004</v>
      </c>
      <c r="AN27" s="22">
        <v>0</v>
      </c>
      <c r="AO27" s="22">
        <v>0</v>
      </c>
      <c r="AP27" s="22">
        <v>305749.80209999951</v>
      </c>
      <c r="AQ27" s="22">
        <v>0</v>
      </c>
      <c r="AR27" s="22">
        <v>0</v>
      </c>
      <c r="AS27" s="22">
        <v>0</v>
      </c>
      <c r="AT27" s="22">
        <v>479215557.68660355</v>
      </c>
      <c r="AU27" s="22">
        <v>4333938.033800005</v>
      </c>
      <c r="AV27" s="22">
        <v>4156060.993800004</v>
      </c>
      <c r="AW27" s="22">
        <v>0</v>
      </c>
      <c r="AX27" s="22">
        <v>4319597.763799998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468150887.82000023</v>
      </c>
      <c r="BE27" s="22">
        <v>6423.8999999999978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33790692.212899968</v>
      </c>
      <c r="BO27" s="22">
        <v>0</v>
      </c>
      <c r="BP27" s="22">
        <v>51273762.471500002</v>
      </c>
      <c r="BQ27" s="22">
        <v>4941567.1965999994</v>
      </c>
      <c r="BR27" s="22">
        <v>47637211.659999944</v>
      </c>
      <c r="BS27" s="22">
        <v>24101854.577599775</v>
      </c>
      <c r="BT27" s="22">
        <v>0</v>
      </c>
      <c r="BU27" s="22">
        <v>0</v>
      </c>
      <c r="BV27" s="22">
        <v>0</v>
      </c>
      <c r="BW27" s="22">
        <v>143018.74999999997</v>
      </c>
      <c r="BX27" s="22">
        <v>0</v>
      </c>
      <c r="BY27" s="22">
        <v>0</v>
      </c>
      <c r="BZ27" s="22">
        <v>12424167.77</v>
      </c>
      <c r="CA27" s="22">
        <v>150616503.81999999</v>
      </c>
      <c r="CB27" s="22">
        <v>4653.25</v>
      </c>
      <c r="CC27" s="22">
        <v>37183095.529999971</v>
      </c>
      <c r="CD27" s="22">
        <v>0</v>
      </c>
      <c r="CE27" s="22">
        <v>0</v>
      </c>
      <c r="CF27" s="22">
        <v>67146.66</v>
      </c>
      <c r="CG27" s="22">
        <v>2177865.2799999993</v>
      </c>
      <c r="CH27" s="22">
        <v>0</v>
      </c>
      <c r="CI27" s="23">
        <v>2694138.6</v>
      </c>
      <c r="CJ27" s="22">
        <v>0</v>
      </c>
      <c r="CK27" s="22">
        <v>0</v>
      </c>
      <c r="CL27" s="23">
        <v>2694138.6</v>
      </c>
      <c r="CM27" s="22">
        <v>44295.060000000005</v>
      </c>
      <c r="CN27" s="22">
        <v>2649843.54</v>
      </c>
      <c r="CO27" s="23">
        <v>0</v>
      </c>
      <c r="CP27" s="22">
        <v>0</v>
      </c>
      <c r="CQ27" s="22">
        <v>0</v>
      </c>
      <c r="CR27" s="22">
        <v>1240706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3">
        <v>0</v>
      </c>
      <c r="DC27" s="22">
        <v>0</v>
      </c>
      <c r="DD27" s="22">
        <v>0</v>
      </c>
      <c r="DE27" s="23">
        <v>0</v>
      </c>
      <c r="DF27" s="22">
        <v>0</v>
      </c>
      <c r="DG27" s="22">
        <v>0</v>
      </c>
      <c r="DH27" s="23">
        <v>0</v>
      </c>
      <c r="DI27" s="22">
        <v>0</v>
      </c>
      <c r="DJ27" s="22">
        <v>0</v>
      </c>
      <c r="DK27" s="22">
        <v>0</v>
      </c>
      <c r="DL27" s="22">
        <v>7790005209.5967131</v>
      </c>
    </row>
    <row r="28" spans="1:116" ht="12.75" customHeight="1" x14ac:dyDescent="0.25">
      <c r="A28" s="65" t="s">
        <v>187</v>
      </c>
      <c r="B28" s="21">
        <v>1031</v>
      </c>
      <c r="C28" s="66" t="s">
        <v>146</v>
      </c>
      <c r="D28" s="23">
        <v>89534685.560000002</v>
      </c>
      <c r="E28" s="22">
        <v>12577768.390000001</v>
      </c>
      <c r="F28" s="22">
        <v>19955251.710000001</v>
      </c>
      <c r="G28" s="22">
        <v>57001665.460000001</v>
      </c>
      <c r="H28" s="22">
        <v>0</v>
      </c>
      <c r="I28" s="22">
        <v>4533197.72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2180401.36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441291780.94</v>
      </c>
      <c r="X28" s="22">
        <v>0</v>
      </c>
      <c r="Y28" s="22">
        <v>1459719.75</v>
      </c>
      <c r="Z28" s="22">
        <v>1343142.04</v>
      </c>
      <c r="AA28" s="22">
        <v>0</v>
      </c>
      <c r="AB28" s="22">
        <v>0</v>
      </c>
      <c r="AC28" s="22">
        <v>109660.56</v>
      </c>
      <c r="AD28" s="22">
        <v>58926.65</v>
      </c>
      <c r="AE28" s="22">
        <v>0</v>
      </c>
      <c r="AF28" s="22">
        <v>0</v>
      </c>
      <c r="AG28" s="22">
        <v>2629075.19</v>
      </c>
      <c r="AH28" s="22">
        <v>0</v>
      </c>
      <c r="AI28" s="22">
        <v>100046.68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42713.599999999999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42201.83</v>
      </c>
      <c r="BC28" s="22">
        <v>0</v>
      </c>
      <c r="BD28" s="22">
        <v>940974.97</v>
      </c>
      <c r="BE28" s="22">
        <v>-3352.21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1801419.98</v>
      </c>
      <c r="BO28" s="22">
        <v>0</v>
      </c>
      <c r="BP28" s="22">
        <v>6260454</v>
      </c>
      <c r="BQ28" s="22">
        <v>62507.12</v>
      </c>
      <c r="BR28" s="22">
        <v>4729400.59</v>
      </c>
      <c r="BS28" s="22">
        <v>2198151.9500000002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3">
        <v>0</v>
      </c>
      <c r="CJ28" s="22">
        <v>0</v>
      </c>
      <c r="CK28" s="22">
        <v>0</v>
      </c>
      <c r="CL28" s="23">
        <v>0</v>
      </c>
      <c r="CM28" s="22">
        <v>0</v>
      </c>
      <c r="CN28" s="22">
        <v>0</v>
      </c>
      <c r="CO28" s="23">
        <v>0</v>
      </c>
      <c r="CP28" s="22">
        <v>0</v>
      </c>
      <c r="CQ28" s="22">
        <v>0</v>
      </c>
      <c r="CR28" s="22">
        <v>1741283.75</v>
      </c>
      <c r="CS28" s="22">
        <v>0</v>
      </c>
      <c r="CT28" s="22">
        <v>0</v>
      </c>
      <c r="CU28" s="22">
        <v>0</v>
      </c>
      <c r="CV28" s="22">
        <v>0</v>
      </c>
      <c r="CW28" s="22">
        <v>0</v>
      </c>
      <c r="CX28" s="22">
        <v>0</v>
      </c>
      <c r="CY28" s="22">
        <v>0</v>
      </c>
      <c r="CZ28" s="22">
        <v>0</v>
      </c>
      <c r="DA28" s="22">
        <v>0</v>
      </c>
      <c r="DB28" s="23">
        <v>0</v>
      </c>
      <c r="DC28" s="22">
        <v>0</v>
      </c>
      <c r="DD28" s="22">
        <v>0</v>
      </c>
      <c r="DE28" s="23">
        <v>0</v>
      </c>
      <c r="DF28" s="22">
        <v>0</v>
      </c>
      <c r="DG28" s="22">
        <v>0</v>
      </c>
      <c r="DH28" s="23">
        <v>0</v>
      </c>
      <c r="DI28" s="22">
        <v>0</v>
      </c>
      <c r="DJ28" s="22">
        <v>0</v>
      </c>
      <c r="DK28" s="22">
        <v>0</v>
      </c>
      <c r="DL28" s="22">
        <v>561056392.03000009</v>
      </c>
    </row>
    <row r="29" spans="1:116" ht="12.75" customHeight="1" x14ac:dyDescent="0.25">
      <c r="A29" s="65" t="s">
        <v>189</v>
      </c>
      <c r="B29" s="21">
        <v>1032</v>
      </c>
      <c r="C29" s="66" t="s">
        <v>146</v>
      </c>
      <c r="D29" s="23">
        <v>377248251.10170031</v>
      </c>
      <c r="E29" s="22">
        <v>26553387.221699726</v>
      </c>
      <c r="F29" s="22">
        <v>245665866.49201214</v>
      </c>
      <c r="G29" s="22">
        <v>105028997.38798848</v>
      </c>
      <c r="H29" s="22">
        <v>37529651.30560001</v>
      </c>
      <c r="I29" s="22">
        <v>132850776.90999945</v>
      </c>
      <c r="J29" s="22">
        <v>346306.42000000004</v>
      </c>
      <c r="K29" s="22">
        <v>0</v>
      </c>
      <c r="L29" s="22">
        <v>0</v>
      </c>
      <c r="M29" s="22">
        <v>0</v>
      </c>
      <c r="N29" s="22">
        <v>428011.56</v>
      </c>
      <c r="O29" s="22">
        <v>122827026.03090015</v>
      </c>
      <c r="P29" s="22">
        <v>0</v>
      </c>
      <c r="Q29" s="22">
        <v>11068617.283599999</v>
      </c>
      <c r="R29" s="22">
        <v>0</v>
      </c>
      <c r="S29" s="22">
        <v>0</v>
      </c>
      <c r="T29" s="22">
        <v>2951145737.7927966</v>
      </c>
      <c r="U29" s="22">
        <v>369945.10159999999</v>
      </c>
      <c r="V29" s="22">
        <v>173147946.08260089</v>
      </c>
      <c r="W29" s="22">
        <v>1963402273.6045961</v>
      </c>
      <c r="X29" s="22">
        <v>141874.72999999998</v>
      </c>
      <c r="Y29" s="22">
        <v>42299511.004299976</v>
      </c>
      <c r="Z29" s="22">
        <v>60965669.410996735</v>
      </c>
      <c r="AA29" s="22">
        <v>10142.51</v>
      </c>
      <c r="AB29" s="22">
        <v>0</v>
      </c>
      <c r="AC29" s="22">
        <v>8845293.465399947</v>
      </c>
      <c r="AD29" s="22">
        <v>33986743.855999917</v>
      </c>
      <c r="AE29" s="22">
        <v>0</v>
      </c>
      <c r="AF29" s="22">
        <v>8857322.2346000001</v>
      </c>
      <c r="AG29" s="22">
        <v>0</v>
      </c>
      <c r="AH29" s="22">
        <v>769447.13</v>
      </c>
      <c r="AI29" s="22">
        <v>0</v>
      </c>
      <c r="AJ29" s="22">
        <v>1027911.9617000002</v>
      </c>
      <c r="AK29" s="22">
        <v>112220.67000000001</v>
      </c>
      <c r="AL29" s="22">
        <v>0</v>
      </c>
      <c r="AM29" s="22">
        <v>506986.78620000009</v>
      </c>
      <c r="AN29" s="22">
        <v>496615.86</v>
      </c>
      <c r="AO29" s="22">
        <v>0</v>
      </c>
      <c r="AP29" s="22">
        <v>1522590.2804999989</v>
      </c>
      <c r="AQ29" s="22">
        <v>0</v>
      </c>
      <c r="AR29" s="22">
        <v>0</v>
      </c>
      <c r="AS29" s="22">
        <v>0</v>
      </c>
      <c r="AT29" s="22">
        <v>673604111.0459913</v>
      </c>
      <c r="AU29" s="22">
        <v>33040363.32769987</v>
      </c>
      <c r="AV29" s="22">
        <v>68911248.163699627</v>
      </c>
      <c r="AW29" s="22">
        <v>0</v>
      </c>
      <c r="AX29" s="22">
        <v>29520613.559399705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23762438.675800201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11448805.488599874</v>
      </c>
      <c r="BO29" s="22">
        <v>0</v>
      </c>
      <c r="BP29" s="22">
        <v>161014461.70459989</v>
      </c>
      <c r="BQ29" s="22">
        <v>17385297.120399997</v>
      </c>
      <c r="BR29" s="22">
        <v>72889872.390099987</v>
      </c>
      <c r="BS29" s="22">
        <v>68597992.369600147</v>
      </c>
      <c r="BT29" s="22">
        <v>0</v>
      </c>
      <c r="BU29" s="22">
        <v>0</v>
      </c>
      <c r="BV29" s="22">
        <v>5331219.3220999995</v>
      </c>
      <c r="BW29" s="22">
        <v>0</v>
      </c>
      <c r="BX29" s="22">
        <v>0</v>
      </c>
      <c r="BY29" s="22">
        <v>0</v>
      </c>
      <c r="BZ29" s="22">
        <v>11545437.689999996</v>
      </c>
      <c r="CA29" s="22">
        <v>233341488.24000025</v>
      </c>
      <c r="CB29" s="22">
        <v>0</v>
      </c>
      <c r="CC29" s="22">
        <v>11698488.569999998</v>
      </c>
      <c r="CD29" s="22">
        <v>0</v>
      </c>
      <c r="CE29" s="22">
        <v>0</v>
      </c>
      <c r="CF29" s="22">
        <v>11346533.629999999</v>
      </c>
      <c r="CG29" s="22">
        <v>0</v>
      </c>
      <c r="CH29" s="22">
        <v>0</v>
      </c>
      <c r="CI29" s="23">
        <v>216506620.28999999</v>
      </c>
      <c r="CJ29" s="22">
        <v>1590867.31</v>
      </c>
      <c r="CK29" s="22">
        <v>99304031.719999999</v>
      </c>
      <c r="CL29" s="23">
        <v>67030139.809999995</v>
      </c>
      <c r="CM29" s="22">
        <v>990089.48</v>
      </c>
      <c r="CN29" s="22">
        <v>66040050.329999998</v>
      </c>
      <c r="CO29" s="23">
        <v>48581581.449999996</v>
      </c>
      <c r="CP29" s="22">
        <v>11955155.76</v>
      </c>
      <c r="CQ29" s="22">
        <v>36626425.689999998</v>
      </c>
      <c r="CR29" s="22">
        <v>7482202.25</v>
      </c>
      <c r="CS29" s="22">
        <v>0</v>
      </c>
      <c r="CT29" s="22">
        <v>0</v>
      </c>
      <c r="CU29" s="22">
        <v>0</v>
      </c>
      <c r="CV29" s="22">
        <v>0</v>
      </c>
      <c r="CW29" s="22">
        <v>0</v>
      </c>
      <c r="CX29" s="22">
        <v>0</v>
      </c>
      <c r="CY29" s="22">
        <v>0</v>
      </c>
      <c r="CZ29" s="22">
        <v>0</v>
      </c>
      <c r="DA29" s="22">
        <v>0</v>
      </c>
      <c r="DB29" s="23">
        <v>0</v>
      </c>
      <c r="DC29" s="22">
        <v>0</v>
      </c>
      <c r="DD29" s="22">
        <v>0</v>
      </c>
      <c r="DE29" s="23">
        <v>0</v>
      </c>
      <c r="DF29" s="22">
        <v>0</v>
      </c>
      <c r="DG29" s="22">
        <v>0</v>
      </c>
      <c r="DH29" s="23">
        <v>0</v>
      </c>
      <c r="DI29" s="22">
        <v>0</v>
      </c>
      <c r="DJ29" s="22">
        <v>0</v>
      </c>
      <c r="DK29" s="22">
        <v>0</v>
      </c>
      <c r="DL29" s="22">
        <v>7587334066.9310799</v>
      </c>
    </row>
    <row r="30" spans="1:116" ht="12.75" customHeight="1" x14ac:dyDescent="0.25">
      <c r="A30" s="65" t="s">
        <v>191</v>
      </c>
      <c r="B30" s="21">
        <v>1034</v>
      </c>
      <c r="C30" s="66" t="s">
        <v>146</v>
      </c>
      <c r="D30" s="23">
        <v>1269620.5999999999</v>
      </c>
      <c r="E30" s="22">
        <v>38534.560000000005</v>
      </c>
      <c r="F30" s="22">
        <v>112182.62</v>
      </c>
      <c r="G30" s="22">
        <v>1118903.42</v>
      </c>
      <c r="H30" s="22">
        <v>239042.47</v>
      </c>
      <c r="I30" s="22">
        <v>10382537.07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1151847.18</v>
      </c>
      <c r="P30" s="22">
        <v>0</v>
      </c>
      <c r="Q30" s="22">
        <v>44043.64</v>
      </c>
      <c r="R30" s="22">
        <v>0</v>
      </c>
      <c r="S30" s="22">
        <v>0</v>
      </c>
      <c r="T30" s="22">
        <v>377995453.74000001</v>
      </c>
      <c r="U30" s="22">
        <v>0</v>
      </c>
      <c r="V30" s="22">
        <v>194714.99</v>
      </c>
      <c r="W30" s="22">
        <v>3673528.87</v>
      </c>
      <c r="X30" s="22">
        <v>0</v>
      </c>
      <c r="Y30" s="22">
        <v>1644506.45</v>
      </c>
      <c r="Z30" s="22">
        <v>346293.68</v>
      </c>
      <c r="AA30" s="22">
        <v>0</v>
      </c>
      <c r="AB30" s="22">
        <v>0</v>
      </c>
      <c r="AC30" s="22">
        <v>498353.08</v>
      </c>
      <c r="AD30" s="22">
        <v>1156501.02</v>
      </c>
      <c r="AE30" s="22">
        <v>0</v>
      </c>
      <c r="AF30" s="22">
        <v>136585</v>
      </c>
      <c r="AG30" s="22">
        <v>0</v>
      </c>
      <c r="AH30" s="22">
        <v>0</v>
      </c>
      <c r="AI30" s="22">
        <v>0</v>
      </c>
      <c r="AJ30" s="22">
        <v>0</v>
      </c>
      <c r="AK30" s="22">
        <v>76710.149999999994</v>
      </c>
      <c r="AL30" s="22">
        <v>0</v>
      </c>
      <c r="AM30" s="22">
        <v>219437.64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15345690.9</v>
      </c>
      <c r="AU30" s="22">
        <v>9284903.0400001127</v>
      </c>
      <c r="AV30" s="22">
        <v>2479011.2999999998</v>
      </c>
      <c r="AW30" s="22">
        <v>0</v>
      </c>
      <c r="AX30" s="22">
        <v>1140500.57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822557.79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19181.36</v>
      </c>
      <c r="BM30" s="22">
        <v>0</v>
      </c>
      <c r="BN30" s="22">
        <v>0</v>
      </c>
      <c r="BO30" s="22">
        <v>0</v>
      </c>
      <c r="BP30" s="22">
        <v>4304710.3600000003</v>
      </c>
      <c r="BQ30" s="22">
        <v>138869.75</v>
      </c>
      <c r="BR30" s="22">
        <v>9263072.7599999998</v>
      </c>
      <c r="BS30" s="22">
        <v>1162516.83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664614.94999999995</v>
      </c>
      <c r="CA30" s="22">
        <v>2706431.45</v>
      </c>
      <c r="CB30" s="22">
        <v>0</v>
      </c>
      <c r="CC30" s="22">
        <v>1206315.26</v>
      </c>
      <c r="CD30" s="22">
        <v>0</v>
      </c>
      <c r="CE30" s="22">
        <v>0</v>
      </c>
      <c r="CF30" s="22">
        <v>14022</v>
      </c>
      <c r="CG30" s="22">
        <v>0</v>
      </c>
      <c r="CH30" s="22">
        <v>0</v>
      </c>
      <c r="CI30" s="23">
        <v>0</v>
      </c>
      <c r="CJ30" s="22">
        <v>0</v>
      </c>
      <c r="CK30" s="22">
        <v>0</v>
      </c>
      <c r="CL30" s="23">
        <v>0</v>
      </c>
      <c r="CM30" s="22">
        <v>0</v>
      </c>
      <c r="CN30" s="22">
        <v>0</v>
      </c>
      <c r="CO30" s="23">
        <v>0</v>
      </c>
      <c r="CP30" s="22">
        <v>0</v>
      </c>
      <c r="CQ30" s="22">
        <v>0</v>
      </c>
      <c r="CR30" s="22">
        <v>0</v>
      </c>
      <c r="CS30" s="22">
        <v>0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</v>
      </c>
      <c r="CZ30" s="22">
        <v>0</v>
      </c>
      <c r="DA30" s="22">
        <v>0</v>
      </c>
      <c r="DB30" s="23">
        <v>0</v>
      </c>
      <c r="DC30" s="22">
        <v>0</v>
      </c>
      <c r="DD30" s="22">
        <v>0</v>
      </c>
      <c r="DE30" s="23">
        <v>0</v>
      </c>
      <c r="DF30" s="22">
        <v>0</v>
      </c>
      <c r="DG30" s="22">
        <v>0</v>
      </c>
      <c r="DH30" s="23">
        <v>0</v>
      </c>
      <c r="DI30" s="22">
        <v>0</v>
      </c>
      <c r="DJ30" s="22">
        <v>0</v>
      </c>
      <c r="DK30" s="22">
        <v>0</v>
      </c>
      <c r="DL30" s="22">
        <v>447581573.90000004</v>
      </c>
    </row>
    <row r="31" spans="1:116" ht="12.75" customHeight="1" x14ac:dyDescent="0.25">
      <c r="A31" s="65" t="s">
        <v>193</v>
      </c>
      <c r="B31" s="21">
        <v>1035</v>
      </c>
      <c r="C31" s="66" t="s">
        <v>146</v>
      </c>
      <c r="D31" s="23">
        <v>493140555.71071696</v>
      </c>
      <c r="E31" s="22">
        <v>90891562.379892007</v>
      </c>
      <c r="F31" s="22">
        <v>134283963.33234099</v>
      </c>
      <c r="G31" s="22">
        <v>267965029.99848396</v>
      </c>
      <c r="H31" s="22">
        <v>32453827.909387995</v>
      </c>
      <c r="I31" s="22">
        <v>102797400.24824199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169757373.46553999</v>
      </c>
      <c r="P31" s="22">
        <v>0</v>
      </c>
      <c r="Q31" s="22">
        <v>57146481.351912998</v>
      </c>
      <c r="R31" s="22">
        <v>0</v>
      </c>
      <c r="S31" s="22">
        <v>0</v>
      </c>
      <c r="T31" s="22">
        <v>4746521565.3500004</v>
      </c>
      <c r="U31" s="22">
        <v>0</v>
      </c>
      <c r="V31" s="22">
        <v>342775795.222359</v>
      </c>
      <c r="W31" s="22">
        <v>4699059838.0199995</v>
      </c>
      <c r="X31" s="22">
        <v>1801012.789999</v>
      </c>
      <c r="Y31" s="22">
        <v>104938249.86631601</v>
      </c>
      <c r="Z31" s="22">
        <v>20367916.414635994</v>
      </c>
      <c r="AA31" s="22">
        <v>0</v>
      </c>
      <c r="AB31" s="22">
        <v>0</v>
      </c>
      <c r="AC31" s="22">
        <v>21606556.80071</v>
      </c>
      <c r="AD31" s="22">
        <v>46840250.795387998</v>
      </c>
      <c r="AE31" s="22">
        <v>127851</v>
      </c>
      <c r="AF31" s="22">
        <v>3408587.809897</v>
      </c>
      <c r="AG31" s="22">
        <v>0</v>
      </c>
      <c r="AH31" s="22">
        <v>0</v>
      </c>
      <c r="AI31" s="22">
        <v>0</v>
      </c>
      <c r="AJ31" s="22">
        <v>1937856.83</v>
      </c>
      <c r="AK31" s="22">
        <v>3642696.2398100002</v>
      </c>
      <c r="AL31" s="22">
        <v>0</v>
      </c>
      <c r="AM31" s="22">
        <v>15136635.389899002</v>
      </c>
      <c r="AN31" s="22">
        <v>142083.74</v>
      </c>
      <c r="AO31" s="22">
        <v>613294.9200070001</v>
      </c>
      <c r="AP31" s="22">
        <v>2554296.9689970054</v>
      </c>
      <c r="AQ31" s="22">
        <v>0</v>
      </c>
      <c r="AR31" s="22">
        <v>0</v>
      </c>
      <c r="AS31" s="22">
        <v>0</v>
      </c>
      <c r="AT31" s="22">
        <v>864238783.37982595</v>
      </c>
      <c r="AU31" s="22">
        <v>31125350.633590002</v>
      </c>
      <c r="AV31" s="22">
        <v>26103820.041903991</v>
      </c>
      <c r="AW31" s="22">
        <v>0</v>
      </c>
      <c r="AX31" s="22">
        <v>28014112.991533004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51036892.773791999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1887436.8221459999</v>
      </c>
      <c r="BM31" s="22">
        <v>0</v>
      </c>
      <c r="BN31" s="22">
        <v>74434409.730429009</v>
      </c>
      <c r="BO31" s="22">
        <v>0</v>
      </c>
      <c r="BP31" s="22">
        <v>207730799.03974098</v>
      </c>
      <c r="BQ31" s="22">
        <v>63024710.114676997</v>
      </c>
      <c r="BR31" s="22">
        <v>149293167.95871797</v>
      </c>
      <c r="BS31" s="22">
        <v>120949757.38255599</v>
      </c>
      <c r="BT31" s="22">
        <v>0</v>
      </c>
      <c r="BU31" s="22">
        <v>0</v>
      </c>
      <c r="BV31" s="22">
        <v>25456211.579466004</v>
      </c>
      <c r="BW31" s="22">
        <v>16052.68</v>
      </c>
      <c r="BX31" s="22">
        <v>0</v>
      </c>
      <c r="BY31" s="22">
        <v>0</v>
      </c>
      <c r="BZ31" s="22">
        <v>9720630.3200000003</v>
      </c>
      <c r="CA31" s="22">
        <v>52405699.859999999</v>
      </c>
      <c r="CB31" s="22">
        <v>0</v>
      </c>
      <c r="CC31" s="22">
        <v>12599525.800000001</v>
      </c>
      <c r="CD31" s="22">
        <v>0</v>
      </c>
      <c r="CE31" s="22">
        <v>0</v>
      </c>
      <c r="CF31" s="22">
        <v>318457.45</v>
      </c>
      <c r="CG31" s="22">
        <v>233558.46</v>
      </c>
      <c r="CH31" s="22">
        <v>2842266.23</v>
      </c>
      <c r="CI31" s="23">
        <v>398603106.12000388</v>
      </c>
      <c r="CJ31" s="22">
        <v>19656</v>
      </c>
      <c r="CK31" s="22">
        <v>95213207.149964958</v>
      </c>
      <c r="CL31" s="23">
        <v>302598147.39999998</v>
      </c>
      <c r="CM31" s="22">
        <v>15440238.869999999</v>
      </c>
      <c r="CN31" s="22">
        <v>287157908.52999997</v>
      </c>
      <c r="CO31" s="23">
        <v>772095.57003900001</v>
      </c>
      <c r="CP31" s="22">
        <v>565446.97003900004</v>
      </c>
      <c r="CQ31" s="22">
        <v>206648.6</v>
      </c>
      <c r="CR31" s="22">
        <v>63487819.456931993</v>
      </c>
      <c r="CS31" s="22">
        <v>0</v>
      </c>
      <c r="CT31" s="22">
        <v>230599.57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3">
        <v>0</v>
      </c>
      <c r="DC31" s="22">
        <v>0</v>
      </c>
      <c r="DD31" s="22">
        <v>0</v>
      </c>
      <c r="DE31" s="23">
        <v>0</v>
      </c>
      <c r="DF31" s="22">
        <v>0</v>
      </c>
      <c r="DG31" s="22">
        <v>0</v>
      </c>
      <c r="DH31" s="23">
        <v>0</v>
      </c>
      <c r="DI31" s="22">
        <v>0</v>
      </c>
      <c r="DJ31" s="22">
        <v>0</v>
      </c>
      <c r="DK31" s="22">
        <v>0</v>
      </c>
      <c r="DL31" s="22">
        <v>13050523295.239134</v>
      </c>
    </row>
    <row r="32" spans="1:116" ht="12.75" customHeight="1" x14ac:dyDescent="0.25">
      <c r="A32" s="65" t="s">
        <v>195</v>
      </c>
      <c r="B32" s="21">
        <v>1036</v>
      </c>
      <c r="C32" s="66" t="s">
        <v>146</v>
      </c>
      <c r="D32" s="23">
        <v>381604522.47962785</v>
      </c>
      <c r="E32" s="22">
        <v>280158374.67962754</v>
      </c>
      <c r="F32" s="22">
        <v>68442929.780000031</v>
      </c>
      <c r="G32" s="22">
        <v>33003218.020000279</v>
      </c>
      <c r="H32" s="22">
        <v>3762845.6399999987</v>
      </c>
      <c r="I32" s="22">
        <v>161654340.61000308</v>
      </c>
      <c r="J32" s="22">
        <v>4585994.889999981</v>
      </c>
      <c r="K32" s="22">
        <v>2614269.790000001</v>
      </c>
      <c r="L32" s="22">
        <v>0</v>
      </c>
      <c r="M32" s="22">
        <v>0</v>
      </c>
      <c r="N32" s="22">
        <v>0</v>
      </c>
      <c r="O32" s="22">
        <v>378013877.39000183</v>
      </c>
      <c r="P32" s="22">
        <v>0</v>
      </c>
      <c r="Q32" s="22">
        <v>113978.73000000001</v>
      </c>
      <c r="R32" s="22">
        <v>0</v>
      </c>
      <c r="S32" s="22">
        <v>0</v>
      </c>
      <c r="T32" s="22">
        <v>3184303506.6999693</v>
      </c>
      <c r="U32" s="22">
        <v>148734713.05999669</v>
      </c>
      <c r="V32" s="22">
        <v>79617000.390000015</v>
      </c>
      <c r="W32" s="22">
        <v>1496494250.8200078</v>
      </c>
      <c r="X32" s="22">
        <v>12873028.760000376</v>
      </c>
      <c r="Y32" s="22">
        <v>25133494.580000013</v>
      </c>
      <c r="Z32" s="22">
        <v>12826438.290000014</v>
      </c>
      <c r="AA32" s="22">
        <v>183123.90999999992</v>
      </c>
      <c r="AB32" s="22">
        <v>0</v>
      </c>
      <c r="AC32" s="22">
        <v>5817486.599999764</v>
      </c>
      <c r="AD32" s="22">
        <v>6461662.0199965546</v>
      </c>
      <c r="AE32" s="22">
        <v>36053.550000000003</v>
      </c>
      <c r="AF32" s="22">
        <v>1839276.9199999992</v>
      </c>
      <c r="AG32" s="22">
        <v>0</v>
      </c>
      <c r="AH32" s="22">
        <v>0</v>
      </c>
      <c r="AI32" s="22">
        <v>0</v>
      </c>
      <c r="AJ32" s="22">
        <v>30600.569999999996</v>
      </c>
      <c r="AK32" s="22">
        <v>235620.82999999981</v>
      </c>
      <c r="AL32" s="22">
        <v>0</v>
      </c>
      <c r="AM32" s="22">
        <v>92350</v>
      </c>
      <c r="AN32" s="22">
        <v>0</v>
      </c>
      <c r="AO32" s="22">
        <v>0</v>
      </c>
      <c r="AP32" s="22">
        <v>622528.49999999953</v>
      </c>
      <c r="AQ32" s="22">
        <v>0</v>
      </c>
      <c r="AR32" s="22">
        <v>0</v>
      </c>
      <c r="AS32" s="22">
        <v>0</v>
      </c>
      <c r="AT32" s="22">
        <v>556023696.84999788</v>
      </c>
      <c r="AU32" s="22">
        <v>95626632.710046321</v>
      </c>
      <c r="AV32" s="22">
        <v>13312512.730002977</v>
      </c>
      <c r="AW32" s="22">
        <v>0</v>
      </c>
      <c r="AX32" s="22">
        <v>16711935.379997224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47717722.409990914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3152264.8399999342</v>
      </c>
      <c r="BO32" s="22">
        <v>0</v>
      </c>
      <c r="BP32" s="22">
        <v>31987758.649999905</v>
      </c>
      <c r="BQ32" s="22">
        <v>169148.25</v>
      </c>
      <c r="BR32" s="22">
        <v>8841345.1600000169</v>
      </c>
      <c r="BS32" s="22">
        <v>16015937.220000191</v>
      </c>
      <c r="BT32" s="22">
        <v>0</v>
      </c>
      <c r="BU32" s="22">
        <v>0</v>
      </c>
      <c r="BV32" s="22">
        <v>0</v>
      </c>
      <c r="BW32" s="22">
        <v>57240.710000000006</v>
      </c>
      <c r="BX32" s="22">
        <v>0</v>
      </c>
      <c r="BY32" s="22">
        <v>0</v>
      </c>
      <c r="BZ32" s="22">
        <v>29133321.099999998</v>
      </c>
      <c r="CA32" s="22">
        <v>209105887.89999884</v>
      </c>
      <c r="CB32" s="22">
        <v>0</v>
      </c>
      <c r="CC32" s="22">
        <v>28945927.450000029</v>
      </c>
      <c r="CD32" s="22">
        <v>0</v>
      </c>
      <c r="CE32" s="22">
        <v>0</v>
      </c>
      <c r="CF32" s="22">
        <v>163287.29</v>
      </c>
      <c r="CG32" s="22">
        <v>1643422.129999998</v>
      </c>
      <c r="CH32" s="22">
        <v>0</v>
      </c>
      <c r="CI32" s="23">
        <v>272827177.47999918</v>
      </c>
      <c r="CJ32" s="22">
        <v>114822217.31999919</v>
      </c>
      <c r="CK32" s="22">
        <v>5291774.6399999997</v>
      </c>
      <c r="CL32" s="23">
        <v>152713185.51999998</v>
      </c>
      <c r="CM32" s="22">
        <v>9363734.0300000086</v>
      </c>
      <c r="CN32" s="22">
        <v>143349451.48999998</v>
      </c>
      <c r="CO32" s="23">
        <v>0</v>
      </c>
      <c r="CP32" s="22">
        <v>0</v>
      </c>
      <c r="CQ32" s="22">
        <v>0</v>
      </c>
      <c r="CR32" s="22">
        <v>7381593.9100000793</v>
      </c>
      <c r="CS32" s="22">
        <v>0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0</v>
      </c>
      <c r="CZ32" s="22">
        <v>0</v>
      </c>
      <c r="DA32" s="22">
        <v>0</v>
      </c>
      <c r="DB32" s="23">
        <v>0</v>
      </c>
      <c r="DC32" s="22">
        <v>0</v>
      </c>
      <c r="DD32" s="22">
        <v>0</v>
      </c>
      <c r="DE32" s="23">
        <v>0</v>
      </c>
      <c r="DF32" s="22">
        <v>0</v>
      </c>
      <c r="DG32" s="22">
        <v>0</v>
      </c>
      <c r="DH32" s="23">
        <v>0</v>
      </c>
      <c r="DI32" s="22">
        <v>0</v>
      </c>
      <c r="DJ32" s="22">
        <v>0</v>
      </c>
      <c r="DK32" s="22">
        <v>0</v>
      </c>
      <c r="DL32" s="22">
        <v>7246467777.1996374</v>
      </c>
    </row>
    <row r="33" spans="1:116" ht="12.75" customHeight="1" x14ac:dyDescent="0.25">
      <c r="A33" s="65" t="s">
        <v>197</v>
      </c>
      <c r="B33" s="21">
        <v>1037</v>
      </c>
      <c r="C33" s="66" t="s">
        <v>146</v>
      </c>
      <c r="D33" s="23">
        <v>20803202.630001299</v>
      </c>
      <c r="E33" s="22">
        <v>15087044.32000125</v>
      </c>
      <c r="F33" s="22">
        <v>1293883.6199999982</v>
      </c>
      <c r="G33" s="22">
        <v>4422274.6900000516</v>
      </c>
      <c r="H33" s="22">
        <v>3569.56</v>
      </c>
      <c r="I33" s="22">
        <v>50242932.670002066</v>
      </c>
      <c r="J33" s="22">
        <v>0</v>
      </c>
      <c r="K33" s="22">
        <v>2875826.4999999916</v>
      </c>
      <c r="L33" s="22">
        <v>0</v>
      </c>
      <c r="M33" s="22">
        <v>0</v>
      </c>
      <c r="N33" s="22">
        <v>0</v>
      </c>
      <c r="O33" s="22">
        <v>13066618.919999996</v>
      </c>
      <c r="P33" s="22">
        <v>0</v>
      </c>
      <c r="Q33" s="22">
        <v>22357.66</v>
      </c>
      <c r="R33" s="22">
        <v>0</v>
      </c>
      <c r="S33" s="22">
        <v>0</v>
      </c>
      <c r="T33" s="22">
        <v>638694623.79007566</v>
      </c>
      <c r="U33" s="22">
        <v>0</v>
      </c>
      <c r="V33" s="22">
        <v>35616848.380004987</v>
      </c>
      <c r="W33" s="22">
        <v>451811009.45988154</v>
      </c>
      <c r="X33" s="22">
        <v>0</v>
      </c>
      <c r="Y33" s="22">
        <v>534486.89999999991</v>
      </c>
      <c r="Z33" s="22">
        <v>7000680.6000000024</v>
      </c>
      <c r="AA33" s="22">
        <v>3405.5599999999995</v>
      </c>
      <c r="AB33" s="22">
        <v>0</v>
      </c>
      <c r="AC33" s="22">
        <v>796319.38000000769</v>
      </c>
      <c r="AD33" s="22">
        <v>2078523.8300000094</v>
      </c>
      <c r="AE33" s="22">
        <v>0</v>
      </c>
      <c r="AF33" s="22">
        <v>202364.60000000006</v>
      </c>
      <c r="AG33" s="22">
        <v>0</v>
      </c>
      <c r="AH33" s="22">
        <v>0</v>
      </c>
      <c r="AI33" s="22">
        <v>0</v>
      </c>
      <c r="AJ33" s="22">
        <v>119708.24999999999</v>
      </c>
      <c r="AK33" s="22">
        <v>109449.66000000002</v>
      </c>
      <c r="AL33" s="22">
        <v>0</v>
      </c>
      <c r="AM33" s="22">
        <v>31175.059999999998</v>
      </c>
      <c r="AN33" s="22">
        <v>0</v>
      </c>
      <c r="AO33" s="22">
        <v>0</v>
      </c>
      <c r="AP33" s="22">
        <v>5918.36</v>
      </c>
      <c r="AQ33" s="22">
        <v>0</v>
      </c>
      <c r="AR33" s="22">
        <v>0</v>
      </c>
      <c r="AS33" s="22">
        <v>0</v>
      </c>
      <c r="AT33" s="22">
        <v>24814584.99999978</v>
      </c>
      <c r="AU33" s="22">
        <v>523685.08000000363</v>
      </c>
      <c r="AV33" s="22">
        <v>726696.04999999632</v>
      </c>
      <c r="AW33" s="22">
        <v>0</v>
      </c>
      <c r="AX33" s="22">
        <v>810910.91000001004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3822102.8199999961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1350010.9499999755</v>
      </c>
      <c r="BO33" s="22">
        <v>0</v>
      </c>
      <c r="BP33" s="22">
        <v>639304.95000000019</v>
      </c>
      <c r="BQ33" s="22">
        <v>0</v>
      </c>
      <c r="BR33" s="22">
        <v>72468.569999999992</v>
      </c>
      <c r="BS33" s="22">
        <v>2026255.4799999972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3669206.6999999993</v>
      </c>
      <c r="CA33" s="22">
        <v>49814897.870000027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3">
        <v>0</v>
      </c>
      <c r="CJ33" s="22">
        <v>0</v>
      </c>
      <c r="CK33" s="22">
        <v>0</v>
      </c>
      <c r="CL33" s="23">
        <v>0</v>
      </c>
      <c r="CM33" s="22">
        <v>0</v>
      </c>
      <c r="CN33" s="22">
        <v>0</v>
      </c>
      <c r="CO33" s="23">
        <v>0</v>
      </c>
      <c r="CP33" s="22">
        <v>0</v>
      </c>
      <c r="CQ33" s="22">
        <v>0</v>
      </c>
      <c r="CR33" s="22">
        <v>19818741.890000276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3">
        <v>0</v>
      </c>
      <c r="DC33" s="22">
        <v>0</v>
      </c>
      <c r="DD33" s="22">
        <v>0</v>
      </c>
      <c r="DE33" s="23">
        <v>0</v>
      </c>
      <c r="DF33" s="22">
        <v>0</v>
      </c>
      <c r="DG33" s="22">
        <v>0</v>
      </c>
      <c r="DH33" s="23">
        <v>0</v>
      </c>
      <c r="DI33" s="22">
        <v>0</v>
      </c>
      <c r="DJ33" s="22">
        <v>0</v>
      </c>
      <c r="DK33" s="22">
        <v>0</v>
      </c>
      <c r="DL33" s="22">
        <v>1332107888.0399656</v>
      </c>
    </row>
    <row r="34" spans="1:116" ht="12.75" customHeight="1" x14ac:dyDescent="0.25">
      <c r="A34" s="65" t="s">
        <v>199</v>
      </c>
      <c r="B34" s="21">
        <v>1038</v>
      </c>
      <c r="C34" s="66" t="s">
        <v>146</v>
      </c>
      <c r="D34" s="23">
        <v>23734623.626400009</v>
      </c>
      <c r="E34" s="22">
        <v>4707321.9953610096</v>
      </c>
      <c r="F34" s="22">
        <v>19027301.631039001</v>
      </c>
      <c r="G34" s="22">
        <v>0</v>
      </c>
      <c r="H34" s="22">
        <v>2479110.0474999999</v>
      </c>
      <c r="I34" s="22">
        <v>9696455.3999998998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94361221.005885407</v>
      </c>
      <c r="P34" s="22">
        <v>0</v>
      </c>
      <c r="Q34" s="22">
        <v>12936532.006200001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35648964.829999998</v>
      </c>
      <c r="X34" s="22">
        <v>0</v>
      </c>
      <c r="Y34" s="22">
        <v>45274033.397399999</v>
      </c>
      <c r="Z34" s="22">
        <v>25994562.313299999</v>
      </c>
      <c r="AA34" s="22">
        <v>0</v>
      </c>
      <c r="AB34" s="22">
        <v>0</v>
      </c>
      <c r="AC34" s="22">
        <v>2481351.5685000098</v>
      </c>
      <c r="AD34" s="22">
        <v>28025813.505899999</v>
      </c>
      <c r="AE34" s="22">
        <v>0</v>
      </c>
      <c r="AF34" s="22">
        <v>389700.269999991</v>
      </c>
      <c r="AG34" s="22">
        <v>0</v>
      </c>
      <c r="AH34" s="22">
        <v>0</v>
      </c>
      <c r="AI34" s="22">
        <v>0</v>
      </c>
      <c r="AJ34" s="22">
        <v>0</v>
      </c>
      <c r="AK34" s="22">
        <v>22069.09</v>
      </c>
      <c r="AL34" s="22">
        <v>0</v>
      </c>
      <c r="AM34" s="22">
        <v>78503167.720810801</v>
      </c>
      <c r="AN34" s="22">
        <v>5280673.07</v>
      </c>
      <c r="AO34" s="22">
        <v>2430415.696</v>
      </c>
      <c r="AP34" s="22">
        <v>67417.986799999999</v>
      </c>
      <c r="AQ34" s="22">
        <v>0</v>
      </c>
      <c r="AR34" s="22">
        <v>0</v>
      </c>
      <c r="AS34" s="22">
        <v>0</v>
      </c>
      <c r="AT34" s="22">
        <v>82526310.429299906</v>
      </c>
      <c r="AU34" s="22">
        <v>3457305.7573000202</v>
      </c>
      <c r="AV34" s="22">
        <v>343654.82699999999</v>
      </c>
      <c r="AW34" s="22">
        <v>0</v>
      </c>
      <c r="AX34" s="22">
        <v>348111.61739999999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42098042.0055039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5953739.1332</v>
      </c>
      <c r="BQ34" s="22">
        <v>1092336.04</v>
      </c>
      <c r="BR34" s="22">
        <v>2280945.09</v>
      </c>
      <c r="BS34" s="22">
        <v>1281209094.2730701</v>
      </c>
      <c r="BT34" s="22">
        <v>0</v>
      </c>
      <c r="BU34" s="22">
        <v>0</v>
      </c>
      <c r="BV34" s="22">
        <v>17805290.4716</v>
      </c>
      <c r="BW34" s="22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  <c r="CG34" s="22">
        <v>0</v>
      </c>
      <c r="CH34" s="22">
        <v>0</v>
      </c>
      <c r="CI34" s="23">
        <v>199122258.099996</v>
      </c>
      <c r="CJ34" s="22">
        <v>0</v>
      </c>
      <c r="CK34" s="22">
        <v>199122258.099996</v>
      </c>
      <c r="CL34" s="23">
        <v>0</v>
      </c>
      <c r="CM34" s="22">
        <v>0</v>
      </c>
      <c r="CN34" s="22">
        <v>0</v>
      </c>
      <c r="CO34" s="23">
        <v>0</v>
      </c>
      <c r="CP34" s="22">
        <v>0</v>
      </c>
      <c r="CQ34" s="22">
        <v>0</v>
      </c>
      <c r="CR34" s="22">
        <v>21914229.704397701</v>
      </c>
      <c r="CS34" s="22">
        <v>0</v>
      </c>
      <c r="CT34" s="22">
        <v>0</v>
      </c>
      <c r="CU34" s="22">
        <v>0</v>
      </c>
      <c r="CV34" s="22">
        <v>0</v>
      </c>
      <c r="CW34" s="22">
        <v>0</v>
      </c>
      <c r="CX34" s="22">
        <v>0</v>
      </c>
      <c r="CY34" s="22">
        <v>0</v>
      </c>
      <c r="CZ34" s="22">
        <v>0</v>
      </c>
      <c r="DA34" s="22">
        <v>0</v>
      </c>
      <c r="DB34" s="23">
        <v>0</v>
      </c>
      <c r="DC34" s="22">
        <v>0</v>
      </c>
      <c r="DD34" s="22">
        <v>0</v>
      </c>
      <c r="DE34" s="23">
        <v>0</v>
      </c>
      <c r="DF34" s="22">
        <v>0</v>
      </c>
      <c r="DG34" s="22">
        <v>0</v>
      </c>
      <c r="DH34" s="23">
        <v>0</v>
      </c>
      <c r="DI34" s="22">
        <v>0</v>
      </c>
      <c r="DJ34" s="22">
        <v>0</v>
      </c>
      <c r="DK34" s="22">
        <v>0</v>
      </c>
      <c r="DL34" s="22">
        <v>2025477428.9834638</v>
      </c>
    </row>
    <row r="35" spans="1:116" ht="12.75" customHeight="1" x14ac:dyDescent="0.25">
      <c r="A35" s="65" t="s">
        <v>201</v>
      </c>
      <c r="B35" s="21">
        <v>1039</v>
      </c>
      <c r="C35" s="66" t="s">
        <v>146</v>
      </c>
      <c r="D35" s="23">
        <v>20548490</v>
      </c>
      <c r="E35" s="22">
        <v>8701337</v>
      </c>
      <c r="F35" s="22">
        <v>5016237</v>
      </c>
      <c r="G35" s="22">
        <v>6830916</v>
      </c>
      <c r="H35" s="22">
        <v>0</v>
      </c>
      <c r="I35" s="22">
        <v>21409009.18</v>
      </c>
      <c r="J35" s="22">
        <v>3301166</v>
      </c>
      <c r="K35" s="22">
        <v>0</v>
      </c>
      <c r="L35" s="22">
        <v>0</v>
      </c>
      <c r="M35" s="22">
        <v>0</v>
      </c>
      <c r="N35" s="22">
        <v>0</v>
      </c>
      <c r="O35" s="22">
        <v>28268582</v>
      </c>
      <c r="P35" s="22">
        <v>0</v>
      </c>
      <c r="Q35" s="22">
        <v>14250</v>
      </c>
      <c r="R35" s="22">
        <v>0</v>
      </c>
      <c r="S35" s="22">
        <v>0</v>
      </c>
      <c r="T35" s="22">
        <v>389710688.42000002</v>
      </c>
      <c r="U35" s="22">
        <v>2282860</v>
      </c>
      <c r="V35" s="22">
        <v>46807279.689999998</v>
      </c>
      <c r="W35" s="22">
        <v>602604653.83999991</v>
      </c>
      <c r="X35" s="22">
        <v>10223284</v>
      </c>
      <c r="Y35" s="22">
        <v>7270378</v>
      </c>
      <c r="Z35" s="22">
        <v>999943</v>
      </c>
      <c r="AA35" s="22">
        <v>0</v>
      </c>
      <c r="AB35" s="22">
        <v>0</v>
      </c>
      <c r="AC35" s="22">
        <v>1004069</v>
      </c>
      <c r="AD35" s="22">
        <v>3888610</v>
      </c>
      <c r="AE35" s="22">
        <v>0</v>
      </c>
      <c r="AF35" s="22">
        <v>48500</v>
      </c>
      <c r="AG35" s="22">
        <v>0</v>
      </c>
      <c r="AH35" s="22">
        <v>0</v>
      </c>
      <c r="AI35" s="22">
        <v>0</v>
      </c>
      <c r="AJ35" s="22">
        <v>315107</v>
      </c>
      <c r="AK35" s="22">
        <v>43636</v>
      </c>
      <c r="AL35" s="22">
        <v>0</v>
      </c>
      <c r="AM35" s="22">
        <v>3067395</v>
      </c>
      <c r="AN35" s="22">
        <v>0</v>
      </c>
      <c r="AO35" s="22">
        <v>0</v>
      </c>
      <c r="AP35" s="22">
        <v>19899</v>
      </c>
      <c r="AQ35" s="22">
        <v>0</v>
      </c>
      <c r="AR35" s="22">
        <v>0</v>
      </c>
      <c r="AS35" s="22">
        <v>0</v>
      </c>
      <c r="AT35" s="22">
        <v>39800039</v>
      </c>
      <c r="AU35" s="22">
        <v>3355474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23366246.400000002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8231776</v>
      </c>
      <c r="BQ35" s="22">
        <v>372728</v>
      </c>
      <c r="BR35" s="22">
        <v>1739527</v>
      </c>
      <c r="BS35" s="22">
        <v>6015197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3">
        <v>445682209.10999984</v>
      </c>
      <c r="CJ35" s="22">
        <v>0</v>
      </c>
      <c r="CK35" s="22">
        <v>294962163</v>
      </c>
      <c r="CL35" s="23">
        <v>150720046.10999984</v>
      </c>
      <c r="CM35" s="22">
        <v>0</v>
      </c>
      <c r="CN35" s="22">
        <v>150720046.10999984</v>
      </c>
      <c r="CO35" s="23">
        <v>0</v>
      </c>
      <c r="CP35" s="22">
        <v>0</v>
      </c>
      <c r="CQ35" s="22">
        <v>0</v>
      </c>
      <c r="CR35" s="22">
        <v>15642582.470000001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3">
        <v>0</v>
      </c>
      <c r="DC35" s="22">
        <v>0</v>
      </c>
      <c r="DD35" s="22">
        <v>0</v>
      </c>
      <c r="DE35" s="23">
        <v>0</v>
      </c>
      <c r="DF35" s="22">
        <v>0</v>
      </c>
      <c r="DG35" s="22">
        <v>0</v>
      </c>
      <c r="DH35" s="23">
        <v>0</v>
      </c>
      <c r="DI35" s="22">
        <v>0</v>
      </c>
      <c r="DJ35" s="22">
        <v>0</v>
      </c>
      <c r="DK35" s="22">
        <v>0</v>
      </c>
      <c r="DL35" s="22">
        <v>1686033579.1099997</v>
      </c>
    </row>
    <row r="36" spans="1:116" ht="12.75" customHeight="1" x14ac:dyDescent="0.25">
      <c r="A36" s="65" t="s">
        <v>203</v>
      </c>
      <c r="B36" s="21">
        <v>1040</v>
      </c>
      <c r="C36" s="66" t="s">
        <v>146</v>
      </c>
      <c r="D36" s="23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19437019.059999999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43988086.5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3">
        <v>0</v>
      </c>
      <c r="CJ36" s="22">
        <v>0</v>
      </c>
      <c r="CK36" s="22">
        <v>0</v>
      </c>
      <c r="CL36" s="23">
        <v>0</v>
      </c>
      <c r="CM36" s="22">
        <v>0</v>
      </c>
      <c r="CN36" s="22">
        <v>0</v>
      </c>
      <c r="CO36" s="23">
        <v>0</v>
      </c>
      <c r="CP36" s="22">
        <v>0</v>
      </c>
      <c r="CQ36" s="22">
        <v>0</v>
      </c>
      <c r="CR36" s="22">
        <v>0</v>
      </c>
      <c r="CS36" s="22">
        <v>0</v>
      </c>
      <c r="CT36" s="22">
        <v>0</v>
      </c>
      <c r="CU36" s="22">
        <v>0</v>
      </c>
      <c r="CV36" s="22">
        <v>0</v>
      </c>
      <c r="CW36" s="22">
        <v>0</v>
      </c>
      <c r="CX36" s="22">
        <v>0</v>
      </c>
      <c r="CY36" s="22">
        <v>0</v>
      </c>
      <c r="CZ36" s="22">
        <v>0</v>
      </c>
      <c r="DA36" s="22">
        <v>0</v>
      </c>
      <c r="DB36" s="23">
        <v>0</v>
      </c>
      <c r="DC36" s="22">
        <v>0</v>
      </c>
      <c r="DD36" s="22">
        <v>0</v>
      </c>
      <c r="DE36" s="23">
        <v>0</v>
      </c>
      <c r="DF36" s="22">
        <v>0</v>
      </c>
      <c r="DG36" s="22">
        <v>0</v>
      </c>
      <c r="DH36" s="23">
        <v>0</v>
      </c>
      <c r="DI36" s="22">
        <v>0</v>
      </c>
      <c r="DJ36" s="22">
        <v>0</v>
      </c>
      <c r="DK36" s="22">
        <v>0</v>
      </c>
      <c r="DL36" s="22">
        <v>63425105.560000002</v>
      </c>
    </row>
    <row r="37" spans="1:116" ht="12.75" customHeight="1" x14ac:dyDescent="0.25">
      <c r="A37" s="65" t="s">
        <v>205</v>
      </c>
      <c r="B37" s="21">
        <v>1043</v>
      </c>
      <c r="C37" s="66" t="s">
        <v>146</v>
      </c>
      <c r="D37" s="23">
        <v>143367050.70000055</v>
      </c>
      <c r="E37" s="22">
        <v>9156191.5999999698</v>
      </c>
      <c r="F37" s="22">
        <v>75138996.000000596</v>
      </c>
      <c r="G37" s="22">
        <v>59071863.100000001</v>
      </c>
      <c r="H37" s="22">
        <v>342570.95</v>
      </c>
      <c r="I37" s="22">
        <v>987346.63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72466524.870000094</v>
      </c>
      <c r="P37" s="22">
        <v>0</v>
      </c>
      <c r="Q37" s="22">
        <v>5113745.25</v>
      </c>
      <c r="R37" s="22">
        <v>0</v>
      </c>
      <c r="S37" s="22">
        <v>0</v>
      </c>
      <c r="T37" s="22">
        <v>463443848.07998401</v>
      </c>
      <c r="U37" s="22">
        <v>0</v>
      </c>
      <c r="V37" s="22">
        <v>55312754.660002097</v>
      </c>
      <c r="W37" s="22">
        <v>677776381.73065102</v>
      </c>
      <c r="X37" s="22">
        <v>5325</v>
      </c>
      <c r="Y37" s="22">
        <v>6935656.7199999802</v>
      </c>
      <c r="Z37" s="22">
        <v>2509665.0200000298</v>
      </c>
      <c r="AA37" s="22">
        <v>0</v>
      </c>
      <c r="AB37" s="22">
        <v>0</v>
      </c>
      <c r="AC37" s="22">
        <v>1375510.23000001</v>
      </c>
      <c r="AD37" s="22">
        <v>2315299.0400000401</v>
      </c>
      <c r="AE37" s="22">
        <v>0</v>
      </c>
      <c r="AF37" s="22">
        <v>2269747.87</v>
      </c>
      <c r="AG37" s="22">
        <v>0</v>
      </c>
      <c r="AH37" s="22">
        <v>0</v>
      </c>
      <c r="AI37" s="22">
        <v>0</v>
      </c>
      <c r="AJ37" s="22">
        <v>5895</v>
      </c>
      <c r="AK37" s="22">
        <v>115045.7</v>
      </c>
      <c r="AL37" s="22">
        <v>0</v>
      </c>
      <c r="AM37" s="22">
        <v>13995376.470000001</v>
      </c>
      <c r="AN37" s="22">
        <v>0</v>
      </c>
      <c r="AO37" s="22">
        <v>0</v>
      </c>
      <c r="AP37" s="22">
        <v>219778.49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11894397.0599968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0</v>
      </c>
      <c r="BL37" s="22">
        <v>146872</v>
      </c>
      <c r="BM37" s="22">
        <v>38183.26</v>
      </c>
      <c r="BN37" s="22">
        <v>901737.49000000197</v>
      </c>
      <c r="BO37" s="22">
        <v>0</v>
      </c>
      <c r="BP37" s="22">
        <v>164465643.77000001</v>
      </c>
      <c r="BQ37" s="22">
        <v>275920.08</v>
      </c>
      <c r="BR37" s="22">
        <v>5563640.6100000003</v>
      </c>
      <c r="BS37" s="22">
        <v>8392156.4799999408</v>
      </c>
      <c r="BT37" s="22">
        <v>0</v>
      </c>
      <c r="BU37" s="22">
        <v>0</v>
      </c>
      <c r="BV37" s="22">
        <v>8186485.0099999998</v>
      </c>
      <c r="BW37" s="22">
        <v>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3">
        <v>4166566.3000010601</v>
      </c>
      <c r="CJ37" s="22">
        <v>0</v>
      </c>
      <c r="CK37" s="22">
        <v>0</v>
      </c>
      <c r="CL37" s="23">
        <v>0</v>
      </c>
      <c r="CM37" s="22">
        <v>0</v>
      </c>
      <c r="CN37" s="22">
        <v>0</v>
      </c>
      <c r="CO37" s="23">
        <v>4166566.3000010601</v>
      </c>
      <c r="CP37" s="22">
        <v>0</v>
      </c>
      <c r="CQ37" s="22">
        <v>4166566.3000010601</v>
      </c>
      <c r="CR37" s="22">
        <v>129112.75</v>
      </c>
      <c r="CS37" s="22">
        <v>0</v>
      </c>
      <c r="CT37" s="22">
        <v>0</v>
      </c>
      <c r="CU37" s="22">
        <v>0</v>
      </c>
      <c r="CV37" s="22">
        <v>0</v>
      </c>
      <c r="CW37" s="22">
        <v>0</v>
      </c>
      <c r="CX37" s="22">
        <v>0</v>
      </c>
      <c r="CY37" s="22">
        <v>0</v>
      </c>
      <c r="CZ37" s="22">
        <v>0</v>
      </c>
      <c r="DA37" s="22">
        <v>0</v>
      </c>
      <c r="DB37" s="23">
        <v>0</v>
      </c>
      <c r="DC37" s="22">
        <v>0</v>
      </c>
      <c r="DD37" s="22">
        <v>0</v>
      </c>
      <c r="DE37" s="23">
        <v>0</v>
      </c>
      <c r="DF37" s="22">
        <v>0</v>
      </c>
      <c r="DG37" s="22">
        <v>0</v>
      </c>
      <c r="DH37" s="23">
        <v>0</v>
      </c>
      <c r="DI37" s="22">
        <v>0</v>
      </c>
      <c r="DJ37" s="22">
        <v>0</v>
      </c>
      <c r="DK37" s="22">
        <v>0</v>
      </c>
      <c r="DL37" s="22">
        <v>1652718237.2206357</v>
      </c>
    </row>
    <row r="38" spans="1:116" ht="12.75" customHeight="1" x14ac:dyDescent="0.25">
      <c r="A38" s="65" t="s">
        <v>207</v>
      </c>
      <c r="B38" s="21">
        <v>1044</v>
      </c>
      <c r="C38" s="66" t="s">
        <v>146</v>
      </c>
      <c r="D38" s="23">
        <v>177314694.34</v>
      </c>
      <c r="E38" s="22">
        <v>153405933.93000001</v>
      </c>
      <c r="F38" s="22">
        <v>23908760.41</v>
      </c>
      <c r="G38" s="22">
        <v>0</v>
      </c>
      <c r="H38" s="22">
        <v>0</v>
      </c>
      <c r="I38" s="22">
        <v>125765513.26000001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3554401560.0100002</v>
      </c>
      <c r="U38" s="22">
        <v>0</v>
      </c>
      <c r="V38" s="22">
        <v>99833355.180000007</v>
      </c>
      <c r="W38" s="22">
        <v>364075855.69</v>
      </c>
      <c r="X38" s="22">
        <v>0</v>
      </c>
      <c r="Y38" s="22">
        <v>63974.33</v>
      </c>
      <c r="Z38" s="22">
        <v>2051345.16</v>
      </c>
      <c r="AA38" s="22">
        <v>0</v>
      </c>
      <c r="AB38" s="22">
        <v>0</v>
      </c>
      <c r="AC38" s="22">
        <v>11027060.119999999</v>
      </c>
      <c r="AD38" s="22">
        <v>18819319.920000002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218909.66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39748469.399999999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30611729.690000001</v>
      </c>
      <c r="BO38" s="22">
        <v>0</v>
      </c>
      <c r="BP38" s="22">
        <v>245548.88</v>
      </c>
      <c r="BQ38" s="22">
        <v>0</v>
      </c>
      <c r="BR38" s="22">
        <v>0</v>
      </c>
      <c r="BS38" s="22">
        <v>2771491.3</v>
      </c>
      <c r="BT38" s="22">
        <v>0</v>
      </c>
      <c r="BU38" s="22">
        <v>0</v>
      </c>
      <c r="BV38" s="22">
        <v>0</v>
      </c>
      <c r="BW38" s="22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  <c r="CG38" s="22">
        <v>0</v>
      </c>
      <c r="CH38" s="22">
        <v>0</v>
      </c>
      <c r="CI38" s="23">
        <v>188014239.06</v>
      </c>
      <c r="CJ38" s="22">
        <v>0</v>
      </c>
      <c r="CK38" s="22">
        <v>0</v>
      </c>
      <c r="CL38" s="23">
        <v>188014239.06</v>
      </c>
      <c r="CM38" s="22">
        <v>3342868.77</v>
      </c>
      <c r="CN38" s="22">
        <v>184671370.28999999</v>
      </c>
      <c r="CO38" s="23">
        <v>0</v>
      </c>
      <c r="CP38" s="22">
        <v>0</v>
      </c>
      <c r="CQ38" s="22">
        <v>0</v>
      </c>
      <c r="CR38" s="22">
        <v>1562254.17</v>
      </c>
      <c r="CS38" s="22">
        <v>0</v>
      </c>
      <c r="CT38" s="22">
        <v>0</v>
      </c>
      <c r="CU38" s="22">
        <v>0</v>
      </c>
      <c r="CV38" s="22">
        <v>0</v>
      </c>
      <c r="CW38" s="22">
        <v>0</v>
      </c>
      <c r="CX38" s="22">
        <v>0</v>
      </c>
      <c r="CY38" s="22">
        <v>0</v>
      </c>
      <c r="CZ38" s="22">
        <v>0</v>
      </c>
      <c r="DA38" s="22">
        <v>0</v>
      </c>
      <c r="DB38" s="23">
        <v>0</v>
      </c>
      <c r="DC38" s="22">
        <v>0</v>
      </c>
      <c r="DD38" s="22">
        <v>0</v>
      </c>
      <c r="DE38" s="23">
        <v>0</v>
      </c>
      <c r="DF38" s="22">
        <v>0</v>
      </c>
      <c r="DG38" s="22">
        <v>0</v>
      </c>
      <c r="DH38" s="23">
        <v>0</v>
      </c>
      <c r="DI38" s="22">
        <v>0</v>
      </c>
      <c r="DJ38" s="22">
        <v>0</v>
      </c>
      <c r="DK38" s="22">
        <v>0</v>
      </c>
      <c r="DL38" s="22">
        <v>4616525320.1699991</v>
      </c>
    </row>
    <row r="39" spans="1:116" ht="12.75" customHeight="1" x14ac:dyDescent="0.25">
      <c r="A39" s="65" t="s">
        <v>209</v>
      </c>
      <c r="B39" s="21">
        <v>1045</v>
      </c>
      <c r="C39" s="66" t="s">
        <v>146</v>
      </c>
      <c r="D39" s="23">
        <v>54157461.168362305</v>
      </c>
      <c r="E39" s="22">
        <v>8407494.4738939591</v>
      </c>
      <c r="F39" s="22">
        <v>31310209.413891394</v>
      </c>
      <c r="G39" s="22">
        <v>14439757.280576948</v>
      </c>
      <c r="H39" s="22">
        <v>680049.76303100004</v>
      </c>
      <c r="I39" s="22">
        <v>48830938.599999994</v>
      </c>
      <c r="J39" s="22">
        <v>0</v>
      </c>
      <c r="K39" s="22">
        <v>12532928.960000001</v>
      </c>
      <c r="L39" s="22">
        <v>0</v>
      </c>
      <c r="M39" s="22">
        <v>933571.13</v>
      </c>
      <c r="N39" s="22">
        <v>2000000</v>
      </c>
      <c r="O39" s="22">
        <v>35531571.323504001</v>
      </c>
      <c r="P39" s="22">
        <v>0</v>
      </c>
      <c r="Q39" s="22">
        <v>2738235.8297319999</v>
      </c>
      <c r="R39" s="22">
        <v>0</v>
      </c>
      <c r="S39" s="22">
        <v>0</v>
      </c>
      <c r="T39" s="22">
        <v>15396112557.871849</v>
      </c>
      <c r="U39" s="22">
        <v>6129436.6299999999</v>
      </c>
      <c r="V39" s="22">
        <v>523467779.14235002</v>
      </c>
      <c r="W39" s="22">
        <v>26147818.649999999</v>
      </c>
      <c r="X39" s="22">
        <v>0</v>
      </c>
      <c r="Y39" s="22">
        <v>11535362.291720999</v>
      </c>
      <c r="Z39" s="22">
        <v>6389188.4099239996</v>
      </c>
      <c r="AA39" s="22">
        <v>0</v>
      </c>
      <c r="AB39" s="22">
        <v>0</v>
      </c>
      <c r="AC39" s="22">
        <v>1134641.9508460001</v>
      </c>
      <c r="AD39" s="22">
        <v>2223796.6339230002</v>
      </c>
      <c r="AE39" s="22">
        <v>2850</v>
      </c>
      <c r="AF39" s="22">
        <v>902331.06</v>
      </c>
      <c r="AG39" s="22">
        <v>107205.17</v>
      </c>
      <c r="AH39" s="22">
        <v>-16178.637753999999</v>
      </c>
      <c r="AI39" s="22">
        <v>0</v>
      </c>
      <c r="AJ39" s="22">
        <v>5701160.3799999999</v>
      </c>
      <c r="AK39" s="22">
        <v>35048.92</v>
      </c>
      <c r="AL39" s="22">
        <v>0</v>
      </c>
      <c r="AM39" s="22">
        <v>1421054.9</v>
      </c>
      <c r="AN39" s="22">
        <v>0</v>
      </c>
      <c r="AO39" s="22">
        <v>0</v>
      </c>
      <c r="AP39" s="22">
        <v>124640.12</v>
      </c>
      <c r="AQ39" s="22">
        <v>0</v>
      </c>
      <c r="AR39" s="22">
        <v>0</v>
      </c>
      <c r="AS39" s="22">
        <v>0</v>
      </c>
      <c r="AT39" s="22">
        <v>104976752.46927497</v>
      </c>
      <c r="AU39" s="22">
        <v>3947270.6499720002</v>
      </c>
      <c r="AV39" s="22">
        <v>0</v>
      </c>
      <c r="AW39" s="22">
        <v>0</v>
      </c>
      <c r="AX39" s="22">
        <v>3463884.6967569999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>
        <v>2532709.636901</v>
      </c>
      <c r="BE39" s="22">
        <v>0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7438454.2259649988</v>
      </c>
      <c r="BO39" s="22">
        <v>0</v>
      </c>
      <c r="BP39" s="22">
        <v>51034613.605760999</v>
      </c>
      <c r="BQ39" s="22">
        <v>19510540.650000006</v>
      </c>
      <c r="BR39" s="22">
        <v>80004014.605000004</v>
      </c>
      <c r="BS39" s="22">
        <v>7463020.9585579997</v>
      </c>
      <c r="BT39" s="22">
        <v>0</v>
      </c>
      <c r="BU39" s="22">
        <v>0</v>
      </c>
      <c r="BV39" s="22">
        <v>0</v>
      </c>
      <c r="BW39" s="22">
        <v>20204.830000000002</v>
      </c>
      <c r="BX39" s="22">
        <v>0</v>
      </c>
      <c r="BY39" s="22">
        <v>0</v>
      </c>
      <c r="BZ39" s="22">
        <v>2782060.92</v>
      </c>
      <c r="CA39" s="22">
        <v>25522670.219999999</v>
      </c>
      <c r="CB39" s="22">
        <v>0</v>
      </c>
      <c r="CC39" s="22">
        <v>6649102.9299999997</v>
      </c>
      <c r="CD39" s="22">
        <v>0</v>
      </c>
      <c r="CE39" s="22">
        <v>0</v>
      </c>
      <c r="CF39" s="22">
        <v>0</v>
      </c>
      <c r="CG39" s="22">
        <v>351337.02</v>
      </c>
      <c r="CH39" s="22">
        <v>2165.25</v>
      </c>
      <c r="CI39" s="23">
        <v>65153860.799999997</v>
      </c>
      <c r="CJ39" s="22">
        <v>0</v>
      </c>
      <c r="CK39" s="22">
        <v>0</v>
      </c>
      <c r="CL39" s="23">
        <v>65153860.799999997</v>
      </c>
      <c r="CM39" s="22">
        <v>85823.939999999988</v>
      </c>
      <c r="CN39" s="22">
        <v>65068036.859999999</v>
      </c>
      <c r="CO39" s="23">
        <v>0</v>
      </c>
      <c r="CP39" s="22">
        <v>0</v>
      </c>
      <c r="CQ39" s="22">
        <v>0</v>
      </c>
      <c r="CR39" s="22">
        <v>27988404.119826999</v>
      </c>
      <c r="CS39" s="22">
        <v>1294527574.5281179</v>
      </c>
      <c r="CT39" s="22">
        <v>0</v>
      </c>
      <c r="CU39" s="22">
        <v>0</v>
      </c>
      <c r="CV39" s="22">
        <v>0</v>
      </c>
      <c r="CW39" s="22">
        <v>0</v>
      </c>
      <c r="CX39" s="22">
        <v>0</v>
      </c>
      <c r="CY39" s="22">
        <v>0</v>
      </c>
      <c r="CZ39" s="22">
        <v>0</v>
      </c>
      <c r="DA39" s="22">
        <v>0</v>
      </c>
      <c r="DB39" s="23">
        <v>0</v>
      </c>
      <c r="DC39" s="22">
        <v>0</v>
      </c>
      <c r="DD39" s="22">
        <v>0</v>
      </c>
      <c r="DE39" s="23">
        <v>0</v>
      </c>
      <c r="DF39" s="22">
        <v>0</v>
      </c>
      <c r="DG39" s="22">
        <v>0</v>
      </c>
      <c r="DH39" s="23">
        <v>0</v>
      </c>
      <c r="DI39" s="22">
        <v>0</v>
      </c>
      <c r="DJ39" s="22">
        <v>0</v>
      </c>
      <c r="DK39" s="22">
        <v>0</v>
      </c>
      <c r="DL39" s="22">
        <v>17842192092.383617</v>
      </c>
    </row>
    <row r="40" spans="1:116" ht="12.75" customHeight="1" x14ac:dyDescent="0.25">
      <c r="A40" s="65" t="s">
        <v>211</v>
      </c>
      <c r="B40" s="21">
        <v>1046</v>
      </c>
      <c r="C40" s="66" t="s">
        <v>146</v>
      </c>
      <c r="D40" s="23">
        <v>19539191.509999998</v>
      </c>
      <c r="E40" s="22">
        <v>3188970.85</v>
      </c>
      <c r="F40" s="22">
        <v>7724693.2400000002</v>
      </c>
      <c r="G40" s="22">
        <v>8625527.4199999999</v>
      </c>
      <c r="H40" s="22">
        <v>48061.54</v>
      </c>
      <c r="I40" s="22">
        <v>2279724.2799999998</v>
      </c>
      <c r="J40" s="22">
        <v>0</v>
      </c>
      <c r="K40" s="22">
        <v>67090.77</v>
      </c>
      <c r="L40" s="22">
        <v>0</v>
      </c>
      <c r="M40" s="22">
        <v>0</v>
      </c>
      <c r="N40" s="22">
        <v>0</v>
      </c>
      <c r="O40" s="22">
        <v>7671057.2999999998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633193595.36000001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604376.38</v>
      </c>
      <c r="AD40" s="22">
        <v>1277828.68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48945122.140000001</v>
      </c>
      <c r="AU40" s="22">
        <v>1835028.86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4908357.5999999996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15352240.09</v>
      </c>
      <c r="BO40" s="22">
        <v>0</v>
      </c>
      <c r="BP40" s="22">
        <v>2661110.27</v>
      </c>
      <c r="BQ40" s="22">
        <v>0</v>
      </c>
      <c r="BR40" s="22">
        <v>2825703.19</v>
      </c>
      <c r="BS40" s="22">
        <v>1860698.56</v>
      </c>
      <c r="BT40" s="22">
        <v>0</v>
      </c>
      <c r="BU40" s="22">
        <v>0</v>
      </c>
      <c r="BV40" s="22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  <c r="CG40" s="22">
        <v>0</v>
      </c>
      <c r="CH40" s="22">
        <v>0</v>
      </c>
      <c r="CI40" s="23">
        <v>0</v>
      </c>
      <c r="CJ40" s="22">
        <v>0</v>
      </c>
      <c r="CK40" s="22">
        <v>0</v>
      </c>
      <c r="CL40" s="23">
        <v>0</v>
      </c>
      <c r="CM40" s="22">
        <v>0</v>
      </c>
      <c r="CN40" s="22">
        <v>0</v>
      </c>
      <c r="CO40" s="23">
        <v>0</v>
      </c>
      <c r="CP40" s="22">
        <v>0</v>
      </c>
      <c r="CQ40" s="22">
        <v>0</v>
      </c>
      <c r="CR40" s="22">
        <v>0</v>
      </c>
      <c r="CS40" s="22">
        <v>0</v>
      </c>
      <c r="CT40" s="22">
        <v>0</v>
      </c>
      <c r="CU40" s="22">
        <v>0</v>
      </c>
      <c r="CV40" s="22">
        <v>0</v>
      </c>
      <c r="CW40" s="22">
        <v>0</v>
      </c>
      <c r="CX40" s="22">
        <v>0</v>
      </c>
      <c r="CY40" s="22">
        <v>0</v>
      </c>
      <c r="CZ40" s="22">
        <v>0</v>
      </c>
      <c r="DA40" s="22">
        <v>0</v>
      </c>
      <c r="DB40" s="23">
        <v>0</v>
      </c>
      <c r="DC40" s="22">
        <v>0</v>
      </c>
      <c r="DD40" s="22">
        <v>0</v>
      </c>
      <c r="DE40" s="23">
        <v>0</v>
      </c>
      <c r="DF40" s="22">
        <v>0</v>
      </c>
      <c r="DG40" s="22">
        <v>0</v>
      </c>
      <c r="DH40" s="23">
        <v>0</v>
      </c>
      <c r="DI40" s="22">
        <v>0</v>
      </c>
      <c r="DJ40" s="22">
        <v>0</v>
      </c>
      <c r="DK40" s="22">
        <v>0</v>
      </c>
      <c r="DL40" s="22">
        <v>743069186.52999997</v>
      </c>
    </row>
    <row r="41" spans="1:116" ht="12.75" customHeight="1" x14ac:dyDescent="0.25">
      <c r="A41" s="65" t="s">
        <v>213</v>
      </c>
      <c r="B41" s="21">
        <v>1047</v>
      </c>
      <c r="C41" s="66" t="s">
        <v>146</v>
      </c>
      <c r="D41" s="23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9038.56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26743679.48000028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216233.82999999064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119532.36999999963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3">
        <v>0</v>
      </c>
      <c r="CJ41" s="22">
        <v>0</v>
      </c>
      <c r="CK41" s="22">
        <v>0</v>
      </c>
      <c r="CL41" s="23">
        <v>0</v>
      </c>
      <c r="CM41" s="22">
        <v>0</v>
      </c>
      <c r="CN41" s="22">
        <v>0</v>
      </c>
      <c r="CO41" s="23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3">
        <v>0</v>
      </c>
      <c r="DC41" s="22">
        <v>0</v>
      </c>
      <c r="DD41" s="22">
        <v>0</v>
      </c>
      <c r="DE41" s="23">
        <v>0</v>
      </c>
      <c r="DF41" s="22">
        <v>0</v>
      </c>
      <c r="DG41" s="22">
        <v>0</v>
      </c>
      <c r="DH41" s="23">
        <v>0</v>
      </c>
      <c r="DI41" s="22">
        <v>0</v>
      </c>
      <c r="DJ41" s="22">
        <v>0</v>
      </c>
      <c r="DK41" s="22">
        <v>0</v>
      </c>
      <c r="DL41" s="22">
        <v>27088484.24000027</v>
      </c>
    </row>
    <row r="42" spans="1:116" ht="12.75" customHeight="1" x14ac:dyDescent="0.25">
      <c r="A42" s="65" t="s">
        <v>215</v>
      </c>
      <c r="B42" s="21">
        <v>1048</v>
      </c>
      <c r="C42" s="66" t="s">
        <v>146</v>
      </c>
      <c r="D42" s="23">
        <v>2290754.8400000092</v>
      </c>
      <c r="E42" s="22">
        <v>2162689.910000009</v>
      </c>
      <c r="F42" s="22">
        <v>0</v>
      </c>
      <c r="G42" s="22">
        <v>128064.9300000003</v>
      </c>
      <c r="H42" s="22">
        <v>0</v>
      </c>
      <c r="I42" s="22">
        <v>1529967.5799999959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1517850</v>
      </c>
      <c r="P42" s="22">
        <v>0</v>
      </c>
      <c r="Q42" s="22">
        <v>46763.74</v>
      </c>
      <c r="R42" s="22">
        <v>0</v>
      </c>
      <c r="S42" s="22">
        <v>0</v>
      </c>
      <c r="T42" s="22">
        <v>22033537.149999689</v>
      </c>
      <c r="U42" s="22">
        <v>0</v>
      </c>
      <c r="V42" s="22">
        <v>256391.68000000107</v>
      </c>
      <c r="W42" s="22">
        <v>4246380.4300000016</v>
      </c>
      <c r="X42" s="22">
        <v>0</v>
      </c>
      <c r="Y42" s="22">
        <v>5430</v>
      </c>
      <c r="Z42" s="22">
        <v>50858.830000000016</v>
      </c>
      <c r="AA42" s="22">
        <v>0</v>
      </c>
      <c r="AB42" s="22">
        <v>0</v>
      </c>
      <c r="AC42" s="22">
        <v>139580.93000000017</v>
      </c>
      <c r="AD42" s="22">
        <v>40293.77999999973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4755</v>
      </c>
      <c r="AQ42" s="22">
        <v>0</v>
      </c>
      <c r="AR42" s="22">
        <v>0</v>
      </c>
      <c r="AS42" s="22">
        <v>0</v>
      </c>
      <c r="AT42" s="22">
        <v>11967783.759999968</v>
      </c>
      <c r="AU42" s="22">
        <v>826582.95000000054</v>
      </c>
      <c r="AV42" s="22">
        <v>19730.959999999977</v>
      </c>
      <c r="AW42" s="22">
        <v>0</v>
      </c>
      <c r="AX42" s="22">
        <v>16276.790000000019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2472387.0000000247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32345.559999999863</v>
      </c>
      <c r="BM42" s="22">
        <v>0</v>
      </c>
      <c r="BN42" s="22">
        <v>212405.99000000133</v>
      </c>
      <c r="BO42" s="22">
        <v>0</v>
      </c>
      <c r="BP42" s="22">
        <v>12856.33</v>
      </c>
      <c r="BQ42" s="22">
        <v>0</v>
      </c>
      <c r="BR42" s="22">
        <v>0</v>
      </c>
      <c r="BS42" s="22">
        <v>230377.00000000041</v>
      </c>
      <c r="BT42" s="22">
        <v>0</v>
      </c>
      <c r="BU42" s="22">
        <v>0</v>
      </c>
      <c r="BV42" s="22">
        <v>0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  <c r="CG42" s="22">
        <v>0</v>
      </c>
      <c r="CH42" s="22">
        <v>0</v>
      </c>
      <c r="CI42" s="23">
        <v>0</v>
      </c>
      <c r="CJ42" s="22">
        <v>0</v>
      </c>
      <c r="CK42" s="22">
        <v>0</v>
      </c>
      <c r="CL42" s="23">
        <v>0</v>
      </c>
      <c r="CM42" s="22">
        <v>0</v>
      </c>
      <c r="CN42" s="22">
        <v>0</v>
      </c>
      <c r="CO42" s="23">
        <v>0</v>
      </c>
      <c r="CP42" s="22">
        <v>0</v>
      </c>
      <c r="CQ42" s="22">
        <v>0</v>
      </c>
      <c r="CR42" s="22">
        <v>0</v>
      </c>
      <c r="CS42" s="22">
        <v>0</v>
      </c>
      <c r="CT42" s="22">
        <v>0</v>
      </c>
      <c r="CU42" s="22">
        <v>0</v>
      </c>
      <c r="CV42" s="22">
        <v>0</v>
      </c>
      <c r="CW42" s="22">
        <v>0</v>
      </c>
      <c r="CX42" s="22">
        <v>0</v>
      </c>
      <c r="CY42" s="22">
        <v>0</v>
      </c>
      <c r="CZ42" s="22">
        <v>0</v>
      </c>
      <c r="DA42" s="22">
        <v>0</v>
      </c>
      <c r="DB42" s="23">
        <v>0</v>
      </c>
      <c r="DC42" s="22">
        <v>0</v>
      </c>
      <c r="DD42" s="22">
        <v>0</v>
      </c>
      <c r="DE42" s="23">
        <v>0</v>
      </c>
      <c r="DF42" s="22">
        <v>0</v>
      </c>
      <c r="DG42" s="22">
        <v>0</v>
      </c>
      <c r="DH42" s="23">
        <v>0</v>
      </c>
      <c r="DI42" s="22">
        <v>0</v>
      </c>
      <c r="DJ42" s="22">
        <v>0</v>
      </c>
      <c r="DK42" s="22">
        <v>0</v>
      </c>
      <c r="DL42" s="22">
        <v>47953310.299999692</v>
      </c>
    </row>
    <row r="43" spans="1:116" ht="14.1" customHeight="1" x14ac:dyDescent="0.25">
      <c r="A43" s="65" t="s">
        <v>217</v>
      </c>
      <c r="B43" s="21">
        <v>1049</v>
      </c>
      <c r="C43" s="66" t="s">
        <v>146</v>
      </c>
      <c r="D43" s="23">
        <v>16233828.510000084</v>
      </c>
      <c r="E43" s="22">
        <v>13283380.790000115</v>
      </c>
      <c r="F43" s="22">
        <v>0</v>
      </c>
      <c r="G43" s="22">
        <v>2950447.7199999681</v>
      </c>
      <c r="H43" s="22">
        <v>0</v>
      </c>
      <c r="I43" s="22">
        <v>31754896.060000256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7179658.5799999619</v>
      </c>
      <c r="P43" s="22">
        <v>0</v>
      </c>
      <c r="Q43" s="22">
        <v>0</v>
      </c>
      <c r="R43" s="22">
        <v>0</v>
      </c>
      <c r="S43" s="22">
        <v>0</v>
      </c>
      <c r="T43" s="22">
        <v>341118531.87</v>
      </c>
      <c r="U43" s="22">
        <v>14423667.65999995</v>
      </c>
      <c r="V43" s="22">
        <v>106548344.04000248</v>
      </c>
      <c r="W43" s="22">
        <v>731391854.80998302</v>
      </c>
      <c r="X43" s="22">
        <v>0</v>
      </c>
      <c r="Y43" s="22">
        <v>90680.09</v>
      </c>
      <c r="Z43" s="22">
        <v>309733.46000000037</v>
      </c>
      <c r="AA43" s="22">
        <v>0</v>
      </c>
      <c r="AB43" s="22">
        <v>0</v>
      </c>
      <c r="AC43" s="22">
        <v>1796683.8799999547</v>
      </c>
      <c r="AD43" s="22">
        <v>880538.23999999091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34212.460000000006</v>
      </c>
      <c r="AQ43" s="22">
        <v>0</v>
      </c>
      <c r="AR43" s="22">
        <v>0</v>
      </c>
      <c r="AS43" s="22">
        <v>0</v>
      </c>
      <c r="AT43" s="22">
        <v>35134111.269999757</v>
      </c>
      <c r="AU43" s="22">
        <v>1758300.849999974</v>
      </c>
      <c r="AV43" s="22">
        <v>1511696.0499999926</v>
      </c>
      <c r="AW43" s="22">
        <v>0</v>
      </c>
      <c r="AX43" s="22">
        <v>1489172.7899999977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23510669.069989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14995885.730000652</v>
      </c>
      <c r="BO43" s="22">
        <v>0</v>
      </c>
      <c r="BP43" s="22">
        <v>435436.14000000106</v>
      </c>
      <c r="BQ43" s="22">
        <v>0</v>
      </c>
      <c r="BR43" s="22">
        <v>1905.21</v>
      </c>
      <c r="BS43" s="22">
        <v>1461218.7499999877</v>
      </c>
      <c r="BT43" s="22">
        <v>0</v>
      </c>
      <c r="BU43" s="22">
        <v>0</v>
      </c>
      <c r="BV43" s="22">
        <v>0</v>
      </c>
      <c r="BW43" s="22">
        <v>12553.369999999999</v>
      </c>
      <c r="BX43" s="22">
        <v>0</v>
      </c>
      <c r="BY43" s="22">
        <v>0</v>
      </c>
      <c r="BZ43" s="22">
        <v>3458047.3400000003</v>
      </c>
      <c r="CA43" s="22">
        <v>52137649.269999906</v>
      </c>
      <c r="CB43" s="22">
        <v>0</v>
      </c>
      <c r="CC43" s="22">
        <v>4006721.5999999912</v>
      </c>
      <c r="CD43" s="22">
        <v>0</v>
      </c>
      <c r="CE43" s="22">
        <v>0</v>
      </c>
      <c r="CF43" s="22">
        <v>71280</v>
      </c>
      <c r="CG43" s="22">
        <v>94698.099999999991</v>
      </c>
      <c r="CH43" s="22">
        <v>0</v>
      </c>
      <c r="CI43" s="23">
        <v>63791614.939999998</v>
      </c>
      <c r="CJ43" s="22">
        <v>0</v>
      </c>
      <c r="CK43" s="22">
        <v>1834228</v>
      </c>
      <c r="CL43" s="23">
        <v>61957386.939999998</v>
      </c>
      <c r="CM43" s="22">
        <v>1932256.43</v>
      </c>
      <c r="CN43" s="22">
        <v>60025130.509999998</v>
      </c>
      <c r="CO43" s="23">
        <v>0</v>
      </c>
      <c r="CP43" s="22">
        <v>0</v>
      </c>
      <c r="CQ43" s="22">
        <v>0</v>
      </c>
      <c r="CR43" s="22">
        <v>3145203.5500000087</v>
      </c>
      <c r="CS43" s="22">
        <v>0</v>
      </c>
      <c r="CT43" s="22">
        <v>0</v>
      </c>
      <c r="CU43" s="22">
        <v>0</v>
      </c>
      <c r="CV43" s="22">
        <v>0</v>
      </c>
      <c r="CW43" s="22">
        <v>0</v>
      </c>
      <c r="CX43" s="22">
        <v>0</v>
      </c>
      <c r="CY43" s="22">
        <v>0</v>
      </c>
      <c r="CZ43" s="22">
        <v>0</v>
      </c>
      <c r="DA43" s="22">
        <v>0</v>
      </c>
      <c r="DB43" s="23">
        <v>0</v>
      </c>
      <c r="DC43" s="22">
        <v>0</v>
      </c>
      <c r="DD43" s="22">
        <v>0</v>
      </c>
      <c r="DE43" s="23">
        <v>0</v>
      </c>
      <c r="DF43" s="22">
        <v>0</v>
      </c>
      <c r="DG43" s="22">
        <v>0</v>
      </c>
      <c r="DH43" s="23">
        <v>0</v>
      </c>
      <c r="DI43" s="22">
        <v>0</v>
      </c>
      <c r="DJ43" s="22">
        <v>0</v>
      </c>
      <c r="DK43" s="22">
        <v>0</v>
      </c>
      <c r="DL43" s="22">
        <v>1458778793.6899745</v>
      </c>
    </row>
    <row r="44" spans="1:116" ht="14.1" customHeight="1" x14ac:dyDescent="0.25">
      <c r="A44" s="65" t="s">
        <v>219</v>
      </c>
      <c r="B44" s="21">
        <v>1050</v>
      </c>
      <c r="C44" s="66" t="s">
        <v>146</v>
      </c>
      <c r="D44" s="23">
        <v>12322174.909999942</v>
      </c>
      <c r="E44" s="22">
        <v>3395729.5439967406</v>
      </c>
      <c r="F44" s="22">
        <v>5179188.0456855968</v>
      </c>
      <c r="G44" s="22">
        <v>3747257.320317606</v>
      </c>
      <c r="H44" s="22">
        <v>0</v>
      </c>
      <c r="I44" s="22">
        <v>22365460.420000512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371005041.23996437</v>
      </c>
      <c r="X44" s="22">
        <v>11780289.590000231</v>
      </c>
      <c r="Y44" s="22">
        <v>1024591.5600000013</v>
      </c>
      <c r="Z44" s="22">
        <v>4931676.3000003528</v>
      </c>
      <c r="AA44" s="22">
        <v>4508.08</v>
      </c>
      <c r="AB44" s="22">
        <v>0</v>
      </c>
      <c r="AC44" s="22">
        <v>504776.29000000423</v>
      </c>
      <c r="AD44" s="22">
        <v>1215358.9800000084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1236248.3799999992</v>
      </c>
      <c r="AL44" s="22">
        <v>0</v>
      </c>
      <c r="AM44" s="22">
        <v>2242132.6799999997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33480270.079999235</v>
      </c>
      <c r="AU44" s="22">
        <v>16912869.649999544</v>
      </c>
      <c r="AV44" s="22">
        <v>169392.84000000055</v>
      </c>
      <c r="AW44" s="22">
        <v>0</v>
      </c>
      <c r="AX44" s="22">
        <v>165906.09000000058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4105249.4699995411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7752263.6699999999</v>
      </c>
      <c r="BQ44" s="22">
        <v>0</v>
      </c>
      <c r="BR44" s="22">
        <v>1852594.3399999994</v>
      </c>
      <c r="BS44" s="22">
        <v>490538.43000000209</v>
      </c>
      <c r="BT44" s="22">
        <v>0</v>
      </c>
      <c r="BU44" s="22">
        <v>0</v>
      </c>
      <c r="BV44" s="22">
        <v>2295488.33</v>
      </c>
      <c r="BW44" s="22">
        <v>0</v>
      </c>
      <c r="BX44" s="22">
        <v>0</v>
      </c>
      <c r="BY44" s="22">
        <v>0</v>
      </c>
      <c r="BZ44" s="22">
        <v>4695.2799999999988</v>
      </c>
      <c r="CA44" s="22">
        <v>1186501.6200000017</v>
      </c>
      <c r="CB44" s="22">
        <v>0</v>
      </c>
      <c r="CC44" s="22">
        <v>29058.360000000022</v>
      </c>
      <c r="CD44" s="22">
        <v>0</v>
      </c>
      <c r="CE44" s="22">
        <v>0</v>
      </c>
      <c r="CF44" s="22">
        <v>0</v>
      </c>
      <c r="CG44" s="22">
        <v>100354.84999999998</v>
      </c>
      <c r="CH44" s="22">
        <v>0</v>
      </c>
      <c r="CI44" s="23">
        <v>0</v>
      </c>
      <c r="CJ44" s="22">
        <v>0</v>
      </c>
      <c r="CK44" s="22">
        <v>0</v>
      </c>
      <c r="CL44" s="23">
        <v>0</v>
      </c>
      <c r="CM44" s="22">
        <v>0</v>
      </c>
      <c r="CN44" s="22">
        <v>0</v>
      </c>
      <c r="CO44" s="23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</v>
      </c>
      <c r="DB44" s="23">
        <v>0</v>
      </c>
      <c r="DC44" s="22">
        <v>0</v>
      </c>
      <c r="DD44" s="22">
        <v>0</v>
      </c>
      <c r="DE44" s="23">
        <v>0</v>
      </c>
      <c r="DF44" s="22">
        <v>0</v>
      </c>
      <c r="DG44" s="22">
        <v>0</v>
      </c>
      <c r="DH44" s="23">
        <v>0</v>
      </c>
      <c r="DI44" s="22">
        <v>0</v>
      </c>
      <c r="DJ44" s="22">
        <v>0</v>
      </c>
      <c r="DK44" s="22">
        <v>0</v>
      </c>
      <c r="DL44" s="22">
        <v>497177441.4399637</v>
      </c>
    </row>
    <row r="45" spans="1:116" ht="12.75" customHeight="1" x14ac:dyDescent="0.25">
      <c r="A45" s="65" t="s">
        <v>221</v>
      </c>
      <c r="B45" s="21">
        <v>1051</v>
      </c>
      <c r="C45" s="66" t="s">
        <v>146</v>
      </c>
      <c r="D45" s="23">
        <v>23157911.380000003</v>
      </c>
      <c r="E45" s="22">
        <v>94736.25</v>
      </c>
      <c r="F45" s="22">
        <v>11670511.16</v>
      </c>
      <c r="G45" s="22">
        <v>11392663.970000001</v>
      </c>
      <c r="H45" s="22">
        <v>12663.67</v>
      </c>
      <c r="I45" s="22">
        <v>386798.4</v>
      </c>
      <c r="J45" s="22">
        <v>0</v>
      </c>
      <c r="K45" s="22">
        <v>106870056.78</v>
      </c>
      <c r="L45" s="22">
        <v>0</v>
      </c>
      <c r="M45" s="22">
        <v>0</v>
      </c>
      <c r="N45" s="22">
        <v>0</v>
      </c>
      <c r="O45" s="22">
        <v>16976033.789999999</v>
      </c>
      <c r="P45" s="22">
        <v>0</v>
      </c>
      <c r="Q45" s="22">
        <v>2280022.9700000002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84814004.670000002</v>
      </c>
      <c r="X45" s="22">
        <v>266630.95</v>
      </c>
      <c r="Y45" s="22">
        <v>12555674.800000001</v>
      </c>
      <c r="Z45" s="22">
        <v>30333489.09</v>
      </c>
      <c r="AA45" s="22">
        <v>0</v>
      </c>
      <c r="AB45" s="22">
        <v>0</v>
      </c>
      <c r="AC45" s="22">
        <v>40501.74</v>
      </c>
      <c r="AD45" s="22">
        <v>1696284.58</v>
      </c>
      <c r="AE45" s="22">
        <v>0</v>
      </c>
      <c r="AF45" s="22">
        <v>133292.47</v>
      </c>
      <c r="AG45" s="22">
        <v>-15931715.92</v>
      </c>
      <c r="AH45" s="22">
        <v>0</v>
      </c>
      <c r="AI45" s="22">
        <v>50138562.060000002</v>
      </c>
      <c r="AJ45" s="22">
        <v>39385</v>
      </c>
      <c r="AK45" s="22">
        <v>2654.68</v>
      </c>
      <c r="AL45" s="22">
        <v>0</v>
      </c>
      <c r="AM45" s="22">
        <v>7055460.7800000003</v>
      </c>
      <c r="AN45" s="22">
        <v>0</v>
      </c>
      <c r="AO45" s="22">
        <v>0</v>
      </c>
      <c r="AP45" s="22">
        <v>288193.03999999998</v>
      </c>
      <c r="AQ45" s="22">
        <v>0</v>
      </c>
      <c r="AR45" s="22">
        <v>0</v>
      </c>
      <c r="AS45" s="22">
        <v>0</v>
      </c>
      <c r="AT45" s="22">
        <v>50298513.869999997</v>
      </c>
      <c r="AU45" s="22">
        <v>1251451.8500000001</v>
      </c>
      <c r="AV45" s="22">
        <v>364276.66</v>
      </c>
      <c r="AW45" s="22">
        <v>0</v>
      </c>
      <c r="AX45" s="22">
        <v>359303.55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6548621.3600000003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1341.9</v>
      </c>
      <c r="BM45" s="22">
        <v>0</v>
      </c>
      <c r="BN45" s="22">
        <v>74560614.730000004</v>
      </c>
      <c r="BO45" s="22">
        <v>0</v>
      </c>
      <c r="BP45" s="22">
        <v>26595423.760000002</v>
      </c>
      <c r="BQ45" s="22">
        <v>446724.6</v>
      </c>
      <c r="BR45" s="22">
        <v>19291304.920000002</v>
      </c>
      <c r="BS45" s="22">
        <v>65513902.18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574464</v>
      </c>
      <c r="CI45" s="23">
        <v>796566</v>
      </c>
      <c r="CJ45" s="22">
        <v>0</v>
      </c>
      <c r="CK45" s="22">
        <v>796566</v>
      </c>
      <c r="CL45" s="23">
        <v>0</v>
      </c>
      <c r="CM45" s="22">
        <v>0</v>
      </c>
      <c r="CN45" s="22">
        <v>0</v>
      </c>
      <c r="CO45" s="23">
        <v>0</v>
      </c>
      <c r="CP45" s="22">
        <v>0</v>
      </c>
      <c r="CQ45" s="22">
        <v>0</v>
      </c>
      <c r="CR45" s="22">
        <v>4559532.74</v>
      </c>
      <c r="CS45" s="22">
        <v>0</v>
      </c>
      <c r="CT45" s="22">
        <v>0</v>
      </c>
      <c r="CU45" s="22">
        <v>0</v>
      </c>
      <c r="CV45" s="22">
        <v>0</v>
      </c>
      <c r="CW45" s="22">
        <v>0</v>
      </c>
      <c r="CX45" s="22">
        <v>0</v>
      </c>
      <c r="CY45" s="22">
        <v>0</v>
      </c>
      <c r="CZ45" s="22">
        <v>0</v>
      </c>
      <c r="DA45" s="22">
        <v>0</v>
      </c>
      <c r="DB45" s="23">
        <v>0</v>
      </c>
      <c r="DC45" s="22">
        <v>0</v>
      </c>
      <c r="DD45" s="22">
        <v>0</v>
      </c>
      <c r="DE45" s="23">
        <v>0</v>
      </c>
      <c r="DF45" s="22">
        <v>0</v>
      </c>
      <c r="DG45" s="22">
        <v>0</v>
      </c>
      <c r="DH45" s="23">
        <v>0</v>
      </c>
      <c r="DI45" s="22">
        <v>0</v>
      </c>
      <c r="DJ45" s="22">
        <v>0</v>
      </c>
      <c r="DK45" s="22">
        <v>0</v>
      </c>
      <c r="DL45" s="22">
        <v>572277947.05000019</v>
      </c>
    </row>
    <row r="46" spans="1:116" ht="12.75" customHeight="1" x14ac:dyDescent="0.25">
      <c r="A46" s="65" t="s">
        <v>223</v>
      </c>
      <c r="B46" s="21">
        <v>1052</v>
      </c>
      <c r="C46" s="66" t="s">
        <v>146</v>
      </c>
      <c r="D46" s="23">
        <v>279081.91000000003</v>
      </c>
      <c r="E46" s="22">
        <v>25294.97</v>
      </c>
      <c r="F46" s="22">
        <v>0</v>
      </c>
      <c r="G46" s="22">
        <v>253786.94</v>
      </c>
      <c r="H46" s="22">
        <v>0</v>
      </c>
      <c r="I46" s="22">
        <v>261080.77000000008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54307.539999999994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4944841.7600000007</v>
      </c>
      <c r="X46" s="22">
        <v>0</v>
      </c>
      <c r="Y46" s="22">
        <v>486094.01999999996</v>
      </c>
      <c r="Z46" s="22">
        <v>4374835.83</v>
      </c>
      <c r="AA46" s="22">
        <v>0</v>
      </c>
      <c r="AB46" s="22">
        <v>0</v>
      </c>
      <c r="AC46" s="22">
        <v>1338.0800000000002</v>
      </c>
      <c r="AD46" s="22">
        <v>13146.519999999999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3891490.3999999957</v>
      </c>
      <c r="AU46" s="22">
        <v>208347.97999999984</v>
      </c>
      <c r="AV46" s="22">
        <v>14358.74</v>
      </c>
      <c r="AW46" s="22">
        <v>0</v>
      </c>
      <c r="AX46" s="22">
        <v>14358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2255817.16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>
        <v>0</v>
      </c>
      <c r="BM46" s="22">
        <v>0</v>
      </c>
      <c r="BN46" s="22">
        <v>10224.299999999999</v>
      </c>
      <c r="BO46" s="22">
        <v>0</v>
      </c>
      <c r="BP46" s="22">
        <v>122384.18000000001</v>
      </c>
      <c r="BQ46" s="22">
        <v>0</v>
      </c>
      <c r="BR46" s="22">
        <v>74116.299999999974</v>
      </c>
      <c r="BS46" s="22">
        <v>4370.12</v>
      </c>
      <c r="BT46" s="22">
        <v>0</v>
      </c>
      <c r="BU46" s="22">
        <v>0</v>
      </c>
      <c r="BV46" s="22">
        <v>0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3">
        <v>32405686.089998402</v>
      </c>
      <c r="CJ46" s="22">
        <v>0</v>
      </c>
      <c r="CK46" s="22">
        <v>30896756.089998402</v>
      </c>
      <c r="CL46" s="23">
        <v>1508930</v>
      </c>
      <c r="CM46" s="22">
        <v>0</v>
      </c>
      <c r="CN46" s="22">
        <v>1508930</v>
      </c>
      <c r="CO46" s="23">
        <v>0</v>
      </c>
      <c r="CP46" s="22">
        <v>0</v>
      </c>
      <c r="CQ46" s="22">
        <v>0</v>
      </c>
      <c r="CR46" s="22">
        <v>590745.80000000505</v>
      </c>
      <c r="CS46" s="22">
        <v>0</v>
      </c>
      <c r="CT46" s="22">
        <v>0</v>
      </c>
      <c r="CU46" s="22">
        <v>0</v>
      </c>
      <c r="CV46" s="22">
        <v>0</v>
      </c>
      <c r="CW46" s="22">
        <v>0</v>
      </c>
      <c r="CX46" s="22">
        <v>0</v>
      </c>
      <c r="CY46" s="22">
        <v>0</v>
      </c>
      <c r="CZ46" s="22">
        <v>0</v>
      </c>
      <c r="DA46" s="22">
        <v>0</v>
      </c>
      <c r="DB46" s="23">
        <v>0</v>
      </c>
      <c r="DC46" s="22">
        <v>0</v>
      </c>
      <c r="DD46" s="22">
        <v>0</v>
      </c>
      <c r="DE46" s="23">
        <v>0</v>
      </c>
      <c r="DF46" s="22">
        <v>0</v>
      </c>
      <c r="DG46" s="22">
        <v>0</v>
      </c>
      <c r="DH46" s="23">
        <v>0</v>
      </c>
      <c r="DI46" s="22">
        <v>0</v>
      </c>
      <c r="DJ46" s="22">
        <v>0</v>
      </c>
      <c r="DK46" s="22">
        <v>0</v>
      </c>
      <c r="DL46" s="22">
        <v>50006625.499998413</v>
      </c>
    </row>
    <row r="47" spans="1:116" ht="12.75" customHeight="1" x14ac:dyDescent="0.25">
      <c r="A47" s="65" t="s">
        <v>225</v>
      </c>
      <c r="B47" s="21">
        <v>1053</v>
      </c>
      <c r="C47" s="66" t="s">
        <v>146</v>
      </c>
      <c r="D47" s="23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3415413306.3299994</v>
      </c>
      <c r="U47" s="22">
        <v>0</v>
      </c>
      <c r="V47" s="22">
        <v>164374196.68000001</v>
      </c>
      <c r="W47" s="22">
        <v>1440857673.0190001</v>
      </c>
      <c r="X47" s="22">
        <v>0</v>
      </c>
      <c r="Y47" s="22">
        <v>0</v>
      </c>
      <c r="Z47" s="22">
        <v>1420511.96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297827674.07999998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677537.12</v>
      </c>
      <c r="BO47" s="22">
        <v>0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2751367.08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2">
        <v>0</v>
      </c>
      <c r="CH47" s="22">
        <v>0</v>
      </c>
      <c r="CI47" s="23">
        <v>117904970.11</v>
      </c>
      <c r="CJ47" s="22">
        <v>0</v>
      </c>
      <c r="CK47" s="22">
        <v>55831630.039999999</v>
      </c>
      <c r="CL47" s="23">
        <v>62073340.07</v>
      </c>
      <c r="CM47" s="22">
        <v>890837.38</v>
      </c>
      <c r="CN47" s="22">
        <v>61182502.689999998</v>
      </c>
      <c r="CO47" s="23">
        <v>0</v>
      </c>
      <c r="CP47" s="22">
        <v>0</v>
      </c>
      <c r="CQ47" s="22">
        <v>0</v>
      </c>
      <c r="CR47" s="22">
        <v>17636832.48</v>
      </c>
      <c r="CS47" s="22">
        <v>0</v>
      </c>
      <c r="CT47" s="22">
        <v>1058757.96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3">
        <v>0</v>
      </c>
      <c r="DC47" s="22">
        <v>0</v>
      </c>
      <c r="DD47" s="22">
        <v>0</v>
      </c>
      <c r="DE47" s="23">
        <v>0</v>
      </c>
      <c r="DF47" s="22">
        <v>0</v>
      </c>
      <c r="DG47" s="22">
        <v>0</v>
      </c>
      <c r="DH47" s="23">
        <v>0</v>
      </c>
      <c r="DI47" s="22">
        <v>0</v>
      </c>
      <c r="DJ47" s="22">
        <v>0</v>
      </c>
      <c r="DK47" s="22">
        <v>0</v>
      </c>
      <c r="DL47" s="22">
        <v>5459922826.8189983</v>
      </c>
    </row>
    <row r="48" spans="1:116" ht="12.75" customHeight="1" x14ac:dyDescent="0.25">
      <c r="A48" s="65" t="s">
        <v>227</v>
      </c>
      <c r="B48" s="21">
        <v>1054</v>
      </c>
      <c r="C48" s="66" t="s">
        <v>146</v>
      </c>
      <c r="D48" s="23">
        <v>12211033.57</v>
      </c>
      <c r="E48" s="22">
        <v>7051038.5100000007</v>
      </c>
      <c r="F48" s="22">
        <v>1166322.6900000002</v>
      </c>
      <c r="G48" s="22">
        <v>3993672.3699999996</v>
      </c>
      <c r="H48" s="22">
        <v>885</v>
      </c>
      <c r="I48" s="22">
        <v>9308949.1000000313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109064.81</v>
      </c>
      <c r="P48" s="22">
        <v>0</v>
      </c>
      <c r="Q48" s="22">
        <v>54283.199999999997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1219529907.24</v>
      </c>
      <c r="X48" s="22">
        <v>0</v>
      </c>
      <c r="Y48" s="22">
        <v>690525.63000000012</v>
      </c>
      <c r="Z48" s="22">
        <v>729094.3799999957</v>
      </c>
      <c r="AA48" s="22">
        <v>0</v>
      </c>
      <c r="AB48" s="22">
        <v>0</v>
      </c>
      <c r="AC48" s="22">
        <v>1059241.4800000007</v>
      </c>
      <c r="AD48" s="22">
        <v>3989055.1900000004</v>
      </c>
      <c r="AE48" s="22">
        <v>0</v>
      </c>
      <c r="AF48" s="22">
        <v>38971.96</v>
      </c>
      <c r="AG48" s="22">
        <v>0</v>
      </c>
      <c r="AH48" s="22">
        <v>0</v>
      </c>
      <c r="AI48" s="22">
        <v>0</v>
      </c>
      <c r="AJ48" s="22">
        <v>79983.92</v>
      </c>
      <c r="AK48" s="22">
        <v>0</v>
      </c>
      <c r="AL48" s="22">
        <v>0</v>
      </c>
      <c r="AM48" s="22">
        <v>107650</v>
      </c>
      <c r="AN48" s="22">
        <v>0</v>
      </c>
      <c r="AO48" s="22">
        <v>0</v>
      </c>
      <c r="AP48" s="22">
        <v>7005</v>
      </c>
      <c r="AQ48" s="22">
        <v>0</v>
      </c>
      <c r="AR48" s="22">
        <v>0</v>
      </c>
      <c r="AS48" s="22">
        <v>0</v>
      </c>
      <c r="AT48" s="22">
        <v>33357854.250000034</v>
      </c>
      <c r="AU48" s="22">
        <v>1799993.6199999989</v>
      </c>
      <c r="AV48" s="22">
        <v>1296949.4500000002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11661716.369999988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2">
        <v>2451403.9300000025</v>
      </c>
      <c r="BO48" s="22">
        <v>0</v>
      </c>
      <c r="BP48" s="22">
        <v>37015634.370000079</v>
      </c>
      <c r="BQ48" s="22">
        <v>79145.41</v>
      </c>
      <c r="BR48" s="22">
        <v>908085.2300000001</v>
      </c>
      <c r="BS48" s="22">
        <v>1377215.3300000005</v>
      </c>
      <c r="BT48" s="22">
        <v>0</v>
      </c>
      <c r="BU48" s="22">
        <v>0</v>
      </c>
      <c r="BV48" s="22">
        <v>0</v>
      </c>
      <c r="BW48" s="22">
        <v>8727.5400000000009</v>
      </c>
      <c r="BX48" s="22">
        <v>0</v>
      </c>
      <c r="BY48" s="22">
        <v>369415.92000000004</v>
      </c>
      <c r="BZ48" s="22">
        <v>1644880.73</v>
      </c>
      <c r="CA48" s="22">
        <v>88187905.419999942</v>
      </c>
      <c r="CB48" s="22">
        <v>686720</v>
      </c>
      <c r="CC48" s="22">
        <v>16184478.000000015</v>
      </c>
      <c r="CD48" s="22">
        <v>0</v>
      </c>
      <c r="CE48" s="22">
        <v>0</v>
      </c>
      <c r="CF48" s="22">
        <v>3562.5</v>
      </c>
      <c r="CG48" s="22">
        <v>162848.80000000002</v>
      </c>
      <c r="CH48" s="22">
        <v>0</v>
      </c>
      <c r="CI48" s="23">
        <v>81111841.800000012</v>
      </c>
      <c r="CJ48" s="22">
        <v>408588.62</v>
      </c>
      <c r="CK48" s="22">
        <v>2381216.3199999998</v>
      </c>
      <c r="CL48" s="23">
        <v>78322036.860000014</v>
      </c>
      <c r="CM48" s="22">
        <v>0</v>
      </c>
      <c r="CN48" s="22">
        <v>78322036.860000014</v>
      </c>
      <c r="CO48" s="23">
        <v>0</v>
      </c>
      <c r="CP48" s="22">
        <v>0</v>
      </c>
      <c r="CQ48" s="22">
        <v>0</v>
      </c>
      <c r="CR48" s="22">
        <v>5755723.6500000125</v>
      </c>
      <c r="CS48" s="22">
        <v>0</v>
      </c>
      <c r="CT48" s="22">
        <v>0</v>
      </c>
      <c r="CU48" s="22">
        <v>0</v>
      </c>
      <c r="CV48" s="22">
        <v>0</v>
      </c>
      <c r="CW48" s="22">
        <v>0</v>
      </c>
      <c r="CX48" s="22">
        <v>0</v>
      </c>
      <c r="CY48" s="22">
        <v>0</v>
      </c>
      <c r="CZ48" s="22">
        <v>0</v>
      </c>
      <c r="DA48" s="22">
        <v>0</v>
      </c>
      <c r="DB48" s="23">
        <v>0</v>
      </c>
      <c r="DC48" s="22">
        <v>0</v>
      </c>
      <c r="DD48" s="22">
        <v>0</v>
      </c>
      <c r="DE48" s="23">
        <v>0</v>
      </c>
      <c r="DF48" s="22">
        <v>0</v>
      </c>
      <c r="DG48" s="22">
        <v>0</v>
      </c>
      <c r="DH48" s="23">
        <v>0</v>
      </c>
      <c r="DI48" s="22">
        <v>0</v>
      </c>
      <c r="DJ48" s="22">
        <v>0</v>
      </c>
      <c r="DK48" s="22">
        <v>0</v>
      </c>
      <c r="DL48" s="22">
        <v>1531979752.8000007</v>
      </c>
    </row>
    <row r="49" spans="1:116" ht="12.75" customHeight="1" x14ac:dyDescent="0.25">
      <c r="A49" s="65" t="s">
        <v>229</v>
      </c>
      <c r="B49" s="21">
        <v>1055</v>
      </c>
      <c r="C49" s="66" t="s">
        <v>146</v>
      </c>
      <c r="D49" s="23">
        <v>12369284.91</v>
      </c>
      <c r="E49" s="22">
        <v>7002628.6399999997</v>
      </c>
      <c r="F49" s="22">
        <v>1467251.98</v>
      </c>
      <c r="G49" s="22">
        <v>3899404.29</v>
      </c>
      <c r="H49" s="22">
        <v>6327.49</v>
      </c>
      <c r="I49" s="22">
        <v>19318132.989999998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90503140.859999999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2108172577.28</v>
      </c>
      <c r="X49" s="22">
        <v>0</v>
      </c>
      <c r="Y49" s="22">
        <v>2723515.24</v>
      </c>
      <c r="Z49" s="22">
        <v>1878411.69</v>
      </c>
      <c r="AA49" s="22">
        <v>18605.2</v>
      </c>
      <c r="AB49" s="22">
        <v>170623.87</v>
      </c>
      <c r="AC49" s="22">
        <v>580281.66</v>
      </c>
      <c r="AD49" s="22">
        <v>1321041.07</v>
      </c>
      <c r="AE49" s="22">
        <v>0</v>
      </c>
      <c r="AF49" s="22">
        <v>19413.830000000002</v>
      </c>
      <c r="AG49" s="22">
        <v>0</v>
      </c>
      <c r="AH49" s="22">
        <v>0</v>
      </c>
      <c r="AI49" s="22">
        <v>0</v>
      </c>
      <c r="AJ49" s="22">
        <v>0</v>
      </c>
      <c r="AK49" s="22">
        <v>1680</v>
      </c>
      <c r="AL49" s="22">
        <v>0</v>
      </c>
      <c r="AM49" s="22">
        <v>723961.25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73764147.620000005</v>
      </c>
      <c r="AU49" s="22">
        <v>873606.54</v>
      </c>
      <c r="AV49" s="22">
        <v>2532924.08</v>
      </c>
      <c r="AW49" s="22">
        <v>0</v>
      </c>
      <c r="AX49" s="22">
        <v>843718.17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22696998.829999998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2">
        <v>21642008.899999999</v>
      </c>
      <c r="BO49" s="22">
        <v>0</v>
      </c>
      <c r="BP49" s="22">
        <v>1688783.23</v>
      </c>
      <c r="BQ49" s="22">
        <v>6.06</v>
      </c>
      <c r="BR49" s="22">
        <v>2754857.38</v>
      </c>
      <c r="BS49" s="22">
        <v>2978612.33</v>
      </c>
      <c r="BT49" s="22">
        <v>0</v>
      </c>
      <c r="BU49" s="22">
        <v>0</v>
      </c>
      <c r="BV49" s="22">
        <v>0</v>
      </c>
      <c r="BW49" s="22">
        <v>4019.82</v>
      </c>
      <c r="BX49" s="22">
        <v>0</v>
      </c>
      <c r="BY49" s="22">
        <v>0</v>
      </c>
      <c r="BZ49" s="22">
        <v>1231391.1399999999</v>
      </c>
      <c r="CA49" s="22">
        <v>4125306.6</v>
      </c>
      <c r="CB49" s="22">
        <v>0</v>
      </c>
      <c r="CC49" s="22">
        <v>3954403.6</v>
      </c>
      <c r="CD49" s="22">
        <v>0</v>
      </c>
      <c r="CE49" s="22">
        <v>0</v>
      </c>
      <c r="CF49" s="22">
        <v>267173.71000000002</v>
      </c>
      <c r="CG49" s="22">
        <v>101630.32</v>
      </c>
      <c r="CH49" s="22">
        <v>30704.83</v>
      </c>
      <c r="CI49" s="23">
        <v>68915085.420000002</v>
      </c>
      <c r="CJ49" s="22">
        <v>0</v>
      </c>
      <c r="CK49" s="22">
        <v>0</v>
      </c>
      <c r="CL49" s="23">
        <v>68915085.420000002</v>
      </c>
      <c r="CM49" s="22">
        <v>0</v>
      </c>
      <c r="CN49" s="22">
        <v>68915085.420000002</v>
      </c>
      <c r="CO49" s="23">
        <v>0</v>
      </c>
      <c r="CP49" s="22">
        <v>0</v>
      </c>
      <c r="CQ49" s="22">
        <v>0</v>
      </c>
      <c r="CR49" s="22">
        <v>27204497.140000001</v>
      </c>
      <c r="CS49" s="22">
        <v>0</v>
      </c>
      <c r="CT49" s="22">
        <v>0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3">
        <v>0</v>
      </c>
      <c r="DC49" s="22">
        <v>0</v>
      </c>
      <c r="DD49" s="22">
        <v>0</v>
      </c>
      <c r="DE49" s="23">
        <v>0</v>
      </c>
      <c r="DF49" s="22">
        <v>0</v>
      </c>
      <c r="DG49" s="22">
        <v>0</v>
      </c>
      <c r="DH49" s="23">
        <v>0</v>
      </c>
      <c r="DI49" s="22">
        <v>0</v>
      </c>
      <c r="DJ49" s="22">
        <v>0</v>
      </c>
      <c r="DK49" s="22">
        <v>0</v>
      </c>
      <c r="DL49" s="22">
        <v>2473416873.059999</v>
      </c>
    </row>
    <row r="50" spans="1:116" ht="12.75" customHeight="1" x14ac:dyDescent="0.25">
      <c r="A50" s="65" t="s">
        <v>231</v>
      </c>
      <c r="B50" s="21">
        <v>1056</v>
      </c>
      <c r="C50" s="66" t="s">
        <v>146</v>
      </c>
      <c r="D50" s="23">
        <v>17248.43</v>
      </c>
      <c r="E50" s="22">
        <v>0</v>
      </c>
      <c r="F50" s="22">
        <v>17248.43</v>
      </c>
      <c r="G50" s="22">
        <v>0</v>
      </c>
      <c r="H50" s="22">
        <v>0</v>
      </c>
      <c r="I50" s="22">
        <v>13180.08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6200953.6299999999</v>
      </c>
      <c r="U50" s="22">
        <v>0</v>
      </c>
      <c r="V50" s="22">
        <v>62218.32</v>
      </c>
      <c r="W50" s="22">
        <v>343205.18</v>
      </c>
      <c r="X50" s="22">
        <v>0</v>
      </c>
      <c r="Y50" s="22">
        <v>6618.42</v>
      </c>
      <c r="Z50" s="22">
        <v>5100</v>
      </c>
      <c r="AA50" s="22">
        <v>0</v>
      </c>
      <c r="AB50" s="22">
        <v>0</v>
      </c>
      <c r="AC50" s="22">
        <v>1692.09</v>
      </c>
      <c r="AD50" s="22">
        <v>4748.42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601.6</v>
      </c>
      <c r="AQ50" s="22">
        <v>0</v>
      </c>
      <c r="AR50" s="22">
        <v>0</v>
      </c>
      <c r="AS50" s="22">
        <v>0</v>
      </c>
      <c r="AT50" s="22">
        <v>265281.28000000003</v>
      </c>
      <c r="AU50" s="22">
        <v>5038.26</v>
      </c>
      <c r="AV50" s="22">
        <v>0</v>
      </c>
      <c r="AW50" s="22">
        <v>0</v>
      </c>
      <c r="AX50" s="22">
        <v>5039.58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11581.22</v>
      </c>
      <c r="BE50" s="22">
        <v>0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0</v>
      </c>
      <c r="BM50" s="22">
        <v>0</v>
      </c>
      <c r="BN50" s="22">
        <v>2001</v>
      </c>
      <c r="BO50" s="22">
        <v>0</v>
      </c>
      <c r="BP50" s="22">
        <v>0</v>
      </c>
      <c r="BQ50" s="22">
        <v>0</v>
      </c>
      <c r="BR50" s="22">
        <v>0</v>
      </c>
      <c r="BS50" s="22">
        <v>137495.63</v>
      </c>
      <c r="BT50" s="22">
        <v>0</v>
      </c>
      <c r="BU50" s="22">
        <v>0</v>
      </c>
      <c r="BV50" s="22">
        <v>0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>
        <v>0</v>
      </c>
      <c r="CH50" s="22">
        <v>0</v>
      </c>
      <c r="CI50" s="23">
        <v>120700</v>
      </c>
      <c r="CJ50" s="22">
        <v>0</v>
      </c>
      <c r="CK50" s="22">
        <v>120700</v>
      </c>
      <c r="CL50" s="23">
        <v>0</v>
      </c>
      <c r="CM50" s="22">
        <v>0</v>
      </c>
      <c r="CN50" s="22">
        <v>0</v>
      </c>
      <c r="CO50" s="23">
        <v>0</v>
      </c>
      <c r="CP50" s="22">
        <v>0</v>
      </c>
      <c r="CQ50" s="22">
        <v>0</v>
      </c>
      <c r="CR50" s="22">
        <v>1397277849.0699999</v>
      </c>
      <c r="CS50" s="22">
        <v>228925</v>
      </c>
      <c r="CT50" s="22">
        <v>9915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0</v>
      </c>
      <c r="DA50" s="22">
        <v>0</v>
      </c>
      <c r="DB50" s="23">
        <v>0</v>
      </c>
      <c r="DC50" s="22">
        <v>0</v>
      </c>
      <c r="DD50" s="22">
        <v>0</v>
      </c>
      <c r="DE50" s="23">
        <v>0</v>
      </c>
      <c r="DF50" s="22">
        <v>0</v>
      </c>
      <c r="DG50" s="22">
        <v>0</v>
      </c>
      <c r="DH50" s="23">
        <v>0</v>
      </c>
      <c r="DI50" s="22">
        <v>0</v>
      </c>
      <c r="DJ50" s="22">
        <v>0</v>
      </c>
      <c r="DK50" s="22">
        <v>0</v>
      </c>
      <c r="DL50" s="22">
        <v>1404719392.21</v>
      </c>
    </row>
    <row r="51" spans="1:116" ht="12.75" customHeight="1" x14ac:dyDescent="0.25">
      <c r="A51" s="65" t="s">
        <v>233</v>
      </c>
      <c r="B51" s="21">
        <v>1057</v>
      </c>
      <c r="C51" s="66" t="s">
        <v>146</v>
      </c>
      <c r="D51" s="23">
        <v>1491332.3800000004</v>
      </c>
      <c r="E51" s="22">
        <v>747847.87000000011</v>
      </c>
      <c r="F51" s="22">
        <v>737150.61000000022</v>
      </c>
      <c r="G51" s="22">
        <v>6333.9</v>
      </c>
      <c r="H51" s="22">
        <v>0</v>
      </c>
      <c r="I51" s="22">
        <v>376738.13000010146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881468.04999999981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39306043.160000034</v>
      </c>
      <c r="X51" s="22">
        <v>1152</v>
      </c>
      <c r="Y51" s="22">
        <v>177817.8</v>
      </c>
      <c r="Z51" s="22">
        <v>32652.739999999998</v>
      </c>
      <c r="AA51" s="22">
        <v>0</v>
      </c>
      <c r="AB51" s="22">
        <v>0</v>
      </c>
      <c r="AC51" s="22">
        <v>0</v>
      </c>
      <c r="AD51" s="22">
        <v>63.250000171363354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716118.95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699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69512.310007316468</v>
      </c>
      <c r="BE51" s="22">
        <v>9.3132257461547852E-10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0</v>
      </c>
      <c r="BL51" s="22">
        <v>0</v>
      </c>
      <c r="BM51" s="22">
        <v>0</v>
      </c>
      <c r="BN51" s="22">
        <v>523104.59000470868</v>
      </c>
      <c r="BO51" s="22">
        <v>0</v>
      </c>
      <c r="BP51" s="22">
        <v>157312.82</v>
      </c>
      <c r="BQ51" s="22">
        <v>1892.95</v>
      </c>
      <c r="BR51" s="22">
        <v>637656.99</v>
      </c>
      <c r="BS51" s="22">
        <v>147763.65999999997</v>
      </c>
      <c r="BT51" s="22">
        <v>0</v>
      </c>
      <c r="BU51" s="22">
        <v>0</v>
      </c>
      <c r="BV51" s="22">
        <v>0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  <c r="CG51" s="22">
        <v>0</v>
      </c>
      <c r="CH51" s="22">
        <v>0</v>
      </c>
      <c r="CI51" s="23">
        <v>316.3</v>
      </c>
      <c r="CJ51" s="22">
        <v>316.3</v>
      </c>
      <c r="CK51" s="22">
        <v>0</v>
      </c>
      <c r="CL51" s="23">
        <v>0</v>
      </c>
      <c r="CM51" s="22">
        <v>0</v>
      </c>
      <c r="CN51" s="22">
        <v>0</v>
      </c>
      <c r="CO51" s="23">
        <v>0</v>
      </c>
      <c r="CP51" s="22">
        <v>0</v>
      </c>
      <c r="CQ51" s="22">
        <v>0</v>
      </c>
      <c r="CR51" s="22">
        <v>64030.34</v>
      </c>
      <c r="CS51" s="22">
        <v>0</v>
      </c>
      <c r="CT51" s="22">
        <v>0</v>
      </c>
      <c r="CU51" s="22">
        <v>0</v>
      </c>
      <c r="CV51" s="22">
        <v>0</v>
      </c>
      <c r="CW51" s="22">
        <v>0</v>
      </c>
      <c r="CX51" s="22">
        <v>0</v>
      </c>
      <c r="CY51" s="22">
        <v>0</v>
      </c>
      <c r="CZ51" s="22">
        <v>0</v>
      </c>
      <c r="DA51" s="22">
        <v>0</v>
      </c>
      <c r="DB51" s="23">
        <v>0</v>
      </c>
      <c r="DC51" s="22">
        <v>0</v>
      </c>
      <c r="DD51" s="22">
        <v>0</v>
      </c>
      <c r="DE51" s="23">
        <v>0</v>
      </c>
      <c r="DF51" s="22">
        <v>0</v>
      </c>
      <c r="DG51" s="22">
        <v>0</v>
      </c>
      <c r="DH51" s="23">
        <v>0</v>
      </c>
      <c r="DI51" s="22">
        <v>0</v>
      </c>
      <c r="DJ51" s="22">
        <v>0</v>
      </c>
      <c r="DK51" s="22">
        <v>0</v>
      </c>
      <c r="DL51" s="22">
        <v>44585675.42001234</v>
      </c>
    </row>
    <row r="52" spans="1:116" ht="12.75" customHeight="1" x14ac:dyDescent="0.25">
      <c r="A52" s="65" t="s">
        <v>235</v>
      </c>
      <c r="B52" s="21">
        <v>1058</v>
      </c>
      <c r="C52" s="66" t="s">
        <v>146</v>
      </c>
      <c r="D52" s="23">
        <v>742883.56</v>
      </c>
      <c r="E52" s="22">
        <v>0</v>
      </c>
      <c r="F52" s="22">
        <v>742883.56</v>
      </c>
      <c r="G52" s="22">
        <v>0</v>
      </c>
      <c r="H52" s="22">
        <v>0</v>
      </c>
      <c r="I52" s="22">
        <v>1174859.95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93754.6</v>
      </c>
      <c r="X52" s="22">
        <v>0</v>
      </c>
      <c r="Y52" s="22">
        <v>6236204.2800000003</v>
      </c>
      <c r="Z52" s="22">
        <v>0</v>
      </c>
      <c r="AA52" s="22">
        <v>0</v>
      </c>
      <c r="AB52" s="22">
        <v>0</v>
      </c>
      <c r="AC52" s="22">
        <v>1999712.71</v>
      </c>
      <c r="AD52" s="22">
        <v>60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1798358.3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0</v>
      </c>
      <c r="BA52" s="22">
        <v>0</v>
      </c>
      <c r="BB52" s="22">
        <v>0</v>
      </c>
      <c r="BC52" s="22">
        <v>0</v>
      </c>
      <c r="BD52" s="22">
        <v>561428.88</v>
      </c>
      <c r="BE52" s="22">
        <v>0</v>
      </c>
      <c r="BF52" s="22">
        <v>0</v>
      </c>
      <c r="BG52" s="22">
        <v>0</v>
      </c>
      <c r="BH52" s="22">
        <v>0</v>
      </c>
      <c r="BI52" s="22">
        <v>0</v>
      </c>
      <c r="BJ52" s="22">
        <v>0</v>
      </c>
      <c r="BK52" s="22">
        <v>0</v>
      </c>
      <c r="BL52" s="22">
        <v>0</v>
      </c>
      <c r="BM52" s="22">
        <v>0</v>
      </c>
      <c r="BN52" s="22">
        <v>921.19</v>
      </c>
      <c r="BO52" s="22">
        <v>0</v>
      </c>
      <c r="BP52" s="22">
        <v>0</v>
      </c>
      <c r="BQ52" s="22">
        <v>0</v>
      </c>
      <c r="BR52" s="22">
        <v>0</v>
      </c>
      <c r="BS52" s="22">
        <v>3859639.12</v>
      </c>
      <c r="BT52" s="22">
        <v>0</v>
      </c>
      <c r="BU52" s="22">
        <v>0</v>
      </c>
      <c r="BV52" s="22">
        <v>0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  <c r="CG52" s="22">
        <v>0</v>
      </c>
      <c r="CH52" s="22">
        <v>0</v>
      </c>
      <c r="CI52" s="23">
        <v>0</v>
      </c>
      <c r="CJ52" s="22">
        <v>0</v>
      </c>
      <c r="CK52" s="22">
        <v>0</v>
      </c>
      <c r="CL52" s="23">
        <v>0</v>
      </c>
      <c r="CM52" s="22">
        <v>0</v>
      </c>
      <c r="CN52" s="22">
        <v>0</v>
      </c>
      <c r="CO52" s="23">
        <v>0</v>
      </c>
      <c r="CP52" s="22">
        <v>0</v>
      </c>
      <c r="CQ52" s="22">
        <v>0</v>
      </c>
      <c r="CR52" s="22">
        <v>0</v>
      </c>
      <c r="CS52" s="22">
        <v>0</v>
      </c>
      <c r="CT52" s="22">
        <v>0</v>
      </c>
      <c r="CU52" s="22">
        <v>0</v>
      </c>
      <c r="CV52" s="22">
        <v>0</v>
      </c>
      <c r="CW52" s="22">
        <v>0</v>
      </c>
      <c r="CX52" s="22">
        <v>0</v>
      </c>
      <c r="CY52" s="22">
        <v>0</v>
      </c>
      <c r="CZ52" s="22">
        <v>0</v>
      </c>
      <c r="DA52" s="22">
        <v>0</v>
      </c>
      <c r="DB52" s="23">
        <v>0</v>
      </c>
      <c r="DC52" s="22">
        <v>0</v>
      </c>
      <c r="DD52" s="22">
        <v>0</v>
      </c>
      <c r="DE52" s="23">
        <v>0</v>
      </c>
      <c r="DF52" s="22">
        <v>0</v>
      </c>
      <c r="DG52" s="22">
        <v>0</v>
      </c>
      <c r="DH52" s="23">
        <v>0</v>
      </c>
      <c r="DI52" s="22">
        <v>0</v>
      </c>
      <c r="DJ52" s="22">
        <v>0</v>
      </c>
      <c r="DK52" s="22">
        <v>0</v>
      </c>
      <c r="DL52" s="22">
        <v>16467822.590000004</v>
      </c>
    </row>
    <row r="53" spans="1:116" ht="12.75" customHeight="1" x14ac:dyDescent="0.25">
      <c r="A53" s="65" t="s">
        <v>237</v>
      </c>
      <c r="B53" s="21">
        <v>1059</v>
      </c>
      <c r="C53" s="66" t="s">
        <v>146</v>
      </c>
      <c r="D53" s="23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  <c r="BA53" s="22">
        <v>0</v>
      </c>
      <c r="BB53" s="22">
        <v>0</v>
      </c>
      <c r="BC53" s="22">
        <v>0</v>
      </c>
      <c r="BD53" s="22">
        <v>9581781.6799999997</v>
      </c>
      <c r="BE53" s="22">
        <v>5942258.5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37623485.420000002</v>
      </c>
      <c r="BN53" s="22">
        <v>572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46840001.829999998</v>
      </c>
      <c r="CI53" s="23">
        <v>0</v>
      </c>
      <c r="CJ53" s="22">
        <v>0</v>
      </c>
      <c r="CK53" s="22">
        <v>0</v>
      </c>
      <c r="CL53" s="23">
        <v>0</v>
      </c>
      <c r="CM53" s="22">
        <v>0</v>
      </c>
      <c r="CN53" s="22">
        <v>0</v>
      </c>
      <c r="CO53" s="23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3">
        <v>0</v>
      </c>
      <c r="DC53" s="22">
        <v>0</v>
      </c>
      <c r="DD53" s="22">
        <v>0</v>
      </c>
      <c r="DE53" s="23">
        <v>0</v>
      </c>
      <c r="DF53" s="22">
        <v>0</v>
      </c>
      <c r="DG53" s="22">
        <v>0</v>
      </c>
      <c r="DH53" s="23">
        <v>0</v>
      </c>
      <c r="DI53" s="22">
        <v>0</v>
      </c>
      <c r="DJ53" s="22">
        <v>0</v>
      </c>
      <c r="DK53" s="22">
        <v>0</v>
      </c>
      <c r="DL53" s="22">
        <v>99988099.430000007</v>
      </c>
    </row>
    <row r="54" spans="1:116" ht="12.75" customHeight="1" x14ac:dyDescent="0.25">
      <c r="A54" s="65" t="s">
        <v>239</v>
      </c>
      <c r="B54" s="21">
        <v>1060</v>
      </c>
      <c r="C54" s="66" t="s">
        <v>146</v>
      </c>
      <c r="D54" s="23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</v>
      </c>
      <c r="BK54" s="22">
        <v>0</v>
      </c>
      <c r="BL54" s="22">
        <v>0</v>
      </c>
      <c r="BM54" s="22">
        <v>0</v>
      </c>
      <c r="BN54" s="22">
        <v>0</v>
      </c>
      <c r="BO54" s="22">
        <v>0</v>
      </c>
      <c r="BP54" s="22">
        <v>0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0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  <c r="CG54" s="22">
        <v>0</v>
      </c>
      <c r="CH54" s="22">
        <v>0</v>
      </c>
      <c r="CI54" s="23">
        <v>0</v>
      </c>
      <c r="CJ54" s="22">
        <v>0</v>
      </c>
      <c r="CK54" s="22">
        <v>0</v>
      </c>
      <c r="CL54" s="23">
        <v>0</v>
      </c>
      <c r="CM54" s="22">
        <v>0</v>
      </c>
      <c r="CN54" s="22">
        <v>0</v>
      </c>
      <c r="CO54" s="23">
        <v>0</v>
      </c>
      <c r="CP54" s="22">
        <v>0</v>
      </c>
      <c r="CQ54" s="22">
        <v>0</v>
      </c>
      <c r="CR54" s="22">
        <v>0</v>
      </c>
      <c r="CS54" s="22">
        <v>0</v>
      </c>
      <c r="CT54" s="22">
        <v>0</v>
      </c>
      <c r="CU54" s="22">
        <v>0</v>
      </c>
      <c r="CV54" s="22">
        <v>0</v>
      </c>
      <c r="CW54" s="22">
        <v>0</v>
      </c>
      <c r="CX54" s="22">
        <v>0</v>
      </c>
      <c r="CY54" s="22">
        <v>0</v>
      </c>
      <c r="CZ54" s="22">
        <v>0</v>
      </c>
      <c r="DA54" s="22">
        <v>0</v>
      </c>
      <c r="DB54" s="23">
        <v>0</v>
      </c>
      <c r="DC54" s="22">
        <v>0</v>
      </c>
      <c r="DD54" s="22">
        <v>0</v>
      </c>
      <c r="DE54" s="23">
        <v>0</v>
      </c>
      <c r="DF54" s="22">
        <v>0</v>
      </c>
      <c r="DG54" s="22">
        <v>0</v>
      </c>
      <c r="DH54" s="23">
        <v>0</v>
      </c>
      <c r="DI54" s="22">
        <v>0</v>
      </c>
      <c r="DJ54" s="22">
        <v>0</v>
      </c>
      <c r="DK54" s="22">
        <v>0</v>
      </c>
      <c r="DL54" s="22">
        <v>0</v>
      </c>
    </row>
    <row r="55" spans="1:116" ht="12.75" customHeight="1" x14ac:dyDescent="0.25">
      <c r="A55" s="65" t="s">
        <v>241</v>
      </c>
      <c r="B55" s="21">
        <v>2001</v>
      </c>
      <c r="C55" s="66" t="s">
        <v>146</v>
      </c>
      <c r="D55" s="23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3">
        <v>5628300149.0639858</v>
      </c>
      <c r="CJ55" s="22">
        <v>0</v>
      </c>
      <c r="CK55" s="22">
        <v>100098.46199999824</v>
      </c>
      <c r="CL55" s="23">
        <v>1236952154.081491</v>
      </c>
      <c r="CM55" s="22">
        <v>16622385.143999645</v>
      </c>
      <c r="CN55" s="22">
        <v>1220329768.9374914</v>
      </c>
      <c r="CO55" s="23">
        <v>4391247896.5204954</v>
      </c>
      <c r="CP55" s="22">
        <v>847641595.33749998</v>
      </c>
      <c r="CQ55" s="22">
        <v>3543606301.1829958</v>
      </c>
      <c r="CR55" s="22">
        <v>999762.35000000114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0</v>
      </c>
      <c r="CZ55" s="22">
        <v>0</v>
      </c>
      <c r="DA55" s="22">
        <v>0</v>
      </c>
      <c r="DB55" s="23">
        <v>0</v>
      </c>
      <c r="DC55" s="22">
        <v>0</v>
      </c>
      <c r="DD55" s="22">
        <v>0</v>
      </c>
      <c r="DE55" s="23">
        <v>0</v>
      </c>
      <c r="DF55" s="22">
        <v>0</v>
      </c>
      <c r="DG55" s="22">
        <v>0</v>
      </c>
      <c r="DH55" s="23">
        <v>0</v>
      </c>
      <c r="DI55" s="22">
        <v>0</v>
      </c>
      <c r="DJ55" s="22">
        <v>0</v>
      </c>
      <c r="DK55" s="22">
        <v>0</v>
      </c>
      <c r="DL55" s="22">
        <v>5629299911.4139872</v>
      </c>
    </row>
    <row r="56" spans="1:116" ht="12.75" customHeight="1" x14ac:dyDescent="0.25">
      <c r="A56" s="65" t="s">
        <v>243</v>
      </c>
      <c r="B56" s="21">
        <v>2002</v>
      </c>
      <c r="C56" s="66" t="s">
        <v>244</v>
      </c>
      <c r="D56" s="23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0</v>
      </c>
      <c r="BW56" s="22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3">
        <v>0</v>
      </c>
      <c r="CJ56" s="22">
        <v>0</v>
      </c>
      <c r="CK56" s="22">
        <v>0</v>
      </c>
      <c r="CL56" s="23">
        <v>0</v>
      </c>
      <c r="CM56" s="22">
        <v>0</v>
      </c>
      <c r="CN56" s="22">
        <v>0</v>
      </c>
      <c r="CO56" s="23">
        <v>0</v>
      </c>
      <c r="CP56" s="22">
        <v>0</v>
      </c>
      <c r="CQ56" s="22">
        <v>0</v>
      </c>
      <c r="CR56" s="22">
        <v>0</v>
      </c>
      <c r="CS56" s="22">
        <v>0</v>
      </c>
      <c r="CT56" s="22">
        <v>0</v>
      </c>
      <c r="CU56" s="22">
        <v>0</v>
      </c>
      <c r="CV56" s="22">
        <v>18389533.370000012</v>
      </c>
      <c r="CW56" s="22">
        <v>0</v>
      </c>
      <c r="CX56" s="22">
        <v>0</v>
      </c>
      <c r="CY56" s="22">
        <v>0</v>
      </c>
      <c r="CZ56" s="22">
        <v>0</v>
      </c>
      <c r="DA56" s="22">
        <v>0</v>
      </c>
      <c r="DB56" s="23">
        <v>0</v>
      </c>
      <c r="DC56" s="22">
        <v>0</v>
      </c>
      <c r="DD56" s="22">
        <v>0</v>
      </c>
      <c r="DE56" s="23">
        <v>0</v>
      </c>
      <c r="DF56" s="22">
        <v>0</v>
      </c>
      <c r="DG56" s="22">
        <v>0</v>
      </c>
      <c r="DH56" s="23">
        <v>0</v>
      </c>
      <c r="DI56" s="22">
        <v>0</v>
      </c>
      <c r="DJ56" s="22">
        <v>0</v>
      </c>
      <c r="DK56" s="22">
        <v>0</v>
      </c>
      <c r="DL56" s="22">
        <v>18389533.370000012</v>
      </c>
    </row>
    <row r="57" spans="1:116" ht="12.75" customHeight="1" x14ac:dyDescent="0.25">
      <c r="A57" s="65" t="s">
        <v>246</v>
      </c>
      <c r="B57" s="21">
        <v>2005</v>
      </c>
      <c r="C57" s="66" t="s">
        <v>244</v>
      </c>
      <c r="D57" s="23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2">
        <v>0</v>
      </c>
      <c r="AW57" s="22">
        <v>0</v>
      </c>
      <c r="AX57" s="22">
        <v>0</v>
      </c>
      <c r="AY57" s="22">
        <v>0</v>
      </c>
      <c r="AZ57" s="22">
        <v>0</v>
      </c>
      <c r="BA57" s="22">
        <v>0</v>
      </c>
      <c r="BB57" s="22">
        <v>0</v>
      </c>
      <c r="BC57" s="22">
        <v>0</v>
      </c>
      <c r="BD57" s="22">
        <v>36608.039999916567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0</v>
      </c>
      <c r="BP57" s="22">
        <v>0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0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0</v>
      </c>
      <c r="CI57" s="23">
        <v>289285407.32000172</v>
      </c>
      <c r="CJ57" s="22">
        <v>38065.659999999996</v>
      </c>
      <c r="CK57" s="22">
        <v>174491136.9900018</v>
      </c>
      <c r="CL57" s="23">
        <v>43831344.989999965</v>
      </c>
      <c r="CM57" s="22">
        <v>7348116.2900000028</v>
      </c>
      <c r="CN57" s="22">
        <v>36483228.699999966</v>
      </c>
      <c r="CO57" s="23">
        <v>70924859.679999918</v>
      </c>
      <c r="CP57" s="22">
        <v>36410361.329999924</v>
      </c>
      <c r="CQ57" s="22">
        <v>34514498.349999987</v>
      </c>
      <c r="CR57" s="22">
        <v>102145192.94001305</v>
      </c>
      <c r="CS57" s="22">
        <v>0</v>
      </c>
      <c r="CT57" s="22">
        <v>0</v>
      </c>
      <c r="CU57" s="22">
        <v>0</v>
      </c>
      <c r="CV57" s="22">
        <v>5638.4400000000005</v>
      </c>
      <c r="CW57" s="22">
        <v>0</v>
      </c>
      <c r="CX57" s="22">
        <v>0</v>
      </c>
      <c r="CY57" s="22">
        <v>0</v>
      </c>
      <c r="CZ57" s="22">
        <v>0</v>
      </c>
      <c r="DA57" s="22">
        <v>0</v>
      </c>
      <c r="DB57" s="23">
        <v>0</v>
      </c>
      <c r="DC57" s="22">
        <v>0</v>
      </c>
      <c r="DD57" s="22">
        <v>0</v>
      </c>
      <c r="DE57" s="23">
        <v>0</v>
      </c>
      <c r="DF57" s="22">
        <v>0</v>
      </c>
      <c r="DG57" s="22">
        <v>0</v>
      </c>
      <c r="DH57" s="23">
        <v>0</v>
      </c>
      <c r="DI57" s="22">
        <v>0</v>
      </c>
      <c r="DJ57" s="22">
        <v>0</v>
      </c>
      <c r="DK57" s="22">
        <v>0</v>
      </c>
      <c r="DL57" s="22">
        <v>391472846.74001485</v>
      </c>
    </row>
    <row r="58" spans="1:116" ht="12.75" customHeight="1" x14ac:dyDescent="0.25">
      <c r="A58" s="65" t="s">
        <v>248</v>
      </c>
      <c r="B58" s="21">
        <v>2006</v>
      </c>
      <c r="C58" s="66" t="s">
        <v>244</v>
      </c>
      <c r="D58" s="23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644743.59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0</v>
      </c>
      <c r="BP58" s="22">
        <v>0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22">
        <v>0</v>
      </c>
      <c r="BW58" s="22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  <c r="CG58" s="22">
        <v>0</v>
      </c>
      <c r="CH58" s="22">
        <v>0</v>
      </c>
      <c r="CI58" s="23">
        <v>0</v>
      </c>
      <c r="CJ58" s="22">
        <v>0</v>
      </c>
      <c r="CK58" s="22">
        <v>0</v>
      </c>
      <c r="CL58" s="23">
        <v>0</v>
      </c>
      <c r="CM58" s="22">
        <v>0</v>
      </c>
      <c r="CN58" s="22">
        <v>0</v>
      </c>
      <c r="CO58" s="23">
        <v>0</v>
      </c>
      <c r="CP58" s="22">
        <v>0</v>
      </c>
      <c r="CQ58" s="22">
        <v>0</v>
      </c>
      <c r="CR58" s="22">
        <v>0</v>
      </c>
      <c r="CS58" s="22">
        <v>0</v>
      </c>
      <c r="CT58" s="22">
        <v>0</v>
      </c>
      <c r="CU58" s="22">
        <v>0</v>
      </c>
      <c r="CV58" s="22">
        <v>66911723.149999999</v>
      </c>
      <c r="CW58" s="22">
        <v>0</v>
      </c>
      <c r="CX58" s="22">
        <v>0</v>
      </c>
      <c r="CY58" s="22">
        <v>0</v>
      </c>
      <c r="CZ58" s="22">
        <v>0</v>
      </c>
      <c r="DA58" s="22">
        <v>0</v>
      </c>
      <c r="DB58" s="23">
        <v>0</v>
      </c>
      <c r="DC58" s="22">
        <v>0</v>
      </c>
      <c r="DD58" s="22">
        <v>0</v>
      </c>
      <c r="DE58" s="23">
        <v>0</v>
      </c>
      <c r="DF58" s="22">
        <v>0</v>
      </c>
      <c r="DG58" s="22">
        <v>0</v>
      </c>
      <c r="DH58" s="23">
        <v>0</v>
      </c>
      <c r="DI58" s="22">
        <v>0</v>
      </c>
      <c r="DJ58" s="22">
        <v>0</v>
      </c>
      <c r="DK58" s="22">
        <v>0</v>
      </c>
      <c r="DL58" s="22">
        <v>67556466.739999995</v>
      </c>
    </row>
    <row r="59" spans="1:116" ht="12.75" customHeight="1" x14ac:dyDescent="0.25">
      <c r="A59" s="65" t="s">
        <v>250</v>
      </c>
      <c r="B59" s="21">
        <v>2007</v>
      </c>
      <c r="C59" s="66" t="s">
        <v>244</v>
      </c>
      <c r="D59" s="23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2">
        <v>0</v>
      </c>
      <c r="BA59" s="22">
        <v>0</v>
      </c>
      <c r="BB59" s="22">
        <v>0</v>
      </c>
      <c r="BC59" s="22">
        <v>0</v>
      </c>
      <c r="BD59" s="22">
        <v>0</v>
      </c>
      <c r="BE59" s="22">
        <v>0</v>
      </c>
      <c r="BF59" s="22">
        <v>0</v>
      </c>
      <c r="BG59" s="22">
        <v>0</v>
      </c>
      <c r="BH59" s="22">
        <v>0</v>
      </c>
      <c r="BI59" s="22">
        <v>0</v>
      </c>
      <c r="BJ59" s="22">
        <v>0</v>
      </c>
      <c r="BK59" s="22">
        <v>0</v>
      </c>
      <c r="BL59" s="22">
        <v>0</v>
      </c>
      <c r="BM59" s="22">
        <v>0</v>
      </c>
      <c r="BN59" s="22">
        <v>0</v>
      </c>
      <c r="BO59" s="22">
        <v>0</v>
      </c>
      <c r="BP59" s="22">
        <v>0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0</v>
      </c>
      <c r="BW59" s="22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  <c r="CG59" s="22">
        <v>0</v>
      </c>
      <c r="CH59" s="22">
        <v>0</v>
      </c>
      <c r="CI59" s="23">
        <v>0</v>
      </c>
      <c r="CJ59" s="22">
        <v>0</v>
      </c>
      <c r="CK59" s="22">
        <v>0</v>
      </c>
      <c r="CL59" s="23">
        <v>0</v>
      </c>
      <c r="CM59" s="22">
        <v>0</v>
      </c>
      <c r="CN59" s="22">
        <v>0</v>
      </c>
      <c r="CO59" s="23">
        <v>0</v>
      </c>
      <c r="CP59" s="22">
        <v>0</v>
      </c>
      <c r="CQ59" s="22">
        <v>0</v>
      </c>
      <c r="CR59" s="22">
        <v>0</v>
      </c>
      <c r="CS59" s="22">
        <v>0</v>
      </c>
      <c r="CT59" s="22">
        <v>0</v>
      </c>
      <c r="CU59" s="22">
        <v>0</v>
      </c>
      <c r="CV59" s="22">
        <v>0</v>
      </c>
      <c r="CW59" s="22">
        <v>0</v>
      </c>
      <c r="CX59" s="22">
        <v>0</v>
      </c>
      <c r="CY59" s="22">
        <v>0</v>
      </c>
      <c r="CZ59" s="22">
        <v>0</v>
      </c>
      <c r="DA59" s="22">
        <v>0</v>
      </c>
      <c r="DB59" s="23">
        <v>0</v>
      </c>
      <c r="DC59" s="22">
        <v>0</v>
      </c>
      <c r="DD59" s="22">
        <v>0</v>
      </c>
      <c r="DE59" s="23">
        <v>0</v>
      </c>
      <c r="DF59" s="22">
        <v>0</v>
      </c>
      <c r="DG59" s="22">
        <v>0</v>
      </c>
      <c r="DH59" s="23">
        <v>0</v>
      </c>
      <c r="DI59" s="22">
        <v>0</v>
      </c>
      <c r="DJ59" s="22">
        <v>0</v>
      </c>
      <c r="DK59" s="22">
        <v>0</v>
      </c>
      <c r="DL59" s="22">
        <v>0</v>
      </c>
    </row>
    <row r="60" spans="1:116" ht="12.75" customHeight="1" x14ac:dyDescent="0.25">
      <c r="A60" s="65" t="s">
        <v>252</v>
      </c>
      <c r="B60" s="21">
        <v>3001</v>
      </c>
      <c r="C60" s="66" t="s">
        <v>253</v>
      </c>
      <c r="D60" s="23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</v>
      </c>
      <c r="BF60" s="22">
        <v>0</v>
      </c>
      <c r="BG60" s="22">
        <v>0</v>
      </c>
      <c r="BH60" s="22">
        <v>0</v>
      </c>
      <c r="BI60" s="22">
        <v>0</v>
      </c>
      <c r="BJ60" s="22">
        <v>0</v>
      </c>
      <c r="BK60" s="22">
        <v>0</v>
      </c>
      <c r="BL60" s="22">
        <v>0</v>
      </c>
      <c r="BM60" s="22">
        <v>0</v>
      </c>
      <c r="BN60" s="22">
        <v>0</v>
      </c>
      <c r="BO60" s="22">
        <v>0</v>
      </c>
      <c r="BP60" s="22">
        <v>0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0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  <c r="CG60" s="22">
        <v>0</v>
      </c>
      <c r="CH60" s="22">
        <v>0</v>
      </c>
      <c r="CI60" s="23">
        <v>13214353.234499998</v>
      </c>
      <c r="CJ60" s="22">
        <v>0</v>
      </c>
      <c r="CK60" s="22">
        <v>0</v>
      </c>
      <c r="CL60" s="23">
        <v>0</v>
      </c>
      <c r="CM60" s="22">
        <v>0</v>
      </c>
      <c r="CN60" s="22">
        <v>0</v>
      </c>
      <c r="CO60" s="23">
        <v>13214353.234499998</v>
      </c>
      <c r="CP60" s="22">
        <v>0</v>
      </c>
      <c r="CQ60" s="22">
        <v>13214353.234499998</v>
      </c>
      <c r="CR60" s="22">
        <v>0</v>
      </c>
      <c r="CS60" s="22">
        <v>0</v>
      </c>
      <c r="CT60" s="22">
        <v>0</v>
      </c>
      <c r="CU60" s="22">
        <v>0</v>
      </c>
      <c r="CV60" s="22">
        <v>2234853031.9213009</v>
      </c>
      <c r="CW60" s="22">
        <v>0</v>
      </c>
      <c r="CX60" s="22">
        <v>0</v>
      </c>
      <c r="CY60" s="22">
        <v>0</v>
      </c>
      <c r="CZ60" s="22">
        <v>0</v>
      </c>
      <c r="DA60" s="22">
        <v>0</v>
      </c>
      <c r="DB60" s="23">
        <v>0</v>
      </c>
      <c r="DC60" s="22">
        <v>0</v>
      </c>
      <c r="DD60" s="22">
        <v>0</v>
      </c>
      <c r="DE60" s="23">
        <v>0</v>
      </c>
      <c r="DF60" s="22">
        <v>0</v>
      </c>
      <c r="DG60" s="22">
        <v>0</v>
      </c>
      <c r="DH60" s="23">
        <v>0</v>
      </c>
      <c r="DI60" s="22">
        <v>0</v>
      </c>
      <c r="DJ60" s="22">
        <v>0</v>
      </c>
      <c r="DK60" s="22">
        <v>0</v>
      </c>
      <c r="DL60" s="22">
        <v>2248067385.1558008</v>
      </c>
    </row>
    <row r="61" spans="1:116" ht="12.75" customHeight="1" x14ac:dyDescent="0.25">
      <c r="A61" s="65" t="s">
        <v>255</v>
      </c>
      <c r="B61" s="21">
        <v>3002</v>
      </c>
      <c r="C61" s="66" t="s">
        <v>253</v>
      </c>
      <c r="D61" s="23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0</v>
      </c>
      <c r="BD61" s="22">
        <v>425148.77000000008</v>
      </c>
      <c r="BE61" s="22">
        <v>0</v>
      </c>
      <c r="BF61" s="22">
        <v>0</v>
      </c>
      <c r="BG61" s="22">
        <v>0</v>
      </c>
      <c r="BH61" s="22">
        <v>0</v>
      </c>
      <c r="BI61" s="22">
        <v>0</v>
      </c>
      <c r="BJ61" s="22">
        <v>0</v>
      </c>
      <c r="BK61" s="22">
        <v>0</v>
      </c>
      <c r="BL61" s="22">
        <v>0</v>
      </c>
      <c r="BM61" s="22">
        <v>0</v>
      </c>
      <c r="BN61" s="22">
        <v>0</v>
      </c>
      <c r="BO61" s="22">
        <v>0</v>
      </c>
      <c r="BP61" s="22">
        <v>0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0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  <c r="CG61" s="22">
        <v>0</v>
      </c>
      <c r="CH61" s="22">
        <v>0</v>
      </c>
      <c r="CI61" s="23">
        <v>0</v>
      </c>
      <c r="CJ61" s="22">
        <v>0</v>
      </c>
      <c r="CK61" s="22">
        <v>0</v>
      </c>
      <c r="CL61" s="23">
        <v>0</v>
      </c>
      <c r="CM61" s="22">
        <v>0</v>
      </c>
      <c r="CN61" s="22">
        <v>0</v>
      </c>
      <c r="CO61" s="23">
        <v>0</v>
      </c>
      <c r="CP61" s="22">
        <v>0</v>
      </c>
      <c r="CQ61" s="22">
        <v>0</v>
      </c>
      <c r="CR61" s="22">
        <v>0</v>
      </c>
      <c r="CS61" s="22">
        <v>0</v>
      </c>
      <c r="CT61" s="22">
        <v>0</v>
      </c>
      <c r="CU61" s="22">
        <v>0</v>
      </c>
      <c r="CV61" s="22">
        <v>495083966.7100004</v>
      </c>
      <c r="CW61" s="22">
        <v>0</v>
      </c>
      <c r="CX61" s="22">
        <v>0</v>
      </c>
      <c r="CY61" s="22">
        <v>0</v>
      </c>
      <c r="CZ61" s="22">
        <v>0</v>
      </c>
      <c r="DA61" s="22">
        <v>0</v>
      </c>
      <c r="DB61" s="23">
        <v>0</v>
      </c>
      <c r="DC61" s="22">
        <v>0</v>
      </c>
      <c r="DD61" s="22">
        <v>0</v>
      </c>
      <c r="DE61" s="23">
        <v>0</v>
      </c>
      <c r="DF61" s="22">
        <v>0</v>
      </c>
      <c r="DG61" s="22">
        <v>0</v>
      </c>
      <c r="DH61" s="23">
        <v>0</v>
      </c>
      <c r="DI61" s="22">
        <v>0</v>
      </c>
      <c r="DJ61" s="22">
        <v>0</v>
      </c>
      <c r="DK61" s="22">
        <v>0</v>
      </c>
      <c r="DL61" s="22">
        <v>495509115.48000038</v>
      </c>
    </row>
    <row r="62" spans="1:116" ht="12.75" customHeight="1" x14ac:dyDescent="0.25">
      <c r="A62" s="65" t="s">
        <v>257</v>
      </c>
      <c r="B62" s="21">
        <v>3003</v>
      </c>
      <c r="C62" s="66" t="s">
        <v>253</v>
      </c>
      <c r="D62" s="23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8215.7999999999993</v>
      </c>
      <c r="BE62" s="22">
        <v>468425.20999999996</v>
      </c>
      <c r="BF62" s="22">
        <v>0</v>
      </c>
      <c r="BG62" s="22">
        <v>0</v>
      </c>
      <c r="BH62" s="22">
        <v>0</v>
      </c>
      <c r="BI62" s="22">
        <v>0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3">
        <v>0</v>
      </c>
      <c r="CJ62" s="22">
        <v>0</v>
      </c>
      <c r="CK62" s="22">
        <v>0</v>
      </c>
      <c r="CL62" s="23">
        <v>0</v>
      </c>
      <c r="CM62" s="22">
        <v>0</v>
      </c>
      <c r="CN62" s="22">
        <v>0</v>
      </c>
      <c r="CO62" s="23">
        <v>0</v>
      </c>
      <c r="CP62" s="22">
        <v>0</v>
      </c>
      <c r="CQ62" s="22">
        <v>0</v>
      </c>
      <c r="CR62" s="22">
        <v>0</v>
      </c>
      <c r="CS62" s="22">
        <v>0</v>
      </c>
      <c r="CT62" s="22">
        <v>0</v>
      </c>
      <c r="CU62" s="22">
        <v>0</v>
      </c>
      <c r="CV62" s="22">
        <v>333198398.22999996</v>
      </c>
      <c r="CW62" s="22">
        <v>0</v>
      </c>
      <c r="CX62" s="22">
        <v>0</v>
      </c>
      <c r="CY62" s="22">
        <v>0</v>
      </c>
      <c r="CZ62" s="22">
        <v>0</v>
      </c>
      <c r="DA62" s="22">
        <v>0</v>
      </c>
      <c r="DB62" s="23">
        <v>0</v>
      </c>
      <c r="DC62" s="22">
        <v>0</v>
      </c>
      <c r="DD62" s="22">
        <v>0</v>
      </c>
      <c r="DE62" s="23">
        <v>0</v>
      </c>
      <c r="DF62" s="22">
        <v>0</v>
      </c>
      <c r="DG62" s="22">
        <v>0</v>
      </c>
      <c r="DH62" s="23">
        <v>0</v>
      </c>
      <c r="DI62" s="22">
        <v>0</v>
      </c>
      <c r="DJ62" s="22">
        <v>0</v>
      </c>
      <c r="DK62" s="22">
        <v>0</v>
      </c>
      <c r="DL62" s="22">
        <v>333675039.23999995</v>
      </c>
    </row>
    <row r="63" spans="1:116" ht="12.75" customHeight="1" x14ac:dyDescent="0.25">
      <c r="A63" s="65" t="s">
        <v>259</v>
      </c>
      <c r="B63" s="21">
        <v>3004</v>
      </c>
      <c r="C63" s="66" t="s">
        <v>253</v>
      </c>
      <c r="D63" s="23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0</v>
      </c>
      <c r="BD63" s="22">
        <v>151138.66999999917</v>
      </c>
      <c r="BE63" s="22">
        <v>0</v>
      </c>
      <c r="BF63" s="22">
        <v>0</v>
      </c>
      <c r="BG63" s="22">
        <v>0</v>
      </c>
      <c r="BH63" s="22">
        <v>0</v>
      </c>
      <c r="BI63" s="22">
        <v>0</v>
      </c>
      <c r="BJ63" s="22">
        <v>0</v>
      </c>
      <c r="BK63" s="22">
        <v>0</v>
      </c>
      <c r="BL63" s="22">
        <v>0</v>
      </c>
      <c r="BM63" s="22">
        <v>0</v>
      </c>
      <c r="BN63" s="22">
        <v>0</v>
      </c>
      <c r="BO63" s="22">
        <v>0</v>
      </c>
      <c r="BP63" s="22">
        <v>0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0</v>
      </c>
      <c r="BW63" s="22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  <c r="CG63" s="22">
        <v>0</v>
      </c>
      <c r="CH63" s="22">
        <v>0</v>
      </c>
      <c r="CI63" s="23">
        <v>0</v>
      </c>
      <c r="CJ63" s="22">
        <v>0</v>
      </c>
      <c r="CK63" s="22">
        <v>0</v>
      </c>
      <c r="CL63" s="23">
        <v>0</v>
      </c>
      <c r="CM63" s="22">
        <v>0</v>
      </c>
      <c r="CN63" s="22">
        <v>0</v>
      </c>
      <c r="CO63" s="23">
        <v>0</v>
      </c>
      <c r="CP63" s="22">
        <v>0</v>
      </c>
      <c r="CQ63" s="22">
        <v>0</v>
      </c>
      <c r="CR63" s="22">
        <v>0</v>
      </c>
      <c r="CS63" s="22">
        <v>0</v>
      </c>
      <c r="CT63" s="22">
        <v>0</v>
      </c>
      <c r="CU63" s="22">
        <v>11420700.510000002</v>
      </c>
      <c r="CV63" s="22">
        <v>1418589904.1199999</v>
      </c>
      <c r="CW63" s="22">
        <v>0</v>
      </c>
      <c r="CX63" s="22">
        <v>0</v>
      </c>
      <c r="CY63" s="22">
        <v>0</v>
      </c>
      <c r="CZ63" s="22">
        <v>0</v>
      </c>
      <c r="DA63" s="22">
        <v>0</v>
      </c>
      <c r="DB63" s="23">
        <v>0</v>
      </c>
      <c r="DC63" s="22">
        <v>0</v>
      </c>
      <c r="DD63" s="22">
        <v>0</v>
      </c>
      <c r="DE63" s="23">
        <v>0</v>
      </c>
      <c r="DF63" s="22">
        <v>0</v>
      </c>
      <c r="DG63" s="22">
        <v>0</v>
      </c>
      <c r="DH63" s="23">
        <v>0</v>
      </c>
      <c r="DI63" s="22">
        <v>0</v>
      </c>
      <c r="DJ63" s="22">
        <v>0</v>
      </c>
      <c r="DK63" s="22">
        <v>0</v>
      </c>
      <c r="DL63" s="22">
        <v>1430161743.3</v>
      </c>
    </row>
    <row r="64" spans="1:116" ht="12.75" customHeight="1" x14ac:dyDescent="0.25">
      <c r="A64" s="65" t="s">
        <v>261</v>
      </c>
      <c r="B64" s="21">
        <v>3005</v>
      </c>
      <c r="C64" s="66" t="s">
        <v>253</v>
      </c>
      <c r="D64" s="23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0</v>
      </c>
      <c r="BW64" s="22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  <c r="CG64" s="22">
        <v>0</v>
      </c>
      <c r="CH64" s="22">
        <v>0</v>
      </c>
      <c r="CI64" s="23">
        <v>0</v>
      </c>
      <c r="CJ64" s="22">
        <v>0</v>
      </c>
      <c r="CK64" s="22">
        <v>0</v>
      </c>
      <c r="CL64" s="23">
        <v>0</v>
      </c>
      <c r="CM64" s="22">
        <v>0</v>
      </c>
      <c r="CN64" s="22">
        <v>0</v>
      </c>
      <c r="CO64" s="23">
        <v>0</v>
      </c>
      <c r="CP64" s="22">
        <v>0</v>
      </c>
      <c r="CQ64" s="22">
        <v>0</v>
      </c>
      <c r="CR64" s="22">
        <v>0</v>
      </c>
      <c r="CS64" s="22">
        <v>0</v>
      </c>
      <c r="CT64" s="22">
        <v>0</v>
      </c>
      <c r="CU64" s="22">
        <v>0</v>
      </c>
      <c r="CV64" s="22">
        <v>216900.61</v>
      </c>
      <c r="CW64" s="22">
        <v>0</v>
      </c>
      <c r="CX64" s="22">
        <v>0</v>
      </c>
      <c r="CY64" s="22">
        <v>0</v>
      </c>
      <c r="CZ64" s="22">
        <v>0</v>
      </c>
      <c r="DA64" s="22">
        <v>0</v>
      </c>
      <c r="DB64" s="23">
        <v>0</v>
      </c>
      <c r="DC64" s="22">
        <v>0</v>
      </c>
      <c r="DD64" s="22">
        <v>0</v>
      </c>
      <c r="DE64" s="23">
        <v>0</v>
      </c>
      <c r="DF64" s="22">
        <v>0</v>
      </c>
      <c r="DG64" s="22">
        <v>0</v>
      </c>
      <c r="DH64" s="23">
        <v>0</v>
      </c>
      <c r="DI64" s="22">
        <v>0</v>
      </c>
      <c r="DJ64" s="22">
        <v>0</v>
      </c>
      <c r="DK64" s="22">
        <v>0</v>
      </c>
      <c r="DL64" s="22">
        <v>216900.61</v>
      </c>
    </row>
    <row r="65" spans="1:116" ht="12.75" customHeight="1" x14ac:dyDescent="0.25">
      <c r="A65" s="65" t="s">
        <v>263</v>
      </c>
      <c r="B65" s="21">
        <v>3006</v>
      </c>
      <c r="C65" s="66" t="s">
        <v>253</v>
      </c>
      <c r="D65" s="23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1463722.5400000059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0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>
        <v>0</v>
      </c>
      <c r="CI65" s="23">
        <v>0</v>
      </c>
      <c r="CJ65" s="22">
        <v>0</v>
      </c>
      <c r="CK65" s="22">
        <v>0</v>
      </c>
      <c r="CL65" s="23">
        <v>0</v>
      </c>
      <c r="CM65" s="22">
        <v>0</v>
      </c>
      <c r="CN65" s="22">
        <v>0</v>
      </c>
      <c r="CO65" s="23">
        <v>0</v>
      </c>
      <c r="CP65" s="22">
        <v>0</v>
      </c>
      <c r="CQ65" s="22">
        <v>0</v>
      </c>
      <c r="CR65" s="22">
        <v>0</v>
      </c>
      <c r="CS65" s="22">
        <v>0</v>
      </c>
      <c r="CT65" s="22">
        <v>0</v>
      </c>
      <c r="CU65" s="22">
        <v>0</v>
      </c>
      <c r="CV65" s="22">
        <v>1882815165.1239967</v>
      </c>
      <c r="CW65" s="22">
        <v>0</v>
      </c>
      <c r="CX65" s="22">
        <v>0</v>
      </c>
      <c r="CY65" s="22">
        <v>0</v>
      </c>
      <c r="CZ65" s="22">
        <v>0</v>
      </c>
      <c r="DA65" s="22">
        <v>0</v>
      </c>
      <c r="DB65" s="23">
        <v>0</v>
      </c>
      <c r="DC65" s="22">
        <v>0</v>
      </c>
      <c r="DD65" s="22">
        <v>0</v>
      </c>
      <c r="DE65" s="23">
        <v>0</v>
      </c>
      <c r="DF65" s="22">
        <v>0</v>
      </c>
      <c r="DG65" s="22">
        <v>0</v>
      </c>
      <c r="DH65" s="23">
        <v>0</v>
      </c>
      <c r="DI65" s="22">
        <v>0</v>
      </c>
      <c r="DJ65" s="22">
        <v>0</v>
      </c>
      <c r="DK65" s="22">
        <v>0</v>
      </c>
      <c r="DL65" s="22">
        <v>1884278887.6639967</v>
      </c>
    </row>
    <row r="66" spans="1:116" ht="12.75" customHeight="1" x14ac:dyDescent="0.25">
      <c r="A66" s="65" t="s">
        <v>265</v>
      </c>
      <c r="B66" s="21">
        <v>3007</v>
      </c>
      <c r="C66" s="66" t="s">
        <v>253</v>
      </c>
      <c r="D66" s="23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2">
        <v>0</v>
      </c>
      <c r="BA66" s="22">
        <v>0</v>
      </c>
      <c r="BB66" s="22">
        <v>0</v>
      </c>
      <c r="BC66" s="22">
        <v>0</v>
      </c>
      <c r="BD66" s="22">
        <v>1744600.49</v>
      </c>
      <c r="BE66" s="22">
        <v>0</v>
      </c>
      <c r="BF66" s="22">
        <v>0</v>
      </c>
      <c r="BG66" s="22">
        <v>0</v>
      </c>
      <c r="BH66" s="22">
        <v>0</v>
      </c>
      <c r="BI66" s="22">
        <v>0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0</v>
      </c>
      <c r="BP66" s="22">
        <v>0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  <c r="CG66" s="22">
        <v>0</v>
      </c>
      <c r="CH66" s="22">
        <v>0</v>
      </c>
      <c r="CI66" s="23">
        <v>0</v>
      </c>
      <c r="CJ66" s="22">
        <v>0</v>
      </c>
      <c r="CK66" s="22">
        <v>0</v>
      </c>
      <c r="CL66" s="23">
        <v>0</v>
      </c>
      <c r="CM66" s="22">
        <v>0</v>
      </c>
      <c r="CN66" s="22">
        <v>0</v>
      </c>
      <c r="CO66" s="23">
        <v>0</v>
      </c>
      <c r="CP66" s="22">
        <v>0</v>
      </c>
      <c r="CQ66" s="22">
        <v>0</v>
      </c>
      <c r="CR66" s="22">
        <v>0</v>
      </c>
      <c r="CS66" s="22">
        <v>0</v>
      </c>
      <c r="CT66" s="22">
        <v>0</v>
      </c>
      <c r="CU66" s="22">
        <v>0</v>
      </c>
      <c r="CV66" s="22">
        <v>57380973.890000008</v>
      </c>
      <c r="CW66" s="22">
        <v>0</v>
      </c>
      <c r="CX66" s="22">
        <v>0</v>
      </c>
      <c r="CY66" s="22">
        <v>0</v>
      </c>
      <c r="CZ66" s="22">
        <v>0</v>
      </c>
      <c r="DA66" s="22">
        <v>0</v>
      </c>
      <c r="DB66" s="23">
        <v>0</v>
      </c>
      <c r="DC66" s="22">
        <v>0</v>
      </c>
      <c r="DD66" s="22">
        <v>0</v>
      </c>
      <c r="DE66" s="23">
        <v>0</v>
      </c>
      <c r="DF66" s="22">
        <v>0</v>
      </c>
      <c r="DG66" s="22">
        <v>0</v>
      </c>
      <c r="DH66" s="23">
        <v>0</v>
      </c>
      <c r="DI66" s="22">
        <v>0</v>
      </c>
      <c r="DJ66" s="22">
        <v>0</v>
      </c>
      <c r="DK66" s="22">
        <v>0</v>
      </c>
      <c r="DL66" s="22">
        <v>59125574.38000001</v>
      </c>
    </row>
    <row r="67" spans="1:116" ht="12.75" customHeight="1" x14ac:dyDescent="0.25">
      <c r="A67" s="65" t="s">
        <v>267</v>
      </c>
      <c r="B67" s="21">
        <v>3008</v>
      </c>
      <c r="C67" s="66" t="s">
        <v>253</v>
      </c>
      <c r="D67" s="23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1359970.69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3">
        <v>0</v>
      </c>
      <c r="CJ67" s="22">
        <v>0</v>
      </c>
      <c r="CK67" s="22">
        <v>0</v>
      </c>
      <c r="CL67" s="23">
        <v>0</v>
      </c>
      <c r="CM67" s="22">
        <v>0</v>
      </c>
      <c r="CN67" s="22">
        <v>0</v>
      </c>
      <c r="CO67" s="23">
        <v>0</v>
      </c>
      <c r="CP67" s="22">
        <v>0</v>
      </c>
      <c r="CQ67" s="22">
        <v>0</v>
      </c>
      <c r="CR67" s="22">
        <v>0</v>
      </c>
      <c r="CS67" s="22">
        <v>0</v>
      </c>
      <c r="CT67" s="22">
        <v>0</v>
      </c>
      <c r="CU67" s="22">
        <v>0</v>
      </c>
      <c r="CV67" s="22">
        <v>17053281.420887999</v>
      </c>
      <c r="CW67" s="22">
        <v>0</v>
      </c>
      <c r="CX67" s="22">
        <v>0</v>
      </c>
      <c r="CY67" s="22">
        <v>0</v>
      </c>
      <c r="CZ67" s="22">
        <v>0</v>
      </c>
      <c r="DA67" s="22">
        <v>0</v>
      </c>
      <c r="DB67" s="23">
        <v>0</v>
      </c>
      <c r="DC67" s="22">
        <v>0</v>
      </c>
      <c r="DD67" s="22">
        <v>0</v>
      </c>
      <c r="DE67" s="23">
        <v>0</v>
      </c>
      <c r="DF67" s="22">
        <v>0</v>
      </c>
      <c r="DG67" s="22">
        <v>0</v>
      </c>
      <c r="DH67" s="23">
        <v>0</v>
      </c>
      <c r="DI67" s="22">
        <v>0</v>
      </c>
      <c r="DJ67" s="22">
        <v>0</v>
      </c>
      <c r="DK67" s="22">
        <v>0</v>
      </c>
      <c r="DL67" s="22">
        <v>18413252.110888001</v>
      </c>
    </row>
    <row r="68" spans="1:116" ht="12.75" customHeight="1" x14ac:dyDescent="0.25">
      <c r="A68" s="65" t="s">
        <v>269</v>
      </c>
      <c r="B68" s="21">
        <v>3009</v>
      </c>
      <c r="C68" s="66" t="s">
        <v>253</v>
      </c>
      <c r="D68" s="23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2">
        <v>0</v>
      </c>
      <c r="BA68" s="22">
        <v>0</v>
      </c>
      <c r="BB68" s="22">
        <v>0</v>
      </c>
      <c r="BC68" s="22">
        <v>0</v>
      </c>
      <c r="BD68" s="22">
        <v>1536772.17</v>
      </c>
      <c r="BE68" s="22">
        <v>11380422.579999996</v>
      </c>
      <c r="BF68" s="22">
        <v>0</v>
      </c>
      <c r="BG68" s="22">
        <v>0</v>
      </c>
      <c r="BH68" s="22">
        <v>0</v>
      </c>
      <c r="BI68" s="22">
        <v>0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  <c r="CG68" s="22">
        <v>0</v>
      </c>
      <c r="CH68" s="22">
        <v>0</v>
      </c>
      <c r="CI68" s="23">
        <v>0</v>
      </c>
      <c r="CJ68" s="22">
        <v>0</v>
      </c>
      <c r="CK68" s="22">
        <v>0</v>
      </c>
      <c r="CL68" s="23">
        <v>0</v>
      </c>
      <c r="CM68" s="22">
        <v>0</v>
      </c>
      <c r="CN68" s="22">
        <v>0</v>
      </c>
      <c r="CO68" s="23">
        <v>0</v>
      </c>
      <c r="CP68" s="22">
        <v>0</v>
      </c>
      <c r="CQ68" s="22">
        <v>0</v>
      </c>
      <c r="CR68" s="22">
        <v>0</v>
      </c>
      <c r="CS68" s="22">
        <v>0</v>
      </c>
      <c r="CT68" s="22">
        <v>0</v>
      </c>
      <c r="CU68" s="22">
        <v>0</v>
      </c>
      <c r="CV68" s="22">
        <v>12192704.209999999</v>
      </c>
      <c r="CW68" s="22">
        <v>0</v>
      </c>
      <c r="CX68" s="22">
        <v>0</v>
      </c>
      <c r="CY68" s="22">
        <v>0</v>
      </c>
      <c r="CZ68" s="22">
        <v>0</v>
      </c>
      <c r="DA68" s="22">
        <v>0</v>
      </c>
      <c r="DB68" s="23">
        <v>0</v>
      </c>
      <c r="DC68" s="22">
        <v>0</v>
      </c>
      <c r="DD68" s="22">
        <v>0</v>
      </c>
      <c r="DE68" s="23">
        <v>0</v>
      </c>
      <c r="DF68" s="22">
        <v>0</v>
      </c>
      <c r="DG68" s="22">
        <v>0</v>
      </c>
      <c r="DH68" s="23">
        <v>0</v>
      </c>
      <c r="DI68" s="22">
        <v>0</v>
      </c>
      <c r="DJ68" s="22">
        <v>0</v>
      </c>
      <c r="DK68" s="22">
        <v>0</v>
      </c>
      <c r="DL68" s="22">
        <v>25109898.959999993</v>
      </c>
    </row>
    <row r="69" spans="1:116" ht="12.75" customHeight="1" x14ac:dyDescent="0.25">
      <c r="A69" s="65" t="s">
        <v>271</v>
      </c>
      <c r="B69" s="21">
        <v>3011</v>
      </c>
      <c r="C69" s="66" t="s">
        <v>253</v>
      </c>
      <c r="D69" s="23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2">
        <v>0</v>
      </c>
      <c r="AW69" s="22">
        <v>0</v>
      </c>
      <c r="AX69" s="22">
        <v>0</v>
      </c>
      <c r="AY69" s="22">
        <v>0</v>
      </c>
      <c r="AZ69" s="22">
        <v>0</v>
      </c>
      <c r="BA69" s="22">
        <v>0</v>
      </c>
      <c r="BB69" s="22">
        <v>0</v>
      </c>
      <c r="BC69" s="22">
        <v>0</v>
      </c>
      <c r="BD69" s="22">
        <v>15149608.624290004</v>
      </c>
      <c r="BE69" s="22">
        <v>0</v>
      </c>
      <c r="BF69" s="22">
        <v>0</v>
      </c>
      <c r="BG69" s="22">
        <v>0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2">
        <v>0</v>
      </c>
      <c r="BO69" s="22">
        <v>0</v>
      </c>
      <c r="BP69" s="22">
        <v>0</v>
      </c>
      <c r="BQ69" s="22">
        <v>0</v>
      </c>
      <c r="BR69" s="22">
        <v>0</v>
      </c>
      <c r="BS69" s="22">
        <v>0</v>
      </c>
      <c r="BT69" s="22">
        <v>0</v>
      </c>
      <c r="BU69" s="22">
        <v>0</v>
      </c>
      <c r="BV69" s="22">
        <v>0</v>
      </c>
      <c r="BW69" s="22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  <c r="CG69" s="22">
        <v>0</v>
      </c>
      <c r="CH69" s="22">
        <v>0</v>
      </c>
      <c r="CI69" s="23">
        <v>4361259.6595063386</v>
      </c>
      <c r="CJ69" s="22">
        <v>0</v>
      </c>
      <c r="CK69" s="22">
        <v>0</v>
      </c>
      <c r="CL69" s="23">
        <v>4361259.6595063386</v>
      </c>
      <c r="CM69" s="22">
        <v>473819.20602480567</v>
      </c>
      <c r="CN69" s="22">
        <v>3887440.4534815331</v>
      </c>
      <c r="CO69" s="23">
        <v>0</v>
      </c>
      <c r="CP69" s="22">
        <v>0</v>
      </c>
      <c r="CQ69" s="22">
        <v>0</v>
      </c>
      <c r="CR69" s="22">
        <v>0</v>
      </c>
      <c r="CS69" s="22">
        <v>0</v>
      </c>
      <c r="CT69" s="22">
        <v>0</v>
      </c>
      <c r="CU69" s="22">
        <v>0</v>
      </c>
      <c r="CV69" s="22">
        <v>89153824.665649936</v>
      </c>
      <c r="CW69" s="22">
        <v>0</v>
      </c>
      <c r="CX69" s="22">
        <v>0</v>
      </c>
      <c r="CY69" s="22">
        <v>0</v>
      </c>
      <c r="CZ69" s="22">
        <v>0</v>
      </c>
      <c r="DA69" s="22">
        <v>0</v>
      </c>
      <c r="DB69" s="23">
        <v>0</v>
      </c>
      <c r="DC69" s="22">
        <v>0</v>
      </c>
      <c r="DD69" s="22">
        <v>0</v>
      </c>
      <c r="DE69" s="23">
        <v>0</v>
      </c>
      <c r="DF69" s="22">
        <v>0</v>
      </c>
      <c r="DG69" s="22">
        <v>0</v>
      </c>
      <c r="DH69" s="23">
        <v>0</v>
      </c>
      <c r="DI69" s="22">
        <v>0</v>
      </c>
      <c r="DJ69" s="22">
        <v>0</v>
      </c>
      <c r="DK69" s="22">
        <v>0</v>
      </c>
      <c r="DL69" s="22">
        <v>108664692.94944628</v>
      </c>
    </row>
    <row r="70" spans="1:116" ht="12.75" customHeight="1" x14ac:dyDescent="0.25">
      <c r="A70" s="65" t="s">
        <v>273</v>
      </c>
      <c r="B70" s="21">
        <v>3012</v>
      </c>
      <c r="C70" s="66" t="s">
        <v>253</v>
      </c>
      <c r="D70" s="23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0</v>
      </c>
      <c r="BW70" s="22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  <c r="CG70" s="22">
        <v>0</v>
      </c>
      <c r="CH70" s="22">
        <v>0</v>
      </c>
      <c r="CI70" s="23">
        <v>0</v>
      </c>
      <c r="CJ70" s="22">
        <v>0</v>
      </c>
      <c r="CK70" s="22">
        <v>0</v>
      </c>
      <c r="CL70" s="23">
        <v>0</v>
      </c>
      <c r="CM70" s="22">
        <v>0</v>
      </c>
      <c r="CN70" s="22">
        <v>0</v>
      </c>
      <c r="CO70" s="23">
        <v>0</v>
      </c>
      <c r="CP70" s="22">
        <v>0</v>
      </c>
      <c r="CQ70" s="22">
        <v>0</v>
      </c>
      <c r="CR70" s="22">
        <v>0</v>
      </c>
      <c r="CS70" s="22">
        <v>0</v>
      </c>
      <c r="CT70" s="22">
        <v>0</v>
      </c>
      <c r="CU70" s="22">
        <v>0</v>
      </c>
      <c r="CV70" s="22">
        <v>69289063.900000006</v>
      </c>
      <c r="CW70" s="22">
        <v>0</v>
      </c>
      <c r="CX70" s="22">
        <v>0</v>
      </c>
      <c r="CY70" s="22">
        <v>0</v>
      </c>
      <c r="CZ70" s="22">
        <v>0</v>
      </c>
      <c r="DA70" s="22">
        <v>0</v>
      </c>
      <c r="DB70" s="23">
        <v>0</v>
      </c>
      <c r="DC70" s="22">
        <v>0</v>
      </c>
      <c r="DD70" s="22">
        <v>0</v>
      </c>
      <c r="DE70" s="23">
        <v>0</v>
      </c>
      <c r="DF70" s="22">
        <v>0</v>
      </c>
      <c r="DG70" s="22">
        <v>0</v>
      </c>
      <c r="DH70" s="23">
        <v>0</v>
      </c>
      <c r="DI70" s="22">
        <v>0</v>
      </c>
      <c r="DJ70" s="22">
        <v>0</v>
      </c>
      <c r="DK70" s="22">
        <v>0</v>
      </c>
      <c r="DL70" s="22">
        <v>69289063.900000006</v>
      </c>
    </row>
    <row r="71" spans="1:116" ht="12.75" customHeight="1" x14ac:dyDescent="0.25">
      <c r="A71" s="65" t="s">
        <v>275</v>
      </c>
      <c r="B71" s="21">
        <v>3015</v>
      </c>
      <c r="C71" s="66" t="s">
        <v>253</v>
      </c>
      <c r="D71" s="23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0</v>
      </c>
      <c r="AZ71" s="22">
        <v>0</v>
      </c>
      <c r="BA71" s="22">
        <v>0</v>
      </c>
      <c r="BB71" s="22">
        <v>0</v>
      </c>
      <c r="BC71" s="22">
        <v>0</v>
      </c>
      <c r="BD71" s="22">
        <v>1921489.5599999996</v>
      </c>
      <c r="BE71" s="22">
        <v>0</v>
      </c>
      <c r="BF71" s="22">
        <v>0</v>
      </c>
      <c r="BG71" s="22">
        <v>0</v>
      </c>
      <c r="BH71" s="22">
        <v>0</v>
      </c>
      <c r="BI71" s="22">
        <v>0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0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0</v>
      </c>
      <c r="BW71" s="22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  <c r="CG71" s="22">
        <v>0</v>
      </c>
      <c r="CH71" s="22">
        <v>0</v>
      </c>
      <c r="CI71" s="23">
        <v>76426561.280000016</v>
      </c>
      <c r="CJ71" s="22">
        <v>0</v>
      </c>
      <c r="CK71" s="22">
        <v>0</v>
      </c>
      <c r="CL71" s="23">
        <v>76426561.280000016</v>
      </c>
      <c r="CM71" s="22">
        <v>0</v>
      </c>
      <c r="CN71" s="22">
        <v>76426561.280000016</v>
      </c>
      <c r="CO71" s="23">
        <v>0</v>
      </c>
      <c r="CP71" s="22">
        <v>0</v>
      </c>
      <c r="CQ71" s="22">
        <v>0</v>
      </c>
      <c r="CR71" s="22">
        <v>0</v>
      </c>
      <c r="CS71" s="22">
        <v>0</v>
      </c>
      <c r="CT71" s="22">
        <v>0</v>
      </c>
      <c r="CU71" s="22">
        <v>0</v>
      </c>
      <c r="CV71" s="22">
        <v>37227474.539999984</v>
      </c>
      <c r="CW71" s="22">
        <v>0</v>
      </c>
      <c r="CX71" s="22">
        <v>0</v>
      </c>
      <c r="CY71" s="22">
        <v>0</v>
      </c>
      <c r="CZ71" s="22">
        <v>0</v>
      </c>
      <c r="DA71" s="22">
        <v>0</v>
      </c>
      <c r="DB71" s="23">
        <v>0</v>
      </c>
      <c r="DC71" s="22">
        <v>0</v>
      </c>
      <c r="DD71" s="22">
        <v>0</v>
      </c>
      <c r="DE71" s="23">
        <v>0</v>
      </c>
      <c r="DF71" s="22">
        <v>0</v>
      </c>
      <c r="DG71" s="22">
        <v>0</v>
      </c>
      <c r="DH71" s="23">
        <v>0</v>
      </c>
      <c r="DI71" s="22">
        <v>0</v>
      </c>
      <c r="DJ71" s="22">
        <v>0</v>
      </c>
      <c r="DK71" s="22">
        <v>0</v>
      </c>
      <c r="DL71" s="22">
        <v>115575525.38000001</v>
      </c>
    </row>
    <row r="72" spans="1:116" ht="12.75" customHeight="1" x14ac:dyDescent="0.25">
      <c r="A72" s="65" t="s">
        <v>277</v>
      </c>
      <c r="B72" s="21">
        <v>3016</v>
      </c>
      <c r="C72" s="66" t="s">
        <v>253</v>
      </c>
      <c r="D72" s="23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879742.85000111803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0</v>
      </c>
      <c r="BW72" s="22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  <c r="CG72" s="22">
        <v>0</v>
      </c>
      <c r="CH72" s="22">
        <v>0</v>
      </c>
      <c r="CI72" s="23">
        <v>170362766.43918908</v>
      </c>
      <c r="CJ72" s="22">
        <v>27795</v>
      </c>
      <c r="CK72" s="22">
        <v>0</v>
      </c>
      <c r="CL72" s="23">
        <v>64122212.349189118</v>
      </c>
      <c r="CM72" s="22">
        <v>21881.08</v>
      </c>
      <c r="CN72" s="22">
        <v>64100331.269189119</v>
      </c>
      <c r="CO72" s="23">
        <v>106212759.08999997</v>
      </c>
      <c r="CP72" s="22">
        <v>0</v>
      </c>
      <c r="CQ72" s="22">
        <v>106212759.08999997</v>
      </c>
      <c r="CR72" s="22">
        <v>2036477.3800026865</v>
      </c>
      <c r="CS72" s="22">
        <v>0</v>
      </c>
      <c r="CT72" s="22">
        <v>0</v>
      </c>
      <c r="CU72" s="22">
        <v>0</v>
      </c>
      <c r="CV72" s="22">
        <v>707848.43999999971</v>
      </c>
      <c r="CW72" s="22">
        <v>0</v>
      </c>
      <c r="CX72" s="22">
        <v>0</v>
      </c>
      <c r="CY72" s="22">
        <v>0</v>
      </c>
      <c r="CZ72" s="22">
        <v>0</v>
      </c>
      <c r="DA72" s="22">
        <v>0</v>
      </c>
      <c r="DB72" s="23">
        <v>0</v>
      </c>
      <c r="DC72" s="22">
        <v>0</v>
      </c>
      <c r="DD72" s="22">
        <v>0</v>
      </c>
      <c r="DE72" s="23">
        <v>0</v>
      </c>
      <c r="DF72" s="22">
        <v>0</v>
      </c>
      <c r="DG72" s="22">
        <v>0</v>
      </c>
      <c r="DH72" s="23">
        <v>0</v>
      </c>
      <c r="DI72" s="22">
        <v>0</v>
      </c>
      <c r="DJ72" s="22">
        <v>0</v>
      </c>
      <c r="DK72" s="22">
        <v>0</v>
      </c>
      <c r="DL72" s="22">
        <v>173986835.10919297</v>
      </c>
    </row>
    <row r="73" spans="1:116" ht="13.5" x14ac:dyDescent="0.25">
      <c r="A73" s="65" t="s">
        <v>279</v>
      </c>
      <c r="B73" s="21">
        <v>3017</v>
      </c>
      <c r="C73" s="66" t="s">
        <v>253</v>
      </c>
      <c r="D73" s="23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46047638.880000196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3">
        <v>3214066.7299999991</v>
      </c>
      <c r="CJ73" s="22">
        <v>0</v>
      </c>
      <c r="CK73" s="22">
        <v>0</v>
      </c>
      <c r="CL73" s="23">
        <v>3214066.7299999991</v>
      </c>
      <c r="CM73" s="22">
        <v>255418.86</v>
      </c>
      <c r="CN73" s="22">
        <v>2958647.8699999992</v>
      </c>
      <c r="CO73" s="23">
        <v>0</v>
      </c>
      <c r="CP73" s="22">
        <v>0</v>
      </c>
      <c r="CQ73" s="22">
        <v>0</v>
      </c>
      <c r="CR73" s="22">
        <v>0</v>
      </c>
      <c r="CS73" s="22">
        <v>0</v>
      </c>
      <c r="CT73" s="22">
        <v>0</v>
      </c>
      <c r="CU73" s="22">
        <v>0</v>
      </c>
      <c r="CV73" s="22">
        <v>6477313.6899999995</v>
      </c>
      <c r="CW73" s="22">
        <v>0</v>
      </c>
      <c r="CX73" s="22">
        <v>0</v>
      </c>
      <c r="CY73" s="22">
        <v>0</v>
      </c>
      <c r="CZ73" s="22">
        <v>0</v>
      </c>
      <c r="DA73" s="22">
        <v>0</v>
      </c>
      <c r="DB73" s="23">
        <v>0</v>
      </c>
      <c r="DC73" s="22">
        <v>0</v>
      </c>
      <c r="DD73" s="22">
        <v>0</v>
      </c>
      <c r="DE73" s="23">
        <v>0</v>
      </c>
      <c r="DF73" s="22">
        <v>0</v>
      </c>
      <c r="DG73" s="22">
        <v>0</v>
      </c>
      <c r="DH73" s="23">
        <v>0</v>
      </c>
      <c r="DI73" s="22">
        <v>0</v>
      </c>
      <c r="DJ73" s="22">
        <v>0</v>
      </c>
      <c r="DK73" s="22">
        <v>0</v>
      </c>
      <c r="DL73" s="22">
        <v>55739019.300000191</v>
      </c>
    </row>
    <row r="74" spans="1:116" ht="12.75" customHeight="1" x14ac:dyDescent="0.25">
      <c r="A74" s="65" t="s">
        <v>281</v>
      </c>
      <c r="B74" s="21">
        <v>3018</v>
      </c>
      <c r="C74" s="66" t="s">
        <v>253</v>
      </c>
      <c r="D74" s="23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v>0</v>
      </c>
      <c r="BA74" s="22">
        <v>0</v>
      </c>
      <c r="BB74" s="22">
        <v>0</v>
      </c>
      <c r="BC74" s="22">
        <v>0</v>
      </c>
      <c r="BD74" s="22">
        <v>2020407.9099999995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0</v>
      </c>
      <c r="BK74" s="22">
        <v>0</v>
      </c>
      <c r="BL74" s="22">
        <v>0</v>
      </c>
      <c r="BM74" s="22">
        <v>0</v>
      </c>
      <c r="BN74" s="22">
        <v>0</v>
      </c>
      <c r="BO74" s="22">
        <v>0</v>
      </c>
      <c r="BP74" s="22">
        <v>0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0</v>
      </c>
      <c r="BW74" s="22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  <c r="CG74" s="22">
        <v>0</v>
      </c>
      <c r="CH74" s="22">
        <v>0</v>
      </c>
      <c r="CI74" s="23">
        <v>0</v>
      </c>
      <c r="CJ74" s="22">
        <v>0</v>
      </c>
      <c r="CK74" s="22">
        <v>0</v>
      </c>
      <c r="CL74" s="23">
        <v>0</v>
      </c>
      <c r="CM74" s="22">
        <v>0</v>
      </c>
      <c r="CN74" s="22">
        <v>0</v>
      </c>
      <c r="CO74" s="23">
        <v>0</v>
      </c>
      <c r="CP74" s="22">
        <v>0</v>
      </c>
      <c r="CQ74" s="22">
        <v>0</v>
      </c>
      <c r="CR74" s="22">
        <v>0</v>
      </c>
      <c r="CS74" s="22">
        <v>0</v>
      </c>
      <c r="CT74" s="22">
        <v>0</v>
      </c>
      <c r="CU74" s="22">
        <v>0</v>
      </c>
      <c r="CV74" s="22">
        <v>66698072.980000302</v>
      </c>
      <c r="CW74" s="22">
        <v>0</v>
      </c>
      <c r="CX74" s="22">
        <v>0</v>
      </c>
      <c r="CY74" s="22">
        <v>0</v>
      </c>
      <c r="CZ74" s="22">
        <v>0</v>
      </c>
      <c r="DA74" s="22">
        <v>0</v>
      </c>
      <c r="DB74" s="23">
        <v>0</v>
      </c>
      <c r="DC74" s="22">
        <v>0</v>
      </c>
      <c r="DD74" s="22">
        <v>0</v>
      </c>
      <c r="DE74" s="23">
        <v>0</v>
      </c>
      <c r="DF74" s="22">
        <v>0</v>
      </c>
      <c r="DG74" s="22">
        <v>0</v>
      </c>
      <c r="DH74" s="23">
        <v>0</v>
      </c>
      <c r="DI74" s="22">
        <v>0</v>
      </c>
      <c r="DJ74" s="22">
        <v>0</v>
      </c>
      <c r="DK74" s="22">
        <v>0</v>
      </c>
      <c r="DL74" s="22">
        <v>68718480.890000299</v>
      </c>
    </row>
    <row r="75" spans="1:116" ht="12.75" customHeight="1" x14ac:dyDescent="0.25">
      <c r="A75" s="67" t="s">
        <v>283</v>
      </c>
      <c r="B75" s="56">
        <v>9000</v>
      </c>
      <c r="C75" s="66" t="s">
        <v>284</v>
      </c>
      <c r="D75" s="57">
        <v>19175502930.622025</v>
      </c>
      <c r="E75" s="57">
        <v>4552457606.4212008</v>
      </c>
      <c r="F75" s="57">
        <v>7956966935.8243017</v>
      </c>
      <c r="G75" s="57">
        <v>6666078388.3765202</v>
      </c>
      <c r="H75" s="57">
        <v>569157768.46870589</v>
      </c>
      <c r="I75" s="57">
        <v>3076848113.5282865</v>
      </c>
      <c r="J75" s="57">
        <v>36362831.589999989</v>
      </c>
      <c r="K75" s="57">
        <v>137621710.59999999</v>
      </c>
      <c r="L75" s="57">
        <v>85681470.246414825</v>
      </c>
      <c r="M75" s="57">
        <v>933571.13</v>
      </c>
      <c r="N75" s="57">
        <v>23889102.529999994</v>
      </c>
      <c r="O75" s="57">
        <v>3470978544.6243482</v>
      </c>
      <c r="P75" s="57">
        <v>111501.43</v>
      </c>
      <c r="Q75" s="57">
        <v>1423547414.9210131</v>
      </c>
      <c r="R75" s="57">
        <v>0</v>
      </c>
      <c r="S75" s="57">
        <v>0</v>
      </c>
      <c r="T75" s="57">
        <v>84240624251.37204</v>
      </c>
      <c r="U75" s="57">
        <v>1342090950.7460043</v>
      </c>
      <c r="V75" s="57">
        <v>6868175758.5606203</v>
      </c>
      <c r="W75" s="57">
        <v>68072590901.939217</v>
      </c>
      <c r="X75" s="57">
        <v>78695299.460000813</v>
      </c>
      <c r="Y75" s="57">
        <v>1357214460.8588674</v>
      </c>
      <c r="Z75" s="57">
        <v>959830235.79672146</v>
      </c>
      <c r="AA75" s="57">
        <v>994437.34</v>
      </c>
      <c r="AB75" s="57">
        <v>1225877.21</v>
      </c>
      <c r="AC75" s="57">
        <v>202556143.49591139</v>
      </c>
      <c r="AD75" s="57">
        <v>429228908.1541447</v>
      </c>
      <c r="AE75" s="57">
        <v>8107476.8799999999</v>
      </c>
      <c r="AF75" s="57">
        <v>163160482.61449713</v>
      </c>
      <c r="AG75" s="57">
        <v>322994273.17000002</v>
      </c>
      <c r="AH75" s="57">
        <v>212968565.772246</v>
      </c>
      <c r="AI75" s="57">
        <v>113045695.62</v>
      </c>
      <c r="AJ75" s="57">
        <v>56508485.041700006</v>
      </c>
      <c r="AK75" s="57">
        <v>9842886.4898099899</v>
      </c>
      <c r="AL75" s="57">
        <v>0</v>
      </c>
      <c r="AM75" s="57">
        <v>526217647.9542371</v>
      </c>
      <c r="AN75" s="57">
        <v>9120037.9900000002</v>
      </c>
      <c r="AO75" s="57">
        <v>47031797.116007</v>
      </c>
      <c r="AP75" s="57">
        <v>43043018.245218121</v>
      </c>
      <c r="AQ75" s="57">
        <v>0</v>
      </c>
      <c r="AR75" s="57">
        <v>0</v>
      </c>
      <c r="AS75" s="57">
        <v>0</v>
      </c>
      <c r="AT75" s="57">
        <v>4887998743.5787868</v>
      </c>
      <c r="AU75" s="57">
        <v>332003655.30260813</v>
      </c>
      <c r="AV75" s="57">
        <v>144096032.88180652</v>
      </c>
      <c r="AW75" s="57">
        <v>0</v>
      </c>
      <c r="AX75" s="57">
        <v>99138700.498486951</v>
      </c>
      <c r="AY75" s="57">
        <v>0</v>
      </c>
      <c r="AZ75" s="57">
        <v>0</v>
      </c>
      <c r="BA75" s="57">
        <v>0</v>
      </c>
      <c r="BB75" s="57">
        <v>42201.83</v>
      </c>
      <c r="BC75" s="57">
        <v>70.709999999031425</v>
      </c>
      <c r="BD75" s="57">
        <v>2333027426.3561091</v>
      </c>
      <c r="BE75" s="57">
        <v>36979834.607619464</v>
      </c>
      <c r="BF75" s="57">
        <v>0</v>
      </c>
      <c r="BG75" s="57">
        <v>0</v>
      </c>
      <c r="BH75" s="57">
        <v>560254.59000000032</v>
      </c>
      <c r="BI75" s="57">
        <v>98329839.387296274</v>
      </c>
      <c r="BJ75" s="57">
        <v>75471436.785650998</v>
      </c>
      <c r="BK75" s="57">
        <v>0</v>
      </c>
      <c r="BL75" s="57">
        <v>6811370.4881793363</v>
      </c>
      <c r="BM75" s="57">
        <v>273359927.52569371</v>
      </c>
      <c r="BN75" s="57">
        <v>761721455.29614151</v>
      </c>
      <c r="BO75" s="57">
        <v>0</v>
      </c>
      <c r="BP75" s="57">
        <v>3607165855.5820885</v>
      </c>
      <c r="BQ75" s="57">
        <v>418483562.69106454</v>
      </c>
      <c r="BR75" s="57">
        <v>1536983362.4264028</v>
      </c>
      <c r="BS75" s="57">
        <v>5422404435.636591</v>
      </c>
      <c r="BT75" s="57">
        <v>0</v>
      </c>
      <c r="BU75" s="57">
        <v>227523.59999999998</v>
      </c>
      <c r="BV75" s="57">
        <v>441661478.91366595</v>
      </c>
      <c r="BW75" s="57">
        <v>507794.95000000042</v>
      </c>
      <c r="BX75" s="57">
        <v>0</v>
      </c>
      <c r="BY75" s="57">
        <v>369415.92000000004</v>
      </c>
      <c r="BZ75" s="57">
        <v>126843067.36000016</v>
      </c>
      <c r="CA75" s="57">
        <v>2358067580.8799992</v>
      </c>
      <c r="CB75" s="57">
        <v>9293251.6499999892</v>
      </c>
      <c r="CC75" s="57">
        <v>319036577.74000031</v>
      </c>
      <c r="CD75" s="57">
        <v>599824.79999999993</v>
      </c>
      <c r="CE75" s="57">
        <v>0</v>
      </c>
      <c r="CF75" s="57">
        <v>23144492.829999994</v>
      </c>
      <c r="CG75" s="57">
        <v>11335860.89000003</v>
      </c>
      <c r="CH75" s="57">
        <v>89983577.349999875</v>
      </c>
      <c r="CI75" s="57">
        <v>37011032552.872734</v>
      </c>
      <c r="CJ75" s="57">
        <v>122666067.90999919</v>
      </c>
      <c r="CK75" s="57">
        <v>1250861997.4019594</v>
      </c>
      <c r="CL75" s="57">
        <v>12671296263.160944</v>
      </c>
      <c r="CM75" s="57">
        <v>995476374.29758024</v>
      </c>
      <c r="CN75" s="57">
        <v>11675819888.863369</v>
      </c>
      <c r="CO75" s="57">
        <v>22966208224.399841</v>
      </c>
      <c r="CP75" s="57">
        <v>7654466469.3696527</v>
      </c>
      <c r="CQ75" s="57">
        <v>15311741755.030193</v>
      </c>
      <c r="CR75" s="57">
        <v>1953093506.7073562</v>
      </c>
      <c r="CS75" s="57">
        <v>1294756499.5281179</v>
      </c>
      <c r="CT75" s="57">
        <v>1299272.53</v>
      </c>
      <c r="CU75" s="57">
        <v>0</v>
      </c>
      <c r="CV75" s="57">
        <v>0</v>
      </c>
      <c r="CW75" s="57">
        <v>0</v>
      </c>
      <c r="CX75" s="57">
        <v>0</v>
      </c>
      <c r="CY75" s="57">
        <v>0</v>
      </c>
      <c r="CZ75" s="57">
        <v>0</v>
      </c>
      <c r="DA75" s="57">
        <v>0</v>
      </c>
      <c r="DB75" s="57">
        <v>0</v>
      </c>
      <c r="DC75" s="57">
        <v>0</v>
      </c>
      <c r="DD75" s="57">
        <v>0</v>
      </c>
      <c r="DE75" s="57">
        <v>0</v>
      </c>
      <c r="DF75" s="57">
        <v>0</v>
      </c>
      <c r="DG75" s="57">
        <v>0</v>
      </c>
      <c r="DH75" s="57">
        <v>0</v>
      </c>
      <c r="DI75" s="57">
        <v>0</v>
      </c>
      <c r="DJ75" s="57">
        <v>0</v>
      </c>
      <c r="DK75" s="57">
        <v>0</v>
      </c>
      <c r="DL75" s="57">
        <v>256741732996.21445</v>
      </c>
    </row>
    <row r="76" spans="1:116" ht="13.5" x14ac:dyDescent="0.25">
      <c r="A76" s="67" t="s">
        <v>286</v>
      </c>
      <c r="B76" s="56">
        <v>9001</v>
      </c>
      <c r="C76" s="66" t="s">
        <v>287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0</v>
      </c>
      <c r="S76" s="57">
        <v>0</v>
      </c>
      <c r="T76" s="57">
        <v>0</v>
      </c>
      <c r="U76" s="57">
        <v>0</v>
      </c>
      <c r="V76" s="57">
        <v>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7">
        <v>0</v>
      </c>
      <c r="AC76" s="57">
        <v>0</v>
      </c>
      <c r="AD76" s="57">
        <v>0</v>
      </c>
      <c r="AE76" s="57">
        <v>0</v>
      </c>
      <c r="AF76" s="57">
        <v>0</v>
      </c>
      <c r="AG76" s="57">
        <v>0</v>
      </c>
      <c r="AH76" s="57">
        <v>0</v>
      </c>
      <c r="AI76" s="57">
        <v>0</v>
      </c>
      <c r="AJ76" s="57">
        <v>0</v>
      </c>
      <c r="AK76" s="57">
        <v>0</v>
      </c>
      <c r="AL76" s="57">
        <v>0</v>
      </c>
      <c r="AM76" s="57">
        <v>0</v>
      </c>
      <c r="AN76" s="57">
        <v>0</v>
      </c>
      <c r="AO76" s="57">
        <v>0</v>
      </c>
      <c r="AP76" s="57">
        <v>0</v>
      </c>
      <c r="AQ76" s="57">
        <v>0</v>
      </c>
      <c r="AR76" s="57">
        <v>0</v>
      </c>
      <c r="AS76" s="57">
        <v>0</v>
      </c>
      <c r="AT76" s="57">
        <v>0</v>
      </c>
      <c r="AU76" s="57">
        <v>0</v>
      </c>
      <c r="AV76" s="57">
        <v>0</v>
      </c>
      <c r="AW76" s="57">
        <v>0</v>
      </c>
      <c r="AX76" s="57">
        <v>0</v>
      </c>
      <c r="AY76" s="57">
        <v>0</v>
      </c>
      <c r="AZ76" s="57">
        <v>0</v>
      </c>
      <c r="BA76" s="57">
        <v>0</v>
      </c>
      <c r="BB76" s="57">
        <v>0</v>
      </c>
      <c r="BC76" s="57">
        <v>0</v>
      </c>
      <c r="BD76" s="57">
        <v>73389808.584291235</v>
      </c>
      <c r="BE76" s="57">
        <v>11848847.789999995</v>
      </c>
      <c r="BF76" s="57">
        <v>0</v>
      </c>
      <c r="BG76" s="57">
        <v>0</v>
      </c>
      <c r="BH76" s="57">
        <v>0</v>
      </c>
      <c r="BI76" s="57">
        <v>0</v>
      </c>
      <c r="BJ76" s="57">
        <v>0</v>
      </c>
      <c r="BK76" s="57">
        <v>0</v>
      </c>
      <c r="BL76" s="57">
        <v>0</v>
      </c>
      <c r="BM76" s="57">
        <v>0</v>
      </c>
      <c r="BN76" s="57">
        <v>0</v>
      </c>
      <c r="BO76" s="57">
        <v>0</v>
      </c>
      <c r="BP76" s="57">
        <v>0</v>
      </c>
      <c r="BQ76" s="57">
        <v>0</v>
      </c>
      <c r="BR76" s="57">
        <v>0</v>
      </c>
      <c r="BS76" s="57">
        <v>0</v>
      </c>
      <c r="BT76" s="57">
        <v>0</v>
      </c>
      <c r="BU76" s="57">
        <v>0</v>
      </c>
      <c r="BV76" s="57">
        <v>0</v>
      </c>
      <c r="BW76" s="57">
        <v>0</v>
      </c>
      <c r="BX76" s="57">
        <v>0</v>
      </c>
      <c r="BY76" s="57">
        <v>0</v>
      </c>
      <c r="BZ76" s="57">
        <v>0</v>
      </c>
      <c r="CA76" s="57">
        <v>0</v>
      </c>
      <c r="CB76" s="57">
        <v>0</v>
      </c>
      <c r="CC76" s="57">
        <v>0</v>
      </c>
      <c r="CD76" s="57">
        <v>0</v>
      </c>
      <c r="CE76" s="57">
        <v>0</v>
      </c>
      <c r="CF76" s="57">
        <v>0</v>
      </c>
      <c r="CG76" s="57">
        <v>0</v>
      </c>
      <c r="CH76" s="57">
        <v>0</v>
      </c>
      <c r="CI76" s="57">
        <v>556864414.66319716</v>
      </c>
      <c r="CJ76" s="57">
        <v>65860.66</v>
      </c>
      <c r="CK76" s="57">
        <v>174491136.9900018</v>
      </c>
      <c r="CL76" s="57">
        <v>191955445.00869542</v>
      </c>
      <c r="CM76" s="57">
        <v>8099235.4360248083</v>
      </c>
      <c r="CN76" s="57">
        <v>183856209.57267064</v>
      </c>
      <c r="CO76" s="57">
        <v>190351972.00449988</v>
      </c>
      <c r="CP76" s="57">
        <v>36410361.329999924</v>
      </c>
      <c r="CQ76" s="57">
        <v>153941610.67449996</v>
      </c>
      <c r="CR76" s="57">
        <v>104181670.32001574</v>
      </c>
      <c r="CS76" s="57">
        <v>0</v>
      </c>
      <c r="CT76" s="57">
        <v>0</v>
      </c>
      <c r="CU76" s="57">
        <v>11420700.510000002</v>
      </c>
      <c r="CV76" s="57">
        <v>6806244819.4118357</v>
      </c>
      <c r="CW76" s="57">
        <v>0</v>
      </c>
      <c r="CX76" s="57">
        <v>0</v>
      </c>
      <c r="CY76" s="57">
        <v>0</v>
      </c>
      <c r="CZ76" s="57">
        <v>0</v>
      </c>
      <c r="DA76" s="57">
        <v>0</v>
      </c>
      <c r="DB76" s="57">
        <v>0</v>
      </c>
      <c r="DC76" s="57">
        <v>0</v>
      </c>
      <c r="DD76" s="57">
        <v>0</v>
      </c>
      <c r="DE76" s="57">
        <v>0</v>
      </c>
      <c r="DF76" s="57">
        <v>0</v>
      </c>
      <c r="DG76" s="57">
        <v>0</v>
      </c>
      <c r="DH76" s="57">
        <v>0</v>
      </c>
      <c r="DI76" s="57">
        <v>0</v>
      </c>
      <c r="DJ76" s="57">
        <v>0</v>
      </c>
      <c r="DK76" s="57">
        <v>0</v>
      </c>
      <c r="DL76" s="57">
        <v>7563950261.2793398</v>
      </c>
    </row>
    <row r="77" spans="1:116" ht="13.5" x14ac:dyDescent="0.25">
      <c r="A77" s="67" t="s">
        <v>289</v>
      </c>
      <c r="B77" s="56">
        <v>9003</v>
      </c>
      <c r="C77" s="66" t="s">
        <v>290</v>
      </c>
      <c r="D77" s="57">
        <v>19175502930.622025</v>
      </c>
      <c r="E77" s="57">
        <v>4552457606.4212008</v>
      </c>
      <c r="F77" s="57">
        <v>7956966935.8243017</v>
      </c>
      <c r="G77" s="57">
        <v>6666078388.3765202</v>
      </c>
      <c r="H77" s="57">
        <v>569157768.46870589</v>
      </c>
      <c r="I77" s="57">
        <v>3076848113.5282865</v>
      </c>
      <c r="J77" s="57">
        <v>36362831.589999989</v>
      </c>
      <c r="K77" s="57">
        <v>137621710.59999999</v>
      </c>
      <c r="L77" s="57">
        <v>85681470.246414825</v>
      </c>
      <c r="M77" s="57">
        <v>933571.13</v>
      </c>
      <c r="N77" s="57">
        <v>23889102.529999994</v>
      </c>
      <c r="O77" s="57">
        <v>3470978544.6243482</v>
      </c>
      <c r="P77" s="57">
        <v>111501.43</v>
      </c>
      <c r="Q77" s="57">
        <v>1423547414.9210131</v>
      </c>
      <c r="R77" s="57">
        <v>0</v>
      </c>
      <c r="S77" s="57">
        <v>0</v>
      </c>
      <c r="T77" s="57">
        <v>84240624251.37204</v>
      </c>
      <c r="U77" s="57">
        <v>1342090950.7460043</v>
      </c>
      <c r="V77" s="57">
        <v>6868175758.5606203</v>
      </c>
      <c r="W77" s="57">
        <v>68072590901.939217</v>
      </c>
      <c r="X77" s="57">
        <v>78695299.460000813</v>
      </c>
      <c r="Y77" s="57">
        <v>1357214460.8588674</v>
      </c>
      <c r="Z77" s="57">
        <v>959830235.79672146</v>
      </c>
      <c r="AA77" s="57">
        <v>994437.34</v>
      </c>
      <c r="AB77" s="57">
        <v>1225877.21</v>
      </c>
      <c r="AC77" s="57">
        <v>202556143.49591139</v>
      </c>
      <c r="AD77" s="57">
        <v>429228908.1541447</v>
      </c>
      <c r="AE77" s="57">
        <v>8107476.8799999999</v>
      </c>
      <c r="AF77" s="57">
        <v>163160482.61449713</v>
      </c>
      <c r="AG77" s="57">
        <v>322994273.17000002</v>
      </c>
      <c r="AH77" s="57">
        <v>212968565.772246</v>
      </c>
      <c r="AI77" s="57">
        <v>113045695.62</v>
      </c>
      <c r="AJ77" s="57">
        <v>56508485.041700006</v>
      </c>
      <c r="AK77" s="57">
        <v>9842886.4898099899</v>
      </c>
      <c r="AL77" s="57">
        <v>0</v>
      </c>
      <c r="AM77" s="57">
        <v>526217647.9542371</v>
      </c>
      <c r="AN77" s="57">
        <v>9120037.9900000002</v>
      </c>
      <c r="AO77" s="57">
        <v>47031797.116007</v>
      </c>
      <c r="AP77" s="57">
        <v>43043018.245218121</v>
      </c>
      <c r="AQ77" s="57">
        <v>0</v>
      </c>
      <c r="AR77" s="57">
        <v>0</v>
      </c>
      <c r="AS77" s="57">
        <v>0</v>
      </c>
      <c r="AT77" s="57">
        <v>4887998743.5787868</v>
      </c>
      <c r="AU77" s="57">
        <v>332003655.30260813</v>
      </c>
      <c r="AV77" s="57">
        <v>144096032.88180652</v>
      </c>
      <c r="AW77" s="57">
        <v>0</v>
      </c>
      <c r="AX77" s="57">
        <v>99138700.498486951</v>
      </c>
      <c r="AY77" s="57">
        <v>0</v>
      </c>
      <c r="AZ77" s="57">
        <v>0</v>
      </c>
      <c r="BA77" s="57">
        <v>0</v>
      </c>
      <c r="BB77" s="57">
        <v>42201.83</v>
      </c>
      <c r="BC77" s="57">
        <v>70.709999999031425</v>
      </c>
      <c r="BD77" s="57">
        <v>2406417234.9404006</v>
      </c>
      <c r="BE77" s="57">
        <v>48828682.397619456</v>
      </c>
      <c r="BF77" s="57">
        <v>0</v>
      </c>
      <c r="BG77" s="57">
        <v>0</v>
      </c>
      <c r="BH77" s="57">
        <v>560254.59000000032</v>
      </c>
      <c r="BI77" s="57">
        <v>98329839.387296274</v>
      </c>
      <c r="BJ77" s="57">
        <v>75471436.785650998</v>
      </c>
      <c r="BK77" s="57">
        <v>0</v>
      </c>
      <c r="BL77" s="57">
        <v>6811370.4881793363</v>
      </c>
      <c r="BM77" s="57">
        <v>273359927.52569371</v>
      </c>
      <c r="BN77" s="57">
        <v>761721455.29614151</v>
      </c>
      <c r="BO77" s="57">
        <v>0</v>
      </c>
      <c r="BP77" s="57">
        <v>3607165855.5820885</v>
      </c>
      <c r="BQ77" s="57">
        <v>418483562.69106454</v>
      </c>
      <c r="BR77" s="57">
        <v>1536983362.4264028</v>
      </c>
      <c r="BS77" s="57">
        <v>5422404435.636591</v>
      </c>
      <c r="BT77" s="57">
        <v>0</v>
      </c>
      <c r="BU77" s="57">
        <v>227523.59999999998</v>
      </c>
      <c r="BV77" s="57">
        <v>441661478.91366595</v>
      </c>
      <c r="BW77" s="57">
        <v>507794.95000000042</v>
      </c>
      <c r="BX77" s="57">
        <v>0</v>
      </c>
      <c r="BY77" s="57">
        <v>369415.92000000004</v>
      </c>
      <c r="BZ77" s="57">
        <v>126843067.36000016</v>
      </c>
      <c r="CA77" s="57">
        <v>2358067580.8799992</v>
      </c>
      <c r="CB77" s="57">
        <v>9293251.6499999892</v>
      </c>
      <c r="CC77" s="57">
        <v>319036577.74000031</v>
      </c>
      <c r="CD77" s="57">
        <v>599824.79999999993</v>
      </c>
      <c r="CE77" s="57">
        <v>0</v>
      </c>
      <c r="CF77" s="57">
        <v>23144492.829999994</v>
      </c>
      <c r="CG77" s="57">
        <v>11335860.89000003</v>
      </c>
      <c r="CH77" s="57">
        <v>89983577.349999875</v>
      </c>
      <c r="CI77" s="57">
        <v>37567896967.535934</v>
      </c>
      <c r="CJ77" s="57">
        <v>122731928.56999919</v>
      </c>
      <c r="CK77" s="57">
        <v>1425353134.3919611</v>
      </c>
      <c r="CL77" s="57">
        <v>12863251708.16964</v>
      </c>
      <c r="CM77" s="57">
        <v>1003575609.733605</v>
      </c>
      <c r="CN77" s="57">
        <v>11859676098.436039</v>
      </c>
      <c r="CO77" s="57">
        <v>23156560196.404343</v>
      </c>
      <c r="CP77" s="57">
        <v>7690876830.6996527</v>
      </c>
      <c r="CQ77" s="57">
        <v>15465683365.704693</v>
      </c>
      <c r="CR77" s="57">
        <v>2057275177.0273719</v>
      </c>
      <c r="CS77" s="57">
        <v>1294756499.5281179</v>
      </c>
      <c r="CT77" s="57">
        <v>1299272.53</v>
      </c>
      <c r="CU77" s="57">
        <v>11420700.510000002</v>
      </c>
      <c r="CV77" s="57">
        <v>6806244819.4118357</v>
      </c>
      <c r="CW77" s="57">
        <v>0</v>
      </c>
      <c r="CX77" s="57">
        <v>0</v>
      </c>
      <c r="CY77" s="57">
        <v>0</v>
      </c>
      <c r="CZ77" s="57">
        <v>0</v>
      </c>
      <c r="DA77" s="57">
        <v>0</v>
      </c>
      <c r="DB77" s="57">
        <v>0</v>
      </c>
      <c r="DC77" s="57">
        <v>0</v>
      </c>
      <c r="DD77" s="57">
        <v>0</v>
      </c>
      <c r="DE77" s="57">
        <v>0</v>
      </c>
      <c r="DF77" s="57">
        <v>0</v>
      </c>
      <c r="DG77" s="57">
        <v>0</v>
      </c>
      <c r="DH77" s="57">
        <v>0</v>
      </c>
      <c r="DI77" s="57">
        <v>0</v>
      </c>
      <c r="DJ77" s="57">
        <v>0</v>
      </c>
      <c r="DK77" s="57">
        <v>0</v>
      </c>
      <c r="DL77" s="57">
        <v>264305683257.49377</v>
      </c>
    </row>
    <row r="118" spans="3:3" x14ac:dyDescent="0.2">
      <c r="C118" s="3"/>
    </row>
    <row r="137" spans="1:3" x14ac:dyDescent="0.2">
      <c r="C137" s="3"/>
    </row>
    <row r="138" spans="1:3" x14ac:dyDescent="0.2">
      <c r="C138" s="3"/>
    </row>
    <row r="139" spans="1:3" x14ac:dyDescent="0.2">
      <c r="A139" s="3"/>
      <c r="B139" s="3"/>
      <c r="C139" s="3"/>
    </row>
    <row r="140" spans="1:3" x14ac:dyDescent="0.2">
      <c r="A140" s="3"/>
      <c r="B140" s="3"/>
      <c r="C140" s="3"/>
    </row>
    <row r="141" spans="1:3" x14ac:dyDescent="0.2">
      <c r="A141" s="3"/>
      <c r="B141" s="3"/>
      <c r="C141" s="3"/>
    </row>
    <row r="142" spans="1:3" x14ac:dyDescent="0.2">
      <c r="A142" s="3"/>
      <c r="B142" s="3"/>
      <c r="C142" s="3"/>
    </row>
    <row r="143" spans="1:3" x14ac:dyDescent="0.2">
      <c r="A143" s="3"/>
      <c r="B143" s="3"/>
      <c r="C143" s="3"/>
    </row>
  </sheetData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0258-868D-406E-98E2-478F4225D5FC}">
  <dimension ref="A1:DL143"/>
  <sheetViews>
    <sheetView showGridLines="0" zoomScale="80" zoomScaleNormal="80" workbookViewId="0">
      <pane xSplit="3" ySplit="6" topLeftCell="D7" activePane="bottomRight" state="frozen"/>
      <selection activeCell="DC56" sqref="DC56"/>
      <selection pane="topRight" activeCell="DC56" sqref="DC56"/>
      <selection pane="bottomLeft" activeCell="DC56" sqref="DC56"/>
      <selection pane="bottomRight" activeCell="D7" sqref="D7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16" width="18.85546875" style="3" customWidth="1"/>
    <col min="117" max="16384" width="9.140625" style="3"/>
  </cols>
  <sheetData>
    <row r="1" spans="1:116" ht="15" customHeight="1" x14ac:dyDescent="0.25">
      <c r="A1" s="1" t="s">
        <v>0</v>
      </c>
      <c r="B1" s="2"/>
      <c r="C1" s="2"/>
    </row>
    <row r="2" spans="1:116" ht="15" customHeight="1" x14ac:dyDescent="0.25">
      <c r="A2" s="1" t="s">
        <v>10</v>
      </c>
      <c r="B2" s="2"/>
      <c r="C2" s="2"/>
    </row>
    <row r="3" spans="1:116" ht="15" customHeight="1" x14ac:dyDescent="0.25">
      <c r="A3" s="5" t="s">
        <v>354</v>
      </c>
      <c r="B3" s="2"/>
      <c r="C3" s="2"/>
    </row>
    <row r="4" spans="1:116" ht="22.5" customHeight="1" x14ac:dyDescent="0.2"/>
    <row r="5" spans="1:116" ht="22.5" customHeight="1" x14ac:dyDescent="0.2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708</v>
      </c>
      <c r="N5" s="11">
        <v>707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773</v>
      </c>
      <c r="BX5" s="11">
        <v>774</v>
      </c>
      <c r="BY5" s="11">
        <v>775</v>
      </c>
      <c r="BZ5" s="11">
        <v>776</v>
      </c>
      <c r="CA5" s="11">
        <v>777</v>
      </c>
      <c r="CB5" s="11">
        <v>778</v>
      </c>
      <c r="CC5" s="11">
        <v>779</v>
      </c>
      <c r="CD5" s="11">
        <v>780</v>
      </c>
      <c r="CE5" s="11">
        <v>781</v>
      </c>
      <c r="CF5" s="11">
        <v>782</v>
      </c>
      <c r="CG5" s="11">
        <v>783</v>
      </c>
      <c r="CH5" s="11">
        <v>784</v>
      </c>
      <c r="CI5" s="11">
        <v>785</v>
      </c>
      <c r="CJ5" s="11">
        <v>904</v>
      </c>
      <c r="CK5" s="11">
        <v>905</v>
      </c>
      <c r="CL5" s="11">
        <v>906</v>
      </c>
      <c r="CM5" s="11">
        <v>90601</v>
      </c>
      <c r="CN5" s="11">
        <v>90602</v>
      </c>
      <c r="CO5" s="11">
        <v>907</v>
      </c>
      <c r="CP5" s="11">
        <v>90701</v>
      </c>
      <c r="CQ5" s="11">
        <v>90702</v>
      </c>
      <c r="CR5" s="11">
        <v>786</v>
      </c>
      <c r="CS5" s="11">
        <v>789</v>
      </c>
      <c r="CT5" s="11">
        <v>798</v>
      </c>
      <c r="CU5" s="11">
        <v>790</v>
      </c>
      <c r="CV5" s="11">
        <v>791</v>
      </c>
      <c r="CW5" s="11">
        <v>792</v>
      </c>
      <c r="CX5" s="11">
        <v>793</v>
      </c>
      <c r="CY5" s="11">
        <v>794</v>
      </c>
      <c r="CZ5" s="11">
        <v>795</v>
      </c>
      <c r="DA5" s="11">
        <v>796</v>
      </c>
      <c r="DB5" s="11">
        <v>797</v>
      </c>
      <c r="DC5" s="11">
        <v>908</v>
      </c>
      <c r="DD5" s="11">
        <v>909</v>
      </c>
      <c r="DE5" s="11">
        <v>910</v>
      </c>
      <c r="DF5" s="11">
        <v>91001</v>
      </c>
      <c r="DG5" s="11">
        <v>91002</v>
      </c>
      <c r="DH5" s="11">
        <v>911</v>
      </c>
      <c r="DI5" s="11">
        <v>91101</v>
      </c>
      <c r="DJ5" s="11">
        <v>91102</v>
      </c>
      <c r="DK5" s="11">
        <v>799</v>
      </c>
      <c r="DL5" s="6"/>
    </row>
    <row r="6" spans="1:116" ht="80.099999999999994" customHeight="1" x14ac:dyDescent="0.2">
      <c r="A6" s="64" t="s">
        <v>141</v>
      </c>
      <c r="B6" s="64" t="s">
        <v>142</v>
      </c>
      <c r="C6" s="64" t="s">
        <v>143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110</v>
      </c>
      <c r="I6" s="8" t="s">
        <v>48</v>
      </c>
      <c r="J6" s="8" t="s">
        <v>14</v>
      </c>
      <c r="K6" s="8" t="s">
        <v>105</v>
      </c>
      <c r="L6" s="8" t="s">
        <v>106</v>
      </c>
      <c r="M6" s="8" t="s">
        <v>107</v>
      </c>
      <c r="N6" s="8" t="s">
        <v>98</v>
      </c>
      <c r="O6" s="8" t="s">
        <v>41</v>
      </c>
      <c r="P6" s="8" t="s">
        <v>42</v>
      </c>
      <c r="Q6" s="8" t="s">
        <v>37</v>
      </c>
      <c r="R6" s="8" t="s">
        <v>310</v>
      </c>
      <c r="S6" s="8" t="s">
        <v>74</v>
      </c>
      <c r="T6" s="8" t="s">
        <v>75</v>
      </c>
      <c r="U6" s="8" t="s">
        <v>76</v>
      </c>
      <c r="V6" s="8" t="s">
        <v>77</v>
      </c>
      <c r="W6" s="8" t="s">
        <v>30</v>
      </c>
      <c r="X6" s="8" t="s">
        <v>15</v>
      </c>
      <c r="Y6" s="8" t="s">
        <v>83</v>
      </c>
      <c r="Z6" s="8" t="s">
        <v>84</v>
      </c>
      <c r="AA6" s="8" t="s">
        <v>85</v>
      </c>
      <c r="AB6" s="8" t="s">
        <v>86</v>
      </c>
      <c r="AC6" s="8" t="s">
        <v>56</v>
      </c>
      <c r="AD6" s="8" t="s">
        <v>57</v>
      </c>
      <c r="AE6" s="8" t="s">
        <v>87</v>
      </c>
      <c r="AF6" s="8" t="s">
        <v>88</v>
      </c>
      <c r="AG6" s="8" t="s">
        <v>35</v>
      </c>
      <c r="AH6" s="8" t="s">
        <v>79</v>
      </c>
      <c r="AI6" s="8" t="s">
        <v>16</v>
      </c>
      <c r="AJ6" s="8" t="s">
        <v>311</v>
      </c>
      <c r="AK6" s="8" t="s">
        <v>90</v>
      </c>
      <c r="AL6" s="8" t="s">
        <v>91</v>
      </c>
      <c r="AM6" s="8" t="s">
        <v>92</v>
      </c>
      <c r="AN6" s="8" t="s">
        <v>93</v>
      </c>
      <c r="AO6" s="8" t="s">
        <v>81</v>
      </c>
      <c r="AP6" s="8" t="s">
        <v>108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99</v>
      </c>
      <c r="AZ6" s="8" t="s">
        <v>100</v>
      </c>
      <c r="BA6" s="8" t="s">
        <v>101</v>
      </c>
      <c r="BB6" s="8" t="s">
        <v>111</v>
      </c>
      <c r="BC6" s="8" t="s">
        <v>112</v>
      </c>
      <c r="BD6" s="8" t="s">
        <v>17</v>
      </c>
      <c r="BE6" s="8" t="s">
        <v>18</v>
      </c>
      <c r="BF6" s="8" t="s">
        <v>113</v>
      </c>
      <c r="BG6" s="8" t="s">
        <v>114</v>
      </c>
      <c r="BH6" s="8" t="s">
        <v>115</v>
      </c>
      <c r="BI6" s="8" t="s">
        <v>102</v>
      </c>
      <c r="BJ6" s="8" t="s">
        <v>103</v>
      </c>
      <c r="BK6" s="8" t="s">
        <v>116</v>
      </c>
      <c r="BL6" s="8" t="s">
        <v>117</v>
      </c>
      <c r="BM6" s="8" t="s">
        <v>118</v>
      </c>
      <c r="BN6" s="8" t="s">
        <v>120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94</v>
      </c>
      <c r="BU6" s="8" t="s">
        <v>312</v>
      </c>
      <c r="BV6" s="8" t="s">
        <v>96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20</v>
      </c>
      <c r="CI6" s="8" t="s">
        <v>21</v>
      </c>
      <c r="CJ6" s="8" t="s">
        <v>22</v>
      </c>
      <c r="CK6" s="8" t="s">
        <v>23</v>
      </c>
      <c r="CL6" s="8" t="s">
        <v>24</v>
      </c>
      <c r="CM6" s="8" t="s">
        <v>25</v>
      </c>
      <c r="CN6" s="8" t="s">
        <v>26</v>
      </c>
      <c r="CO6" s="8" t="s">
        <v>27</v>
      </c>
      <c r="CP6" s="8" t="s">
        <v>25</v>
      </c>
      <c r="CQ6" s="8" t="s">
        <v>26</v>
      </c>
      <c r="CR6" s="8" t="s">
        <v>28</v>
      </c>
      <c r="CS6" s="8" t="s">
        <v>122</v>
      </c>
      <c r="CT6" s="8" t="s">
        <v>123</v>
      </c>
      <c r="CU6" s="8" t="s">
        <v>125</v>
      </c>
      <c r="CV6" s="8" t="s">
        <v>126</v>
      </c>
      <c r="CW6" s="8" t="s">
        <v>127</v>
      </c>
      <c r="CX6" s="8" t="s">
        <v>128</v>
      </c>
      <c r="CY6" s="8" t="s">
        <v>129</v>
      </c>
      <c r="CZ6" s="8" t="s">
        <v>130</v>
      </c>
      <c r="DA6" s="8" t="s">
        <v>20</v>
      </c>
      <c r="DB6" s="8" t="s">
        <v>21</v>
      </c>
      <c r="DC6" s="8" t="s">
        <v>22</v>
      </c>
      <c r="DD6" s="8" t="s">
        <v>23</v>
      </c>
      <c r="DE6" s="8" t="s">
        <v>24</v>
      </c>
      <c r="DF6" s="8" t="s">
        <v>25</v>
      </c>
      <c r="DG6" s="8" t="s">
        <v>26</v>
      </c>
      <c r="DH6" s="8" t="s">
        <v>27</v>
      </c>
      <c r="DI6" s="8" t="s">
        <v>25</v>
      </c>
      <c r="DJ6" s="8" t="s">
        <v>26</v>
      </c>
      <c r="DK6" s="8" t="s">
        <v>131</v>
      </c>
      <c r="DL6" s="69" t="s">
        <v>353</v>
      </c>
    </row>
    <row r="7" spans="1:116" ht="12.75" customHeight="1" x14ac:dyDescent="0.25">
      <c r="A7" s="65" t="s">
        <v>145</v>
      </c>
      <c r="B7" s="21">
        <v>1001</v>
      </c>
      <c r="C7" s="66" t="s">
        <v>146</v>
      </c>
      <c r="D7" s="23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3">
        <v>0</v>
      </c>
      <c r="CJ7" s="22">
        <v>0</v>
      </c>
      <c r="CK7" s="22">
        <v>0</v>
      </c>
      <c r="CL7" s="23">
        <v>0</v>
      </c>
      <c r="CM7" s="22">
        <v>0</v>
      </c>
      <c r="CN7" s="22">
        <v>0</v>
      </c>
      <c r="CO7" s="23">
        <v>0</v>
      </c>
      <c r="CP7" s="22">
        <v>0</v>
      </c>
      <c r="CQ7" s="22">
        <v>0</v>
      </c>
      <c r="CR7" s="22">
        <v>0</v>
      </c>
      <c r="CS7" s="22">
        <v>0</v>
      </c>
      <c r="CT7" s="22">
        <v>0</v>
      </c>
      <c r="CU7" s="22">
        <v>0</v>
      </c>
      <c r="CV7" s="22">
        <v>0</v>
      </c>
      <c r="CW7" s="22">
        <v>0</v>
      </c>
      <c r="CX7" s="22">
        <v>0</v>
      </c>
      <c r="CY7" s="22">
        <v>0</v>
      </c>
      <c r="CZ7" s="22">
        <v>0</v>
      </c>
      <c r="DA7" s="22">
        <v>0</v>
      </c>
      <c r="DB7" s="23">
        <v>0</v>
      </c>
      <c r="DC7" s="22">
        <v>0</v>
      </c>
      <c r="DD7" s="22">
        <v>0</v>
      </c>
      <c r="DE7" s="23">
        <v>0</v>
      </c>
      <c r="DF7" s="22">
        <v>0</v>
      </c>
      <c r="DG7" s="22">
        <v>0</v>
      </c>
      <c r="DH7" s="23">
        <v>0</v>
      </c>
      <c r="DI7" s="22">
        <v>0</v>
      </c>
      <c r="DJ7" s="22">
        <v>0</v>
      </c>
      <c r="DK7" s="22">
        <v>0</v>
      </c>
      <c r="DL7" s="22">
        <v>0</v>
      </c>
    </row>
    <row r="8" spans="1:116" ht="12.75" customHeight="1" x14ac:dyDescent="0.25">
      <c r="A8" s="65" t="s">
        <v>148</v>
      </c>
      <c r="B8" s="21">
        <v>1003</v>
      </c>
      <c r="C8" s="66" t="s">
        <v>146</v>
      </c>
      <c r="D8" s="23">
        <v>697628049.14032495</v>
      </c>
      <c r="E8" s="22">
        <v>243002085.30008</v>
      </c>
      <c r="F8" s="22">
        <v>240172296.35994899</v>
      </c>
      <c r="G8" s="22">
        <v>214453667.48029599</v>
      </c>
      <c r="H8" s="22">
        <v>28657778.809999999</v>
      </c>
      <c r="I8" s="22">
        <v>74084884.5</v>
      </c>
      <c r="J8" s="22">
        <v>149951.38</v>
      </c>
      <c r="K8" s="22">
        <v>0</v>
      </c>
      <c r="L8" s="22">
        <v>0</v>
      </c>
      <c r="M8" s="22">
        <v>0</v>
      </c>
      <c r="N8" s="22">
        <v>328224.86</v>
      </c>
      <c r="O8" s="22">
        <v>9412068.4499999993</v>
      </c>
      <c r="P8" s="22">
        <v>0</v>
      </c>
      <c r="Q8" s="22">
        <v>24002238.870000001</v>
      </c>
      <c r="R8" s="22">
        <v>0</v>
      </c>
      <c r="S8" s="22">
        <v>0</v>
      </c>
      <c r="T8" s="22">
        <v>102057409.98</v>
      </c>
      <c r="U8" s="22">
        <v>0</v>
      </c>
      <c r="V8" s="22">
        <v>15973460.220000001</v>
      </c>
      <c r="W8" s="22">
        <v>413896639.97000003</v>
      </c>
      <c r="X8" s="22">
        <v>120654</v>
      </c>
      <c r="Y8" s="22">
        <v>11754508.41</v>
      </c>
      <c r="Z8" s="22">
        <v>26663683.190000001</v>
      </c>
      <c r="AA8" s="22">
        <v>908.74</v>
      </c>
      <c r="AB8" s="22">
        <v>0</v>
      </c>
      <c r="AC8" s="22">
        <v>20406249.510000002</v>
      </c>
      <c r="AD8" s="22">
        <v>152427908.19</v>
      </c>
      <c r="AE8" s="22">
        <v>0</v>
      </c>
      <c r="AF8" s="22">
        <v>365512.02</v>
      </c>
      <c r="AG8" s="22">
        <v>24825345.34</v>
      </c>
      <c r="AH8" s="22">
        <v>7447652.04</v>
      </c>
      <c r="AI8" s="22">
        <v>0</v>
      </c>
      <c r="AJ8" s="22">
        <v>22199.32</v>
      </c>
      <c r="AK8" s="22">
        <v>11485.08</v>
      </c>
      <c r="AL8" s="22">
        <v>0</v>
      </c>
      <c r="AM8" s="22">
        <v>29373660.850000001</v>
      </c>
      <c r="AN8" s="22">
        <v>0</v>
      </c>
      <c r="AO8" s="22">
        <v>0</v>
      </c>
      <c r="AP8" s="22">
        <v>35469313.539999999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93648213.150000006</v>
      </c>
      <c r="BC8" s="22">
        <v>0</v>
      </c>
      <c r="BD8" s="22">
        <v>33788235.490000002</v>
      </c>
      <c r="BE8" s="22">
        <v>0</v>
      </c>
      <c r="BF8" s="22">
        <v>0</v>
      </c>
      <c r="BG8" s="22">
        <v>0</v>
      </c>
      <c r="BH8" s="22">
        <v>0</v>
      </c>
      <c r="BI8" s="22">
        <v>2039930.46</v>
      </c>
      <c r="BJ8" s="22">
        <v>0</v>
      </c>
      <c r="BK8" s="22">
        <v>0</v>
      </c>
      <c r="BL8" s="22">
        <v>0</v>
      </c>
      <c r="BM8" s="22">
        <v>26931200.469999999</v>
      </c>
      <c r="BN8" s="22">
        <v>737532.19</v>
      </c>
      <c r="BO8" s="22">
        <v>0</v>
      </c>
      <c r="BP8" s="22">
        <v>97421184.099999994</v>
      </c>
      <c r="BQ8" s="22">
        <v>674418.98</v>
      </c>
      <c r="BR8" s="22">
        <v>2475498.0099999998</v>
      </c>
      <c r="BS8" s="22">
        <v>72463226.140000001</v>
      </c>
      <c r="BT8" s="22">
        <v>0</v>
      </c>
      <c r="BU8" s="22">
        <v>0</v>
      </c>
      <c r="BV8" s="22">
        <v>3442555.89</v>
      </c>
      <c r="BW8" s="22">
        <v>0</v>
      </c>
      <c r="BX8" s="22">
        <v>0</v>
      </c>
      <c r="BY8" s="22">
        <v>0</v>
      </c>
      <c r="BZ8" s="22">
        <v>426640.31</v>
      </c>
      <c r="CA8" s="22">
        <v>19846310.75</v>
      </c>
      <c r="CB8" s="22">
        <v>0</v>
      </c>
      <c r="CC8" s="22">
        <v>88918.2</v>
      </c>
      <c r="CD8" s="22">
        <v>34718.39</v>
      </c>
      <c r="CE8" s="22">
        <v>0</v>
      </c>
      <c r="CF8" s="22">
        <v>0</v>
      </c>
      <c r="CG8" s="22">
        <v>-53030.9</v>
      </c>
      <c r="CH8" s="22">
        <v>184217636.53</v>
      </c>
      <c r="CI8" s="23">
        <v>108305861.82999998</v>
      </c>
      <c r="CJ8" s="22">
        <v>3332027.7600000016</v>
      </c>
      <c r="CK8" s="22">
        <v>0</v>
      </c>
      <c r="CL8" s="23">
        <v>46360137.639999986</v>
      </c>
      <c r="CM8" s="22">
        <v>17244671.239999987</v>
      </c>
      <c r="CN8" s="22">
        <v>29115466.400000002</v>
      </c>
      <c r="CO8" s="23">
        <v>58613696.43</v>
      </c>
      <c r="CP8" s="22">
        <v>10955639.33</v>
      </c>
      <c r="CQ8" s="22">
        <v>47658057.100000001</v>
      </c>
      <c r="CR8" s="22">
        <v>9324804.7700000014</v>
      </c>
      <c r="CS8" s="22">
        <v>0</v>
      </c>
      <c r="CT8" s="22">
        <v>0</v>
      </c>
      <c r="CU8" s="22">
        <v>0</v>
      </c>
      <c r="CV8" s="22">
        <v>0</v>
      </c>
      <c r="CW8" s="22">
        <v>0</v>
      </c>
      <c r="CX8" s="22">
        <v>0</v>
      </c>
      <c r="CY8" s="22">
        <v>0</v>
      </c>
      <c r="CZ8" s="22">
        <v>0</v>
      </c>
      <c r="DA8" s="22">
        <v>0</v>
      </c>
      <c r="DB8" s="23">
        <v>0</v>
      </c>
      <c r="DC8" s="22">
        <v>0</v>
      </c>
      <c r="DD8" s="22">
        <v>0</v>
      </c>
      <c r="DE8" s="23">
        <v>0</v>
      </c>
      <c r="DF8" s="22">
        <v>0</v>
      </c>
      <c r="DG8" s="22">
        <v>0</v>
      </c>
      <c r="DH8" s="23">
        <v>0</v>
      </c>
      <c r="DI8" s="22">
        <v>0</v>
      </c>
      <c r="DJ8" s="22">
        <v>0</v>
      </c>
      <c r="DK8" s="22">
        <v>0</v>
      </c>
      <c r="DL8" s="22">
        <v>2330893641.1703253</v>
      </c>
    </row>
    <row r="9" spans="1:116" ht="12.75" customHeight="1" x14ac:dyDescent="0.25">
      <c r="A9" s="65" t="s">
        <v>150</v>
      </c>
      <c r="B9" s="21">
        <v>1004</v>
      </c>
      <c r="C9" s="66" t="s">
        <v>146</v>
      </c>
      <c r="D9" s="23">
        <v>326974127.67000008</v>
      </c>
      <c r="E9" s="22">
        <v>161442129.56000003</v>
      </c>
      <c r="F9" s="22">
        <v>145349249.95000002</v>
      </c>
      <c r="G9" s="22">
        <v>20182748.160000004</v>
      </c>
      <c r="H9" s="22">
        <v>7460104.8899999978</v>
      </c>
      <c r="I9" s="22">
        <v>98322624.030000001</v>
      </c>
      <c r="J9" s="22">
        <v>26.850000000000023</v>
      </c>
      <c r="K9" s="22">
        <v>0</v>
      </c>
      <c r="L9" s="22">
        <v>0</v>
      </c>
      <c r="M9" s="22">
        <v>0</v>
      </c>
      <c r="N9" s="22">
        <v>0</v>
      </c>
      <c r="O9" s="22">
        <v>5844612.0899999999</v>
      </c>
      <c r="P9" s="22">
        <v>0</v>
      </c>
      <c r="Q9" s="22">
        <v>2389544.1500000004</v>
      </c>
      <c r="R9" s="22">
        <v>0</v>
      </c>
      <c r="S9" s="22">
        <v>0</v>
      </c>
      <c r="T9" s="22">
        <v>185607502.36999995</v>
      </c>
      <c r="U9" s="22">
        <v>895821.64000000013</v>
      </c>
      <c r="V9" s="22">
        <v>24938970.409999996</v>
      </c>
      <c r="W9" s="22">
        <v>512177529.79000002</v>
      </c>
      <c r="X9" s="22">
        <v>31457.170000000002</v>
      </c>
      <c r="Y9" s="22">
        <v>6141755.7100000009</v>
      </c>
      <c r="Z9" s="22">
        <v>2874660.4000000004</v>
      </c>
      <c r="AA9" s="22">
        <v>17749.71</v>
      </c>
      <c r="AB9" s="22">
        <v>0</v>
      </c>
      <c r="AC9" s="22">
        <v>322345.94999999995</v>
      </c>
      <c r="AD9" s="22">
        <v>16250688.82</v>
      </c>
      <c r="AE9" s="22">
        <v>0</v>
      </c>
      <c r="AF9" s="22">
        <v>156325.06</v>
      </c>
      <c r="AG9" s="22">
        <v>535113.55000000005</v>
      </c>
      <c r="AH9" s="22">
        <v>364413.77999999997</v>
      </c>
      <c r="AI9" s="22">
        <v>10234.94</v>
      </c>
      <c r="AJ9" s="22">
        <v>395897.46000000008</v>
      </c>
      <c r="AK9" s="22">
        <v>3320</v>
      </c>
      <c r="AL9" s="22">
        <v>0</v>
      </c>
      <c r="AM9" s="22">
        <v>158268.04</v>
      </c>
      <c r="AN9" s="22">
        <v>24169.279999999999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98286102.23715803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179093.92</v>
      </c>
      <c r="BO9" s="22">
        <v>0</v>
      </c>
      <c r="BP9" s="22">
        <v>24838648.570000004</v>
      </c>
      <c r="BQ9" s="22">
        <v>2007218.69</v>
      </c>
      <c r="BR9" s="22">
        <v>11612177.02</v>
      </c>
      <c r="BS9" s="22">
        <v>10122781.91</v>
      </c>
      <c r="BT9" s="22">
        <v>0</v>
      </c>
      <c r="BU9" s="22">
        <v>0</v>
      </c>
      <c r="BV9" s="22">
        <v>5766627.0899999999</v>
      </c>
      <c r="BW9" s="22">
        <v>0</v>
      </c>
      <c r="BX9" s="22">
        <v>0</v>
      </c>
      <c r="BY9" s="22">
        <v>0</v>
      </c>
      <c r="BZ9" s="22">
        <v>223343.18</v>
      </c>
      <c r="CA9" s="22">
        <v>4181858.4100000006</v>
      </c>
      <c r="CB9" s="22">
        <v>108026.76000000001</v>
      </c>
      <c r="CC9" s="22">
        <v>902350.85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3">
        <v>1547633608.2700012</v>
      </c>
      <c r="CJ9" s="22">
        <v>0</v>
      </c>
      <c r="CK9" s="22">
        <v>468784.05000000005</v>
      </c>
      <c r="CL9" s="23">
        <v>572295581.66999972</v>
      </c>
      <c r="CM9" s="22">
        <v>39721934.710000254</v>
      </c>
      <c r="CN9" s="22">
        <v>532573646.9599995</v>
      </c>
      <c r="CO9" s="23">
        <v>974869242.5500015</v>
      </c>
      <c r="CP9" s="22">
        <v>325766002.23000062</v>
      </c>
      <c r="CQ9" s="22">
        <v>649103240.32000089</v>
      </c>
      <c r="CR9" s="22">
        <v>10845343.650000002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3">
        <v>0</v>
      </c>
      <c r="DC9" s="22">
        <v>0</v>
      </c>
      <c r="DD9" s="22">
        <v>0</v>
      </c>
      <c r="DE9" s="23">
        <v>0</v>
      </c>
      <c r="DF9" s="22">
        <v>0</v>
      </c>
      <c r="DG9" s="22">
        <v>0</v>
      </c>
      <c r="DH9" s="23">
        <v>0</v>
      </c>
      <c r="DI9" s="22">
        <v>0</v>
      </c>
      <c r="DJ9" s="22">
        <v>0</v>
      </c>
      <c r="DK9" s="22">
        <v>0</v>
      </c>
      <c r="DL9" s="22">
        <v>2908604444.3171577</v>
      </c>
    </row>
    <row r="10" spans="1:116" ht="12.75" customHeight="1" x14ac:dyDescent="0.25">
      <c r="A10" s="65" t="s">
        <v>152</v>
      </c>
      <c r="B10" s="21">
        <v>1005</v>
      </c>
      <c r="C10" s="66" t="s">
        <v>146</v>
      </c>
      <c r="D10" s="23">
        <v>1418528463.3199999</v>
      </c>
      <c r="E10" s="22">
        <v>458564105.25</v>
      </c>
      <c r="F10" s="22">
        <v>473019982.99000001</v>
      </c>
      <c r="G10" s="22">
        <v>486944375.07999998</v>
      </c>
      <c r="H10" s="22">
        <v>48978832.020000003</v>
      </c>
      <c r="I10" s="22">
        <v>174436290.25002199</v>
      </c>
      <c r="J10" s="22">
        <v>423853.51999999903</v>
      </c>
      <c r="K10" s="22">
        <v>23849314.370000001</v>
      </c>
      <c r="L10" s="22">
        <v>0</v>
      </c>
      <c r="M10" s="22">
        <v>0</v>
      </c>
      <c r="N10" s="22">
        <v>361416</v>
      </c>
      <c r="O10" s="22">
        <v>48000735.969999902</v>
      </c>
      <c r="P10" s="22">
        <v>0</v>
      </c>
      <c r="Q10" s="22">
        <v>44422403.009999998</v>
      </c>
      <c r="R10" s="22">
        <v>0</v>
      </c>
      <c r="S10" s="22">
        <v>0</v>
      </c>
      <c r="T10" s="22">
        <v>534689848.75005996</v>
      </c>
      <c r="U10" s="22">
        <v>14651858.859999999</v>
      </c>
      <c r="V10" s="22">
        <v>196906738.729992</v>
      </c>
      <c r="W10" s="22">
        <v>1501044740.25002</v>
      </c>
      <c r="X10" s="22">
        <v>986414.35999999905</v>
      </c>
      <c r="Y10" s="22">
        <v>51425864.050000101</v>
      </c>
      <c r="Z10" s="22">
        <v>32685508.629940704</v>
      </c>
      <c r="AA10" s="22">
        <v>66894.77</v>
      </c>
      <c r="AB10" s="22">
        <v>0</v>
      </c>
      <c r="AC10" s="22">
        <v>15442231.179997601</v>
      </c>
      <c r="AD10" s="22">
        <v>25058340.080054499</v>
      </c>
      <c r="AE10" s="22">
        <v>0</v>
      </c>
      <c r="AF10" s="22">
        <v>2400879.0899999901</v>
      </c>
      <c r="AG10" s="22">
        <v>21217578.41</v>
      </c>
      <c r="AH10" s="22">
        <v>14815778.610000001</v>
      </c>
      <c r="AI10" s="22">
        <v>290672.99</v>
      </c>
      <c r="AJ10" s="22">
        <v>2575249.83</v>
      </c>
      <c r="AK10" s="22">
        <v>142907.46</v>
      </c>
      <c r="AL10" s="22">
        <v>0</v>
      </c>
      <c r="AM10" s="22">
        <v>44720210.979999997</v>
      </c>
      <c r="AN10" s="22">
        <v>51730.47</v>
      </c>
      <c r="AO10" s="22">
        <v>0</v>
      </c>
      <c r="AP10" s="22">
        <v>296434.62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308868314.85967004</v>
      </c>
      <c r="BE10" s="22">
        <v>0</v>
      </c>
      <c r="BF10" s="22">
        <v>0</v>
      </c>
      <c r="BG10" s="22">
        <v>0</v>
      </c>
      <c r="BH10" s="22">
        <v>0</v>
      </c>
      <c r="BI10" s="22">
        <v>92509.18</v>
      </c>
      <c r="BJ10" s="22">
        <v>1412527.75</v>
      </c>
      <c r="BK10" s="22">
        <v>0</v>
      </c>
      <c r="BL10" s="22">
        <v>0</v>
      </c>
      <c r="BM10" s="22">
        <v>59666027.519997403</v>
      </c>
      <c r="BN10" s="22">
        <v>21133265.3200108</v>
      </c>
      <c r="BO10" s="22">
        <v>0</v>
      </c>
      <c r="BP10" s="22">
        <v>111752037.129997</v>
      </c>
      <c r="BQ10" s="22">
        <v>2276405.17</v>
      </c>
      <c r="BR10" s="22">
        <v>8487000.2300000004</v>
      </c>
      <c r="BS10" s="22">
        <v>30829583.279998701</v>
      </c>
      <c r="BT10" s="22">
        <v>0</v>
      </c>
      <c r="BU10" s="22">
        <v>0</v>
      </c>
      <c r="BV10" s="22">
        <v>3580437.5</v>
      </c>
      <c r="BW10" s="22">
        <v>467036.48</v>
      </c>
      <c r="BX10" s="22">
        <v>0</v>
      </c>
      <c r="BY10" s="22">
        <v>0</v>
      </c>
      <c r="BZ10" s="22">
        <v>24757024.140000001</v>
      </c>
      <c r="CA10" s="22">
        <v>406028677.46000099</v>
      </c>
      <c r="CB10" s="22">
        <v>1378554.29</v>
      </c>
      <c r="CC10" s="22">
        <v>140429758.71000001</v>
      </c>
      <c r="CD10" s="22">
        <v>0</v>
      </c>
      <c r="CE10" s="22">
        <v>0</v>
      </c>
      <c r="CF10" s="22">
        <v>717798.49</v>
      </c>
      <c r="CG10" s="22">
        <v>8700824.1400000006</v>
      </c>
      <c r="CH10" s="22">
        <v>1465021.6199999901</v>
      </c>
      <c r="CI10" s="23">
        <v>795371521.0498929</v>
      </c>
      <c r="CJ10" s="22">
        <v>215354</v>
      </c>
      <c r="CK10" s="22">
        <v>386569</v>
      </c>
      <c r="CL10" s="23">
        <v>357206391.85996825</v>
      </c>
      <c r="CM10" s="22">
        <v>144478471.84429836</v>
      </c>
      <c r="CN10" s="22">
        <v>212727920.01566988</v>
      </c>
      <c r="CO10" s="23">
        <v>437563206.1899246</v>
      </c>
      <c r="CP10" s="22">
        <v>142922807.48771143</v>
      </c>
      <c r="CQ10" s="22">
        <v>294640398.70221317</v>
      </c>
      <c r="CR10" s="22">
        <v>18440539.230000399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3">
        <v>0</v>
      </c>
      <c r="DC10" s="22">
        <v>0</v>
      </c>
      <c r="DD10" s="22">
        <v>0</v>
      </c>
      <c r="DE10" s="23">
        <v>0</v>
      </c>
      <c r="DF10" s="22">
        <v>0</v>
      </c>
      <c r="DG10" s="22">
        <v>0</v>
      </c>
      <c r="DH10" s="23">
        <v>0</v>
      </c>
      <c r="DI10" s="22">
        <v>0</v>
      </c>
      <c r="DJ10" s="22">
        <v>0</v>
      </c>
      <c r="DK10" s="22">
        <v>0</v>
      </c>
      <c r="DL10" s="22">
        <v>6164326054.1296539</v>
      </c>
    </row>
    <row r="11" spans="1:116" ht="12.75" customHeight="1" x14ac:dyDescent="0.25">
      <c r="A11" s="65" t="s">
        <v>154</v>
      </c>
      <c r="B11" s="21">
        <v>1006</v>
      </c>
      <c r="C11" s="66" t="s">
        <v>146</v>
      </c>
      <c r="D11" s="23">
        <v>0</v>
      </c>
      <c r="E11" s="22">
        <v>0</v>
      </c>
      <c r="F11" s="22">
        <v>0</v>
      </c>
      <c r="G11" s="22">
        <v>0</v>
      </c>
      <c r="H11" s="22">
        <v>0</v>
      </c>
      <c r="I11" s="22">
        <v>3395.95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72546.53</v>
      </c>
      <c r="U11" s="22">
        <v>0</v>
      </c>
      <c r="V11" s="22">
        <v>-63.55</v>
      </c>
      <c r="W11" s="22">
        <v>10438.98</v>
      </c>
      <c r="X11" s="22">
        <v>0</v>
      </c>
      <c r="Y11" s="22">
        <v>5709.39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49237.64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26.77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8.01</v>
      </c>
      <c r="BO11" s="22">
        <v>0</v>
      </c>
      <c r="BP11" s="22">
        <v>0</v>
      </c>
      <c r="BQ11" s="22">
        <v>0</v>
      </c>
      <c r="BR11" s="22">
        <v>62212.66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3">
        <v>0</v>
      </c>
      <c r="CJ11" s="22">
        <v>0</v>
      </c>
      <c r="CK11" s="22">
        <v>0</v>
      </c>
      <c r="CL11" s="23">
        <v>0</v>
      </c>
      <c r="CM11" s="22">
        <v>0</v>
      </c>
      <c r="CN11" s="22">
        <v>0</v>
      </c>
      <c r="CO11" s="23">
        <v>0</v>
      </c>
      <c r="CP11" s="22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3">
        <v>0</v>
      </c>
      <c r="DC11" s="22">
        <v>0</v>
      </c>
      <c r="DD11" s="22">
        <v>0</v>
      </c>
      <c r="DE11" s="23">
        <v>0</v>
      </c>
      <c r="DF11" s="22">
        <v>0</v>
      </c>
      <c r="DG11" s="22">
        <v>0</v>
      </c>
      <c r="DH11" s="23">
        <v>0</v>
      </c>
      <c r="DI11" s="22">
        <v>0</v>
      </c>
      <c r="DJ11" s="22">
        <v>0</v>
      </c>
      <c r="DK11" s="22">
        <v>0</v>
      </c>
      <c r="DL11" s="22">
        <v>203512.38</v>
      </c>
    </row>
    <row r="12" spans="1:116" ht="12.75" customHeight="1" x14ac:dyDescent="0.25">
      <c r="A12" s="65" t="s">
        <v>156</v>
      </c>
      <c r="B12" s="21">
        <v>1007</v>
      </c>
      <c r="C12" s="66" t="s">
        <v>146</v>
      </c>
      <c r="D12" s="23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3">
        <v>0</v>
      </c>
      <c r="CJ12" s="22">
        <v>0</v>
      </c>
      <c r="CK12" s="22">
        <v>0</v>
      </c>
      <c r="CL12" s="23">
        <v>0</v>
      </c>
      <c r="CM12" s="22">
        <v>0</v>
      </c>
      <c r="CN12" s="22">
        <v>0</v>
      </c>
      <c r="CO12" s="23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3">
        <v>0</v>
      </c>
      <c r="DC12" s="22">
        <v>0</v>
      </c>
      <c r="DD12" s="22">
        <v>0</v>
      </c>
      <c r="DE12" s="23">
        <v>0</v>
      </c>
      <c r="DF12" s="22">
        <v>0</v>
      </c>
      <c r="DG12" s="22">
        <v>0</v>
      </c>
      <c r="DH12" s="23">
        <v>0</v>
      </c>
      <c r="DI12" s="22">
        <v>0</v>
      </c>
      <c r="DJ12" s="22">
        <v>0</v>
      </c>
      <c r="DK12" s="22">
        <v>0</v>
      </c>
      <c r="DL12" s="22">
        <v>0</v>
      </c>
    </row>
    <row r="13" spans="1:116" ht="12.75" customHeight="1" x14ac:dyDescent="0.25">
      <c r="A13" s="65" t="s">
        <v>158</v>
      </c>
      <c r="B13" s="21">
        <v>1008</v>
      </c>
      <c r="C13" s="66" t="s">
        <v>146</v>
      </c>
      <c r="D13" s="23">
        <v>63.34</v>
      </c>
      <c r="E13" s="22">
        <v>0</v>
      </c>
      <c r="F13" s="22">
        <v>0</v>
      </c>
      <c r="G13" s="22">
        <v>63.34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-11</v>
      </c>
      <c r="W13" s="22">
        <v>-4674.7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0.04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1165146.6299999999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4.8099999999999996</v>
      </c>
      <c r="AV13" s="22">
        <v>4.8099999999999996</v>
      </c>
      <c r="AW13" s="22">
        <v>0</v>
      </c>
      <c r="AX13" s="22">
        <v>4.8099999999999996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-12548.73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-10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3">
        <v>-8.34</v>
      </c>
      <c r="CJ13" s="22">
        <v>0</v>
      </c>
      <c r="CK13" s="22">
        <v>0</v>
      </c>
      <c r="CL13" s="23">
        <v>-8.34</v>
      </c>
      <c r="CM13" s="22">
        <v>0</v>
      </c>
      <c r="CN13" s="22">
        <v>-8.34</v>
      </c>
      <c r="CO13" s="23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3">
        <v>0</v>
      </c>
      <c r="DC13" s="22">
        <v>0</v>
      </c>
      <c r="DD13" s="22">
        <v>0</v>
      </c>
      <c r="DE13" s="23">
        <v>0</v>
      </c>
      <c r="DF13" s="22">
        <v>0</v>
      </c>
      <c r="DG13" s="22">
        <v>0</v>
      </c>
      <c r="DH13" s="23">
        <v>0</v>
      </c>
      <c r="DI13" s="22">
        <v>0</v>
      </c>
      <c r="DJ13" s="22">
        <v>0</v>
      </c>
      <c r="DK13" s="22">
        <v>0</v>
      </c>
      <c r="DL13" s="22">
        <v>1147971.67</v>
      </c>
    </row>
    <row r="14" spans="1:116" ht="12.75" customHeight="1" x14ac:dyDescent="0.25">
      <c r="A14" s="65" t="s">
        <v>159</v>
      </c>
      <c r="B14" s="21">
        <v>1009</v>
      </c>
      <c r="C14" s="66" t="s">
        <v>146</v>
      </c>
      <c r="D14" s="23">
        <v>404638728.13000005</v>
      </c>
      <c r="E14" s="22">
        <v>101805360.71999995</v>
      </c>
      <c r="F14" s="22">
        <v>137751465.85000002</v>
      </c>
      <c r="G14" s="22">
        <v>165081901.56000006</v>
      </c>
      <c r="H14" s="22">
        <v>13670778.25</v>
      </c>
      <c r="I14" s="22">
        <v>16108997.830000009</v>
      </c>
      <c r="J14" s="22">
        <v>0</v>
      </c>
      <c r="K14" s="22">
        <v>0</v>
      </c>
      <c r="L14" s="22">
        <v>0</v>
      </c>
      <c r="M14" s="22">
        <v>0</v>
      </c>
      <c r="N14" s="22">
        <v>282932.19</v>
      </c>
      <c r="O14" s="22">
        <v>6926940.620000001</v>
      </c>
      <c r="P14" s="22">
        <v>0</v>
      </c>
      <c r="Q14" s="22">
        <v>5829928.5499999989</v>
      </c>
      <c r="R14" s="22">
        <v>0</v>
      </c>
      <c r="S14" s="22">
        <v>0</v>
      </c>
      <c r="T14" s="22">
        <v>11343074.74</v>
      </c>
      <c r="U14" s="22">
        <v>9246.9599999999991</v>
      </c>
      <c r="V14" s="22">
        <v>9392208.5300000012</v>
      </c>
      <c r="W14" s="22">
        <v>196371873.15000001</v>
      </c>
      <c r="X14" s="22">
        <v>0</v>
      </c>
      <c r="Y14" s="22">
        <v>6844130.0699999994</v>
      </c>
      <c r="Z14" s="22">
        <v>14356027.180000026</v>
      </c>
      <c r="AA14" s="22">
        <v>419.24</v>
      </c>
      <c r="AB14" s="22">
        <v>0</v>
      </c>
      <c r="AC14" s="22">
        <v>4678003.4500000011</v>
      </c>
      <c r="AD14" s="22">
        <v>58210169.23999989</v>
      </c>
      <c r="AE14" s="22">
        <v>0</v>
      </c>
      <c r="AF14" s="22">
        <v>94302.180000000008</v>
      </c>
      <c r="AG14" s="22">
        <v>47151.15</v>
      </c>
      <c r="AH14" s="22">
        <v>0</v>
      </c>
      <c r="AI14" s="22">
        <v>0</v>
      </c>
      <c r="AJ14" s="22">
        <v>17162.55</v>
      </c>
      <c r="AK14" s="22">
        <v>49158.15</v>
      </c>
      <c r="AL14" s="22">
        <v>0</v>
      </c>
      <c r="AM14" s="22">
        <v>340112.82999999996</v>
      </c>
      <c r="AN14" s="22">
        <v>5340</v>
      </c>
      <c r="AO14" s="22">
        <v>0</v>
      </c>
      <c r="AP14" s="22">
        <v>161310.47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162097223.8299973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517.87</v>
      </c>
      <c r="BM14" s="22">
        <v>0</v>
      </c>
      <c r="BN14" s="22">
        <v>1311444.5600000008</v>
      </c>
      <c r="BO14" s="22">
        <v>0</v>
      </c>
      <c r="BP14" s="22">
        <v>23935944.219999991</v>
      </c>
      <c r="BQ14" s="22">
        <v>1589775.14</v>
      </c>
      <c r="BR14" s="22">
        <v>6050122.9700000007</v>
      </c>
      <c r="BS14" s="22">
        <v>101534263.19999996</v>
      </c>
      <c r="BT14" s="22">
        <v>0</v>
      </c>
      <c r="BU14" s="22">
        <v>0</v>
      </c>
      <c r="BV14" s="22">
        <v>138056.1</v>
      </c>
      <c r="BW14" s="22">
        <v>39300.43</v>
      </c>
      <c r="BX14" s="22">
        <v>0</v>
      </c>
      <c r="BY14" s="22">
        <v>0</v>
      </c>
      <c r="BZ14" s="22">
        <v>2824850.34</v>
      </c>
      <c r="CA14" s="22">
        <v>340505046.52999997</v>
      </c>
      <c r="CB14" s="22">
        <v>2110317.23</v>
      </c>
      <c r="CC14" s="22">
        <v>25469910.280000001</v>
      </c>
      <c r="CD14" s="22">
        <v>833.92</v>
      </c>
      <c r="CE14" s="22">
        <v>0</v>
      </c>
      <c r="CF14" s="22">
        <v>3762</v>
      </c>
      <c r="CG14" s="22">
        <v>789740.58999999985</v>
      </c>
      <c r="CH14" s="22">
        <v>-2803.54</v>
      </c>
      <c r="CI14" s="23">
        <v>221381186.81999999</v>
      </c>
      <c r="CJ14" s="22">
        <v>23592526.129999999</v>
      </c>
      <c r="CK14" s="22">
        <v>79824.070000000007</v>
      </c>
      <c r="CL14" s="23">
        <v>184775320.16</v>
      </c>
      <c r="CM14" s="22">
        <v>53740873.060000002</v>
      </c>
      <c r="CN14" s="22">
        <v>131034447.09999999</v>
      </c>
      <c r="CO14" s="23">
        <v>12933516.460000001</v>
      </c>
      <c r="CP14" s="22">
        <v>10249756.33</v>
      </c>
      <c r="CQ14" s="22">
        <v>2683760.13</v>
      </c>
      <c r="CR14" s="22">
        <v>425693.50000000006</v>
      </c>
      <c r="CS14" s="22">
        <v>0</v>
      </c>
      <c r="CT14" s="22">
        <v>0</v>
      </c>
      <c r="CU14" s="22">
        <v>0</v>
      </c>
      <c r="CV14" s="22">
        <v>0</v>
      </c>
      <c r="CW14" s="22">
        <v>0</v>
      </c>
      <c r="CX14" s="22">
        <v>0</v>
      </c>
      <c r="CY14" s="22">
        <v>0</v>
      </c>
      <c r="CZ14" s="22">
        <v>0</v>
      </c>
      <c r="DA14" s="22">
        <v>0</v>
      </c>
      <c r="DB14" s="23">
        <v>0</v>
      </c>
      <c r="DC14" s="22">
        <v>0</v>
      </c>
      <c r="DD14" s="22">
        <v>0</v>
      </c>
      <c r="DE14" s="23">
        <v>0</v>
      </c>
      <c r="DF14" s="22">
        <v>0</v>
      </c>
      <c r="DG14" s="22">
        <v>0</v>
      </c>
      <c r="DH14" s="23">
        <v>0</v>
      </c>
      <c r="DI14" s="22">
        <v>0</v>
      </c>
      <c r="DJ14" s="22">
        <v>0</v>
      </c>
      <c r="DK14" s="22">
        <v>0</v>
      </c>
      <c r="DL14" s="22">
        <v>1639583181.4499972</v>
      </c>
    </row>
    <row r="15" spans="1:116" ht="12.75" customHeight="1" x14ac:dyDescent="0.25">
      <c r="A15" s="65" t="s">
        <v>161</v>
      </c>
      <c r="B15" s="21">
        <v>1010</v>
      </c>
      <c r="C15" s="66" t="s">
        <v>146</v>
      </c>
      <c r="D15" s="23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1810813.0500000063</v>
      </c>
      <c r="AA15" s="22">
        <v>0</v>
      </c>
      <c r="AB15" s="22">
        <v>0</v>
      </c>
      <c r="AC15" s="22">
        <v>0</v>
      </c>
      <c r="AD15" s="22">
        <v>4638906.8200000999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8684856.5199997779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849995.71999999916</v>
      </c>
      <c r="BM15" s="22">
        <v>3452860.2399999974</v>
      </c>
      <c r="BN15" s="22">
        <v>59535.750000000604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3">
        <v>0</v>
      </c>
      <c r="CJ15" s="22">
        <v>0</v>
      </c>
      <c r="CK15" s="22">
        <v>0</v>
      </c>
      <c r="CL15" s="23">
        <v>0</v>
      </c>
      <c r="CM15" s="22">
        <v>0</v>
      </c>
      <c r="CN15" s="22">
        <v>0</v>
      </c>
      <c r="CO15" s="23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3">
        <v>0</v>
      </c>
      <c r="DC15" s="22">
        <v>0</v>
      </c>
      <c r="DD15" s="22">
        <v>0</v>
      </c>
      <c r="DE15" s="23">
        <v>0</v>
      </c>
      <c r="DF15" s="22">
        <v>0</v>
      </c>
      <c r="DG15" s="22">
        <v>0</v>
      </c>
      <c r="DH15" s="23">
        <v>0</v>
      </c>
      <c r="DI15" s="22">
        <v>0</v>
      </c>
      <c r="DJ15" s="22">
        <v>0</v>
      </c>
      <c r="DK15" s="22">
        <v>0</v>
      </c>
      <c r="DL15" s="22">
        <v>19496968.099999882</v>
      </c>
    </row>
    <row r="16" spans="1:116" ht="12.75" customHeight="1" x14ac:dyDescent="0.25">
      <c r="A16" s="65" t="s">
        <v>163</v>
      </c>
      <c r="B16" s="21">
        <v>1011</v>
      </c>
      <c r="C16" s="66" t="s">
        <v>146</v>
      </c>
      <c r="D16" s="23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5426437.46</v>
      </c>
      <c r="BJ16" s="22">
        <v>6799815.6957080001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3">
        <v>0</v>
      </c>
      <c r="CJ16" s="22">
        <v>0</v>
      </c>
      <c r="CK16" s="22">
        <v>0</v>
      </c>
      <c r="CL16" s="23">
        <v>0</v>
      </c>
      <c r="CM16" s="22">
        <v>0</v>
      </c>
      <c r="CN16" s="22">
        <v>0</v>
      </c>
      <c r="CO16" s="23">
        <v>0</v>
      </c>
      <c r="CP16" s="22">
        <v>0</v>
      </c>
      <c r="CQ16" s="22">
        <v>0</v>
      </c>
      <c r="CR16" s="22">
        <v>0</v>
      </c>
      <c r="CS16" s="22">
        <v>0</v>
      </c>
      <c r="CT16" s="22">
        <v>0</v>
      </c>
      <c r="CU16" s="22">
        <v>0</v>
      </c>
      <c r="CV16" s="22">
        <v>0</v>
      </c>
      <c r="CW16" s="22">
        <v>0</v>
      </c>
      <c r="CX16" s="22">
        <v>0</v>
      </c>
      <c r="CY16" s="22">
        <v>0</v>
      </c>
      <c r="CZ16" s="22">
        <v>0</v>
      </c>
      <c r="DA16" s="22">
        <v>0</v>
      </c>
      <c r="DB16" s="23">
        <v>0</v>
      </c>
      <c r="DC16" s="22">
        <v>0</v>
      </c>
      <c r="DD16" s="22">
        <v>0</v>
      </c>
      <c r="DE16" s="23">
        <v>0</v>
      </c>
      <c r="DF16" s="22">
        <v>0</v>
      </c>
      <c r="DG16" s="22">
        <v>0</v>
      </c>
      <c r="DH16" s="23">
        <v>0</v>
      </c>
      <c r="DI16" s="22">
        <v>0</v>
      </c>
      <c r="DJ16" s="22">
        <v>0</v>
      </c>
      <c r="DK16" s="22">
        <v>0</v>
      </c>
      <c r="DL16" s="22">
        <v>12226253.155708</v>
      </c>
    </row>
    <row r="17" spans="1:116" ht="12.75" customHeight="1" x14ac:dyDescent="0.25">
      <c r="A17" s="65" t="s">
        <v>165</v>
      </c>
      <c r="B17" s="21">
        <v>1012</v>
      </c>
      <c r="C17" s="66" t="s">
        <v>146</v>
      </c>
      <c r="D17" s="23">
        <v>459522</v>
      </c>
      <c r="E17" s="22">
        <v>392950</v>
      </c>
      <c r="F17" s="22">
        <v>66572</v>
      </c>
      <c r="G17" s="22">
        <v>0</v>
      </c>
      <c r="H17" s="22">
        <v>0</v>
      </c>
      <c r="I17" s="22">
        <v>68038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4263</v>
      </c>
      <c r="AA17" s="22">
        <v>0</v>
      </c>
      <c r="AB17" s="22">
        <v>0</v>
      </c>
      <c r="AC17" s="22">
        <v>1843</v>
      </c>
      <c r="AD17" s="22">
        <v>2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349443</v>
      </c>
      <c r="AU17" s="22">
        <v>103138</v>
      </c>
      <c r="AV17" s="22">
        <v>38367</v>
      </c>
      <c r="AW17" s="22">
        <v>0</v>
      </c>
      <c r="AX17" s="22">
        <v>14533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7835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56692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3">
        <v>0</v>
      </c>
      <c r="CJ17" s="22">
        <v>0</v>
      </c>
      <c r="CK17" s="22">
        <v>0</v>
      </c>
      <c r="CL17" s="23">
        <v>0</v>
      </c>
      <c r="CM17" s="22">
        <v>0</v>
      </c>
      <c r="CN17" s="22">
        <v>0</v>
      </c>
      <c r="CO17" s="23">
        <v>0</v>
      </c>
      <c r="CP17" s="22">
        <v>0</v>
      </c>
      <c r="CQ17" s="22">
        <v>0</v>
      </c>
      <c r="CR17" s="22">
        <v>194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  <c r="DA17" s="22">
        <v>0</v>
      </c>
      <c r="DB17" s="23">
        <v>0</v>
      </c>
      <c r="DC17" s="22">
        <v>0</v>
      </c>
      <c r="DD17" s="22">
        <v>0</v>
      </c>
      <c r="DE17" s="23">
        <v>0</v>
      </c>
      <c r="DF17" s="22">
        <v>0</v>
      </c>
      <c r="DG17" s="22">
        <v>0</v>
      </c>
      <c r="DH17" s="23">
        <v>0</v>
      </c>
      <c r="DI17" s="22">
        <v>0</v>
      </c>
      <c r="DJ17" s="22">
        <v>0</v>
      </c>
      <c r="DK17" s="22">
        <v>0</v>
      </c>
      <c r="DL17" s="22">
        <v>1103870</v>
      </c>
    </row>
    <row r="18" spans="1:116" ht="12.75" customHeight="1" x14ac:dyDescent="0.25">
      <c r="A18" s="65" t="s">
        <v>167</v>
      </c>
      <c r="B18" s="21">
        <v>1013</v>
      </c>
      <c r="C18" s="66" t="s">
        <v>146</v>
      </c>
      <c r="D18" s="23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0</v>
      </c>
      <c r="BR18" s="22">
        <v>0</v>
      </c>
      <c r="BS18" s="22">
        <v>0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3">
        <v>0</v>
      </c>
      <c r="CJ18" s="22">
        <v>0</v>
      </c>
      <c r="CK18" s="22">
        <v>0</v>
      </c>
      <c r="CL18" s="23">
        <v>0</v>
      </c>
      <c r="CM18" s="22">
        <v>0</v>
      </c>
      <c r="CN18" s="22">
        <v>0</v>
      </c>
      <c r="CO18" s="23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3">
        <v>0</v>
      </c>
      <c r="DC18" s="22">
        <v>0</v>
      </c>
      <c r="DD18" s="22">
        <v>0</v>
      </c>
      <c r="DE18" s="23">
        <v>0</v>
      </c>
      <c r="DF18" s="22">
        <v>0</v>
      </c>
      <c r="DG18" s="22">
        <v>0</v>
      </c>
      <c r="DH18" s="23">
        <v>0</v>
      </c>
      <c r="DI18" s="22">
        <v>0</v>
      </c>
      <c r="DJ18" s="22">
        <v>0</v>
      </c>
      <c r="DK18" s="22">
        <v>0</v>
      </c>
      <c r="DL18" s="22">
        <v>0</v>
      </c>
    </row>
    <row r="19" spans="1:116" ht="12.75" customHeight="1" x14ac:dyDescent="0.25">
      <c r="A19" s="65" t="s">
        <v>169</v>
      </c>
      <c r="B19" s="21">
        <v>1016</v>
      </c>
      <c r="C19" s="66" t="s">
        <v>146</v>
      </c>
      <c r="D19" s="23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4692823.7761540003</v>
      </c>
      <c r="BJ19" s="22">
        <v>4550527.3694480006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3">
        <v>0</v>
      </c>
      <c r="CJ19" s="22">
        <v>0</v>
      </c>
      <c r="CK19" s="22">
        <v>0</v>
      </c>
      <c r="CL19" s="23">
        <v>0</v>
      </c>
      <c r="CM19" s="22">
        <v>0</v>
      </c>
      <c r="CN19" s="22">
        <v>0</v>
      </c>
      <c r="CO19" s="23">
        <v>0</v>
      </c>
      <c r="CP19" s="22">
        <v>0</v>
      </c>
      <c r="CQ19" s="22">
        <v>0</v>
      </c>
      <c r="CR19" s="22">
        <v>0</v>
      </c>
      <c r="CS19" s="22">
        <v>0</v>
      </c>
      <c r="CT19" s="22">
        <v>0</v>
      </c>
      <c r="CU19" s="22">
        <v>0</v>
      </c>
      <c r="CV19" s="22">
        <v>0</v>
      </c>
      <c r="CW19" s="22">
        <v>0</v>
      </c>
      <c r="CX19" s="22">
        <v>0</v>
      </c>
      <c r="CY19" s="22">
        <v>0</v>
      </c>
      <c r="CZ19" s="22">
        <v>0</v>
      </c>
      <c r="DA19" s="22">
        <v>0</v>
      </c>
      <c r="DB19" s="23">
        <v>0</v>
      </c>
      <c r="DC19" s="22">
        <v>0</v>
      </c>
      <c r="DD19" s="22">
        <v>0</v>
      </c>
      <c r="DE19" s="23">
        <v>0</v>
      </c>
      <c r="DF19" s="22">
        <v>0</v>
      </c>
      <c r="DG19" s="22">
        <v>0</v>
      </c>
      <c r="DH19" s="23">
        <v>0</v>
      </c>
      <c r="DI19" s="22">
        <v>0</v>
      </c>
      <c r="DJ19" s="22">
        <v>0</v>
      </c>
      <c r="DK19" s="22">
        <v>0</v>
      </c>
      <c r="DL19" s="22">
        <v>9243351.1456020009</v>
      </c>
    </row>
    <row r="20" spans="1:116" ht="12.75" customHeight="1" x14ac:dyDescent="0.25">
      <c r="A20" s="65" t="s">
        <v>171</v>
      </c>
      <c r="B20" s="21">
        <v>1017</v>
      </c>
      <c r="C20" s="66" t="s">
        <v>146</v>
      </c>
      <c r="D20" s="23">
        <v>2193953671.9799995</v>
      </c>
      <c r="E20" s="22">
        <v>749699505.99999976</v>
      </c>
      <c r="F20" s="22">
        <v>559541672.75999999</v>
      </c>
      <c r="G20" s="22">
        <v>884712493.22000003</v>
      </c>
      <c r="H20" s="22">
        <v>75077645</v>
      </c>
      <c r="I20" s="22">
        <v>146657121.13999999</v>
      </c>
      <c r="J20" s="22">
        <v>0</v>
      </c>
      <c r="K20" s="22">
        <v>0</v>
      </c>
      <c r="L20" s="22">
        <v>1500</v>
      </c>
      <c r="M20" s="22">
        <v>0</v>
      </c>
      <c r="N20" s="22">
        <v>0</v>
      </c>
      <c r="O20" s="22">
        <v>49253116.019999996</v>
      </c>
      <c r="P20" s="22">
        <v>154592.4</v>
      </c>
      <c r="Q20" s="22">
        <v>38494734.390000001</v>
      </c>
      <c r="R20" s="22">
        <v>0</v>
      </c>
      <c r="S20" s="22">
        <v>0</v>
      </c>
      <c r="T20" s="22">
        <v>542317222.26999998</v>
      </c>
      <c r="U20" s="22">
        <v>453312.3</v>
      </c>
      <c r="V20" s="22">
        <v>68361580.400000006</v>
      </c>
      <c r="W20" s="22">
        <v>1071327193.6600001</v>
      </c>
      <c r="X20" s="22">
        <v>94550</v>
      </c>
      <c r="Y20" s="22">
        <v>68571989.640000001</v>
      </c>
      <c r="Z20" s="22">
        <v>37327820.139999993</v>
      </c>
      <c r="AA20" s="22">
        <v>0</v>
      </c>
      <c r="AB20" s="22">
        <v>29876.74</v>
      </c>
      <c r="AC20" s="22">
        <v>24688012.459999997</v>
      </c>
      <c r="AD20" s="22">
        <v>193045356.21999997</v>
      </c>
      <c r="AE20" s="22">
        <v>0</v>
      </c>
      <c r="AF20" s="22">
        <v>1202146.9099999999</v>
      </c>
      <c r="AG20" s="22">
        <v>35937478.18</v>
      </c>
      <c r="AH20" s="22">
        <v>24280463.990000002</v>
      </c>
      <c r="AI20" s="22">
        <v>129470.07999999999</v>
      </c>
      <c r="AJ20" s="22">
        <v>125044.86000000002</v>
      </c>
      <c r="AK20" s="22">
        <v>0</v>
      </c>
      <c r="AL20" s="22">
        <v>0</v>
      </c>
      <c r="AM20" s="22">
        <v>33552019.379999999</v>
      </c>
      <c r="AN20" s="22">
        <v>82443.62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245924738.15999994</v>
      </c>
      <c r="BE20" s="22">
        <v>0</v>
      </c>
      <c r="BF20" s="22">
        <v>0</v>
      </c>
      <c r="BG20" s="22">
        <v>0</v>
      </c>
      <c r="BH20" s="22">
        <v>0</v>
      </c>
      <c r="BI20" s="22">
        <v>4558668.28</v>
      </c>
      <c r="BJ20" s="22">
        <v>0</v>
      </c>
      <c r="BK20" s="22">
        <v>0</v>
      </c>
      <c r="BL20" s="22">
        <v>0</v>
      </c>
      <c r="BM20" s="22">
        <v>1287134.8</v>
      </c>
      <c r="BN20" s="22">
        <v>5563854.0699999994</v>
      </c>
      <c r="BO20" s="22">
        <v>0</v>
      </c>
      <c r="BP20" s="22">
        <v>105888920.26999995</v>
      </c>
      <c r="BQ20" s="22">
        <v>6135761.5199999996</v>
      </c>
      <c r="BR20" s="22">
        <v>31830414.550000001</v>
      </c>
      <c r="BS20" s="22">
        <v>66386872.769999996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0</v>
      </c>
      <c r="BZ20" s="22">
        <v>3213956.06</v>
      </c>
      <c r="CA20" s="22">
        <v>51041247.480000004</v>
      </c>
      <c r="CB20" s="22">
        <v>0</v>
      </c>
      <c r="CC20" s="22">
        <v>21428757.390000001</v>
      </c>
      <c r="CD20" s="22">
        <v>0</v>
      </c>
      <c r="CE20" s="22">
        <v>0</v>
      </c>
      <c r="CF20" s="22">
        <v>6255944.0099999998</v>
      </c>
      <c r="CG20" s="22">
        <v>17428.88</v>
      </c>
      <c r="CH20" s="22">
        <v>914017.46999999986</v>
      </c>
      <c r="CI20" s="23">
        <v>488106336.59999996</v>
      </c>
      <c r="CJ20" s="22">
        <v>4299675.21</v>
      </c>
      <c r="CK20" s="22">
        <v>0</v>
      </c>
      <c r="CL20" s="23">
        <v>45171811.990000002</v>
      </c>
      <c r="CM20" s="22">
        <v>9903397.3300000001</v>
      </c>
      <c r="CN20" s="22">
        <v>35268414.660000004</v>
      </c>
      <c r="CO20" s="23">
        <v>438634849.39999998</v>
      </c>
      <c r="CP20" s="22">
        <v>20766971.210000001</v>
      </c>
      <c r="CQ20" s="22">
        <v>417867878.19</v>
      </c>
      <c r="CR20" s="22">
        <v>14763612.92</v>
      </c>
      <c r="CS20" s="22">
        <v>0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  <c r="DA20" s="22">
        <v>0</v>
      </c>
      <c r="DB20" s="23">
        <v>0</v>
      </c>
      <c r="DC20" s="22">
        <v>0</v>
      </c>
      <c r="DD20" s="22">
        <v>0</v>
      </c>
      <c r="DE20" s="23">
        <v>0</v>
      </c>
      <c r="DF20" s="22">
        <v>0</v>
      </c>
      <c r="DG20" s="22">
        <v>0</v>
      </c>
      <c r="DH20" s="23">
        <v>0</v>
      </c>
      <c r="DI20" s="22">
        <v>0</v>
      </c>
      <c r="DJ20" s="22">
        <v>0</v>
      </c>
      <c r="DK20" s="22">
        <v>0</v>
      </c>
      <c r="DL20" s="22">
        <v>5658436027.0100002</v>
      </c>
    </row>
    <row r="21" spans="1:116" ht="12.75" customHeight="1" x14ac:dyDescent="0.25">
      <c r="A21" s="65" t="s">
        <v>173</v>
      </c>
      <c r="B21" s="21">
        <v>1018</v>
      </c>
      <c r="C21" s="66" t="s">
        <v>146</v>
      </c>
      <c r="D21" s="23">
        <v>4555296.3</v>
      </c>
      <c r="E21" s="22">
        <v>77901.56</v>
      </c>
      <c r="F21" s="22">
        <v>3962514.98</v>
      </c>
      <c r="G21" s="22">
        <v>514879.76</v>
      </c>
      <c r="H21" s="22">
        <v>0</v>
      </c>
      <c r="I21" s="22">
        <v>22230.14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-999.32</v>
      </c>
      <c r="U21" s="22">
        <v>0</v>
      </c>
      <c r="V21" s="22">
        <v>-6.34</v>
      </c>
      <c r="W21" s="22">
        <v>7878.79</v>
      </c>
      <c r="X21" s="22">
        <v>0</v>
      </c>
      <c r="Y21" s="22">
        <v>97396.85</v>
      </c>
      <c r="Z21" s="22">
        <v>83732.040000000008</v>
      </c>
      <c r="AA21" s="22">
        <v>0</v>
      </c>
      <c r="AB21" s="22">
        <v>0</v>
      </c>
      <c r="AC21" s="22">
        <v>1855.03</v>
      </c>
      <c r="AD21" s="22">
        <v>26.13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40.29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1073.67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314.44</v>
      </c>
      <c r="BO21" s="22">
        <v>0</v>
      </c>
      <c r="BP21" s="22">
        <v>148535.14000000001</v>
      </c>
      <c r="BQ21" s="22">
        <v>0</v>
      </c>
      <c r="BR21" s="22">
        <v>259063.69</v>
      </c>
      <c r="BS21" s="22">
        <v>116381.85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3">
        <v>0</v>
      </c>
      <c r="CJ21" s="22">
        <v>0</v>
      </c>
      <c r="CK21" s="22">
        <v>0</v>
      </c>
      <c r="CL21" s="23">
        <v>0</v>
      </c>
      <c r="CM21" s="22">
        <v>0</v>
      </c>
      <c r="CN21" s="22">
        <v>0</v>
      </c>
      <c r="CO21" s="23">
        <v>0</v>
      </c>
      <c r="CP21" s="22">
        <v>0</v>
      </c>
      <c r="CQ21" s="22">
        <v>0</v>
      </c>
      <c r="CR21" s="22">
        <v>40.130000000000003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3">
        <v>0</v>
      </c>
      <c r="DC21" s="22">
        <v>0</v>
      </c>
      <c r="DD21" s="22">
        <v>0</v>
      </c>
      <c r="DE21" s="23">
        <v>0</v>
      </c>
      <c r="DF21" s="22">
        <v>0</v>
      </c>
      <c r="DG21" s="22">
        <v>0</v>
      </c>
      <c r="DH21" s="23">
        <v>0</v>
      </c>
      <c r="DI21" s="22">
        <v>0</v>
      </c>
      <c r="DJ21" s="22">
        <v>0</v>
      </c>
      <c r="DK21" s="22">
        <v>0</v>
      </c>
      <c r="DL21" s="22">
        <v>5292858.8299999991</v>
      </c>
    </row>
    <row r="22" spans="1:116" ht="12.75" customHeight="1" x14ac:dyDescent="0.25">
      <c r="A22" s="65" t="s">
        <v>175</v>
      </c>
      <c r="B22" s="21">
        <v>1020</v>
      </c>
      <c r="C22" s="66" t="s">
        <v>146</v>
      </c>
      <c r="D22" s="23">
        <v>4218632784.4299998</v>
      </c>
      <c r="E22" s="22">
        <v>2077560336.0799999</v>
      </c>
      <c r="F22" s="22">
        <v>1643931821.29</v>
      </c>
      <c r="G22" s="22">
        <v>497140627.06</v>
      </c>
      <c r="H22" s="22">
        <v>17264836.949999999</v>
      </c>
      <c r="I22" s="22">
        <v>776554469.08000004</v>
      </c>
      <c r="J22" s="22">
        <v>95699.13</v>
      </c>
      <c r="K22" s="22">
        <v>3377452.22</v>
      </c>
      <c r="L22" s="22">
        <v>0</v>
      </c>
      <c r="M22" s="22">
        <v>0</v>
      </c>
      <c r="N22" s="22">
        <v>17427463.43</v>
      </c>
      <c r="O22" s="22">
        <v>56129441.960000001</v>
      </c>
      <c r="P22" s="22">
        <v>4998.8100000000004</v>
      </c>
      <c r="Q22" s="22">
        <v>139675092.66999999</v>
      </c>
      <c r="R22" s="22">
        <v>0</v>
      </c>
      <c r="S22" s="22">
        <v>0</v>
      </c>
      <c r="T22" s="22">
        <v>352062540.73000002</v>
      </c>
      <c r="U22" s="22">
        <v>889113.93</v>
      </c>
      <c r="V22" s="22">
        <v>66038705.439999998</v>
      </c>
      <c r="W22" s="22">
        <v>2685289675.6700001</v>
      </c>
      <c r="X22" s="22">
        <v>108490</v>
      </c>
      <c r="Y22" s="22">
        <v>153670793.41</v>
      </c>
      <c r="Z22" s="22">
        <v>72656794.299999997</v>
      </c>
      <c r="AA22" s="22">
        <v>0</v>
      </c>
      <c r="AB22" s="22">
        <v>0</v>
      </c>
      <c r="AC22" s="22">
        <v>1587682.01</v>
      </c>
      <c r="AD22" s="22">
        <v>192575260.08000001</v>
      </c>
      <c r="AE22" s="22">
        <v>0</v>
      </c>
      <c r="AF22" s="22">
        <v>1758551.88</v>
      </c>
      <c r="AG22" s="22">
        <v>50874173.380000003</v>
      </c>
      <c r="AH22" s="22">
        <v>69488866.700000003</v>
      </c>
      <c r="AI22" s="22">
        <v>2187406.85</v>
      </c>
      <c r="AJ22" s="22">
        <v>5825904.8700000001</v>
      </c>
      <c r="AK22" s="22">
        <v>110464.8</v>
      </c>
      <c r="AL22" s="22">
        <v>0</v>
      </c>
      <c r="AM22" s="22">
        <v>66275350.420000002</v>
      </c>
      <c r="AN22" s="22">
        <v>123681.12</v>
      </c>
      <c r="AO22" s="22">
        <v>0</v>
      </c>
      <c r="AP22" s="22">
        <v>23577864.16</v>
      </c>
      <c r="AQ22" s="22">
        <v>0</v>
      </c>
      <c r="AR22" s="22">
        <v>0</v>
      </c>
      <c r="AS22" s="22">
        <v>0</v>
      </c>
      <c r="AT22" s="22">
        <v>2399823415.5599999</v>
      </c>
      <c r="AU22" s="22">
        <v>618803810.52999997</v>
      </c>
      <c r="AV22" s="22">
        <v>-775.86</v>
      </c>
      <c r="AW22" s="22">
        <v>0</v>
      </c>
      <c r="AX22" s="22">
        <v>20377.060000000001</v>
      </c>
      <c r="AY22" s="22">
        <v>0</v>
      </c>
      <c r="AZ22" s="22">
        <v>0</v>
      </c>
      <c r="BA22" s="22">
        <v>0</v>
      </c>
      <c r="BB22" s="22">
        <v>0</v>
      </c>
      <c r="BC22" s="22">
        <v>5135684.3600000003</v>
      </c>
      <c r="BD22" s="22">
        <v>3707259855.9299998</v>
      </c>
      <c r="BE22" s="22">
        <v>0</v>
      </c>
      <c r="BF22" s="22">
        <v>0</v>
      </c>
      <c r="BG22" s="22">
        <v>0</v>
      </c>
      <c r="BH22" s="22">
        <v>873313.33</v>
      </c>
      <c r="BI22" s="22">
        <v>23929934.609999999</v>
      </c>
      <c r="BJ22" s="22">
        <v>1031908</v>
      </c>
      <c r="BK22" s="22">
        <v>0</v>
      </c>
      <c r="BL22" s="22">
        <v>9263301.6400000006</v>
      </c>
      <c r="BM22" s="22">
        <v>0</v>
      </c>
      <c r="BN22" s="22">
        <v>80434411.260000005</v>
      </c>
      <c r="BO22" s="22">
        <v>0</v>
      </c>
      <c r="BP22" s="22">
        <v>329916882.55000001</v>
      </c>
      <c r="BQ22" s="22">
        <v>11239462.35</v>
      </c>
      <c r="BR22" s="22">
        <v>103799020.41</v>
      </c>
      <c r="BS22" s="22">
        <v>262229641.09999999</v>
      </c>
      <c r="BT22" s="22">
        <v>0</v>
      </c>
      <c r="BU22" s="22">
        <v>0</v>
      </c>
      <c r="BV22" s="22">
        <v>0</v>
      </c>
      <c r="BW22" s="22">
        <v>46022610.090000004</v>
      </c>
      <c r="BX22" s="22">
        <v>0</v>
      </c>
      <c r="BY22" s="22">
        <v>0</v>
      </c>
      <c r="BZ22" s="22">
        <v>553101791.30999994</v>
      </c>
      <c r="CA22" s="22">
        <v>4082802007.1799998</v>
      </c>
      <c r="CB22" s="22">
        <v>56865123.799999997</v>
      </c>
      <c r="CC22" s="22">
        <v>4793188328.0799999</v>
      </c>
      <c r="CD22" s="22">
        <v>4620.2299999999996</v>
      </c>
      <c r="CE22" s="22">
        <v>0</v>
      </c>
      <c r="CF22" s="22">
        <v>52382399.659999996</v>
      </c>
      <c r="CG22" s="22">
        <v>708966654.47000003</v>
      </c>
      <c r="CH22" s="22">
        <v>4316931.16</v>
      </c>
      <c r="CI22" s="23">
        <v>743549075.23000002</v>
      </c>
      <c r="CJ22" s="22">
        <v>115519469.23999999</v>
      </c>
      <c r="CK22" s="22">
        <v>38963</v>
      </c>
      <c r="CL22" s="23">
        <v>447434954.86000001</v>
      </c>
      <c r="CM22" s="22">
        <v>31887356.030000001</v>
      </c>
      <c r="CN22" s="22">
        <v>415547598.82999998</v>
      </c>
      <c r="CO22" s="23">
        <v>180555688.13</v>
      </c>
      <c r="CP22" s="22">
        <v>14070122.85</v>
      </c>
      <c r="CQ22" s="22">
        <v>166485565.28</v>
      </c>
      <c r="CR22" s="22">
        <v>19640034.699999999</v>
      </c>
      <c r="CS22" s="22">
        <v>0</v>
      </c>
      <c r="CT22" s="22">
        <v>0</v>
      </c>
      <c r="CU22" s="22">
        <v>0</v>
      </c>
      <c r="CV22" s="22">
        <v>0</v>
      </c>
      <c r="CW22" s="22">
        <v>0</v>
      </c>
      <c r="CX22" s="22">
        <v>0</v>
      </c>
      <c r="CY22" s="22">
        <v>0</v>
      </c>
      <c r="CZ22" s="22">
        <v>0</v>
      </c>
      <c r="DA22" s="22">
        <v>0</v>
      </c>
      <c r="DB22" s="23">
        <v>0</v>
      </c>
      <c r="DC22" s="22">
        <v>0</v>
      </c>
      <c r="DD22" s="22">
        <v>0</v>
      </c>
      <c r="DE22" s="23">
        <v>0</v>
      </c>
      <c r="DF22" s="22">
        <v>0</v>
      </c>
      <c r="DG22" s="22">
        <v>0</v>
      </c>
      <c r="DH22" s="23">
        <v>0</v>
      </c>
      <c r="DI22" s="22">
        <v>0</v>
      </c>
      <c r="DJ22" s="22">
        <v>0</v>
      </c>
      <c r="DK22" s="22">
        <v>0</v>
      </c>
      <c r="DL22" s="22">
        <v>27588863377.170002</v>
      </c>
    </row>
    <row r="23" spans="1:116" ht="12.75" customHeight="1" x14ac:dyDescent="0.25">
      <c r="A23" s="65" t="s">
        <v>177</v>
      </c>
      <c r="B23" s="21">
        <v>1022</v>
      </c>
      <c r="C23" s="66" t="s">
        <v>146</v>
      </c>
      <c r="D23" s="23">
        <v>115657591.42999998</v>
      </c>
      <c r="E23" s="22">
        <v>12151521.550000006</v>
      </c>
      <c r="F23" s="22">
        <v>81056736.269999981</v>
      </c>
      <c r="G23" s="22">
        <v>22449333.609999985</v>
      </c>
      <c r="H23" s="22">
        <v>0</v>
      </c>
      <c r="I23" s="22">
        <v>4031159.3800000004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15787345.810000002</v>
      </c>
      <c r="P23" s="22">
        <v>0</v>
      </c>
      <c r="Q23" s="22">
        <v>1436600.88</v>
      </c>
      <c r="R23" s="22">
        <v>0</v>
      </c>
      <c r="S23" s="22">
        <v>0</v>
      </c>
      <c r="T23" s="22">
        <v>24331859.279999986</v>
      </c>
      <c r="U23" s="22">
        <v>1390271.9500000002</v>
      </c>
      <c r="V23" s="22">
        <v>7800627.5699999975</v>
      </c>
      <c r="W23" s="22">
        <v>47782986.249999985</v>
      </c>
      <c r="X23" s="22">
        <v>114200.59999999999</v>
      </c>
      <c r="Y23" s="22">
        <v>484326254.46000499</v>
      </c>
      <c r="Z23" s="22">
        <v>258783277.29002002</v>
      </c>
      <c r="AA23" s="22">
        <v>0</v>
      </c>
      <c r="AB23" s="22">
        <v>0</v>
      </c>
      <c r="AC23" s="22">
        <v>0</v>
      </c>
      <c r="AD23" s="22">
        <v>70607763.140001103</v>
      </c>
      <c r="AE23" s="22">
        <v>120015.62</v>
      </c>
      <c r="AF23" s="22">
        <v>492967.56</v>
      </c>
      <c r="AG23" s="22">
        <v>0</v>
      </c>
      <c r="AH23" s="22">
        <v>0</v>
      </c>
      <c r="AI23" s="22">
        <v>0</v>
      </c>
      <c r="AJ23" s="22">
        <v>0</v>
      </c>
      <c r="AK23" s="22">
        <v>8228.1200000000008</v>
      </c>
      <c r="AL23" s="22">
        <v>0</v>
      </c>
      <c r="AM23" s="22">
        <v>10769121.18</v>
      </c>
      <c r="AN23" s="22">
        <v>0</v>
      </c>
      <c r="AO23" s="22">
        <v>0</v>
      </c>
      <c r="AP23" s="22">
        <v>76001343.340000793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297550779.95001483</v>
      </c>
      <c r="BE23" s="22">
        <v>17888120.459999699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528890569.02999097</v>
      </c>
      <c r="BN23" s="22">
        <v>522444582.88998592</v>
      </c>
      <c r="BO23" s="22">
        <v>0</v>
      </c>
      <c r="BP23" s="22">
        <v>36063264.999999993</v>
      </c>
      <c r="BQ23" s="22">
        <v>885743.44</v>
      </c>
      <c r="BR23" s="22">
        <v>5349823.18</v>
      </c>
      <c r="BS23" s="22">
        <v>21225802.690000098</v>
      </c>
      <c r="BT23" s="22">
        <v>0</v>
      </c>
      <c r="BU23" s="22">
        <v>0</v>
      </c>
      <c r="BV23" s="22">
        <v>2029646.69</v>
      </c>
      <c r="BW23" s="22">
        <v>0</v>
      </c>
      <c r="BX23" s="22">
        <v>0</v>
      </c>
      <c r="BY23" s="22">
        <v>0</v>
      </c>
      <c r="BZ23" s="22">
        <v>0</v>
      </c>
      <c r="CA23" s="22">
        <v>264558.78000000003</v>
      </c>
      <c r="CB23" s="22">
        <v>0</v>
      </c>
      <c r="CC23" s="22">
        <v>116669.95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3">
        <v>417943</v>
      </c>
      <c r="CJ23" s="22">
        <v>0</v>
      </c>
      <c r="CK23" s="22">
        <v>0</v>
      </c>
      <c r="CL23" s="23">
        <v>242926</v>
      </c>
      <c r="CM23" s="22">
        <v>0</v>
      </c>
      <c r="CN23" s="22">
        <v>242926</v>
      </c>
      <c r="CO23" s="23">
        <v>175017</v>
      </c>
      <c r="CP23" s="22">
        <v>0</v>
      </c>
      <c r="CQ23" s="22">
        <v>175017</v>
      </c>
      <c r="CR23" s="22">
        <v>235596.22999999998</v>
      </c>
      <c r="CS23" s="22">
        <v>0</v>
      </c>
      <c r="CT23" s="22">
        <v>0</v>
      </c>
      <c r="CU23" s="22">
        <v>0</v>
      </c>
      <c r="CV23" s="22">
        <v>0</v>
      </c>
      <c r="CW23" s="22">
        <v>0</v>
      </c>
      <c r="CX23" s="22">
        <v>0</v>
      </c>
      <c r="CY23" s="22">
        <v>0</v>
      </c>
      <c r="CZ23" s="22">
        <v>0</v>
      </c>
      <c r="DA23" s="22">
        <v>0</v>
      </c>
      <c r="DB23" s="23">
        <v>0</v>
      </c>
      <c r="DC23" s="22">
        <v>0</v>
      </c>
      <c r="DD23" s="22">
        <v>0</v>
      </c>
      <c r="DE23" s="23">
        <v>0</v>
      </c>
      <c r="DF23" s="22">
        <v>0</v>
      </c>
      <c r="DG23" s="22">
        <v>0</v>
      </c>
      <c r="DH23" s="23">
        <v>0</v>
      </c>
      <c r="DI23" s="22">
        <v>0</v>
      </c>
      <c r="DJ23" s="22">
        <v>0</v>
      </c>
      <c r="DK23" s="22">
        <v>0</v>
      </c>
      <c r="DL23" s="22">
        <v>2552804715.1500182</v>
      </c>
    </row>
    <row r="24" spans="1:116" ht="12.75" customHeight="1" x14ac:dyDescent="0.25">
      <c r="A24" s="65" t="s">
        <v>179</v>
      </c>
      <c r="B24" s="21">
        <v>1025</v>
      </c>
      <c r="C24" s="66" t="s">
        <v>146</v>
      </c>
      <c r="D24" s="23">
        <v>388716319.08999729</v>
      </c>
      <c r="E24" s="22">
        <v>31562462.469999399</v>
      </c>
      <c r="F24" s="22">
        <v>317376663.60999799</v>
      </c>
      <c r="G24" s="22">
        <v>39777193.009999901</v>
      </c>
      <c r="H24" s="22">
        <v>1515222.88</v>
      </c>
      <c r="I24" s="22">
        <v>27680494.7400002</v>
      </c>
      <c r="J24" s="22">
        <v>0</v>
      </c>
      <c r="K24" s="22">
        <v>0</v>
      </c>
      <c r="L24" s="22">
        <v>0</v>
      </c>
      <c r="M24" s="22">
        <v>0</v>
      </c>
      <c r="N24" s="22">
        <v>266146</v>
      </c>
      <c r="O24" s="22">
        <v>4200770.7</v>
      </c>
      <c r="P24" s="22">
        <v>0</v>
      </c>
      <c r="Q24" s="22">
        <v>115745.41</v>
      </c>
      <c r="R24" s="22">
        <v>0</v>
      </c>
      <c r="S24" s="22">
        <v>0</v>
      </c>
      <c r="T24" s="22">
        <v>127118560.530001</v>
      </c>
      <c r="U24" s="22">
        <v>29133.32</v>
      </c>
      <c r="V24" s="22">
        <v>18785586.1500002</v>
      </c>
      <c r="W24" s="22">
        <v>108472218.66000099</v>
      </c>
      <c r="X24" s="22">
        <v>0</v>
      </c>
      <c r="Y24" s="22">
        <v>2618918.8199999998</v>
      </c>
      <c r="Z24" s="22">
        <v>19716329</v>
      </c>
      <c r="AA24" s="22">
        <v>0</v>
      </c>
      <c r="AB24" s="22">
        <v>0</v>
      </c>
      <c r="AC24" s="22">
        <v>1583324.92000003</v>
      </c>
      <c r="AD24" s="22">
        <v>1400594.06</v>
      </c>
      <c r="AE24" s="22">
        <v>0</v>
      </c>
      <c r="AF24" s="22">
        <v>58600</v>
      </c>
      <c r="AG24" s="22">
        <v>0</v>
      </c>
      <c r="AH24" s="22">
        <v>0</v>
      </c>
      <c r="AI24" s="22">
        <v>0</v>
      </c>
      <c r="AJ24" s="22">
        <v>30801.37</v>
      </c>
      <c r="AK24" s="22">
        <v>1050</v>
      </c>
      <c r="AL24" s="22">
        <v>0</v>
      </c>
      <c r="AM24" s="22">
        <v>535437.44999999995</v>
      </c>
      <c r="AN24" s="22">
        <v>0</v>
      </c>
      <c r="AO24" s="22">
        <v>0</v>
      </c>
      <c r="AP24" s="22">
        <v>55964.58</v>
      </c>
      <c r="AQ24" s="22">
        <v>0</v>
      </c>
      <c r="AR24" s="22">
        <v>0</v>
      </c>
      <c r="AS24" s="22">
        <v>0</v>
      </c>
      <c r="AT24" s="22">
        <v>141145713.52000201</v>
      </c>
      <c r="AU24" s="22">
        <v>1563615.22</v>
      </c>
      <c r="AV24" s="22">
        <v>1548481.2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59513722.430041596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8970520.1500009205</v>
      </c>
      <c r="BO24" s="22">
        <v>0</v>
      </c>
      <c r="BP24" s="22">
        <v>86031281.919999599</v>
      </c>
      <c r="BQ24" s="22">
        <v>0</v>
      </c>
      <c r="BR24" s="22">
        <v>11486446.449999999</v>
      </c>
      <c r="BS24" s="22">
        <v>8999645.3099997398</v>
      </c>
      <c r="BT24" s="22">
        <v>0</v>
      </c>
      <c r="BU24" s="22">
        <v>0</v>
      </c>
      <c r="BV24" s="22">
        <v>0</v>
      </c>
      <c r="BW24" s="22">
        <v>140234.4</v>
      </c>
      <c r="BX24" s="22">
        <v>0</v>
      </c>
      <c r="BY24" s="22">
        <v>0</v>
      </c>
      <c r="BZ24" s="22">
        <v>1236784.83</v>
      </c>
      <c r="CA24" s="22">
        <v>9765969.2399999797</v>
      </c>
      <c r="CB24" s="22">
        <v>160371.72</v>
      </c>
      <c r="CC24" s="22">
        <v>13160162.539999999</v>
      </c>
      <c r="CD24" s="22">
        <v>0</v>
      </c>
      <c r="CE24" s="22">
        <v>0</v>
      </c>
      <c r="CF24" s="22">
        <v>182764.79999999999</v>
      </c>
      <c r="CG24" s="22">
        <v>714758.9</v>
      </c>
      <c r="CH24" s="22">
        <v>2611549.34</v>
      </c>
      <c r="CI24" s="23">
        <v>0</v>
      </c>
      <c r="CJ24" s="22">
        <v>0</v>
      </c>
      <c r="CK24" s="22">
        <v>0</v>
      </c>
      <c r="CL24" s="23">
        <v>0</v>
      </c>
      <c r="CM24" s="22">
        <v>0</v>
      </c>
      <c r="CN24" s="22">
        <v>0</v>
      </c>
      <c r="CO24" s="23">
        <v>0</v>
      </c>
      <c r="CP24" s="22">
        <v>0</v>
      </c>
      <c r="CQ24" s="22">
        <v>0</v>
      </c>
      <c r="CR24" s="22">
        <v>28424.28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3">
        <v>0</v>
      </c>
      <c r="DC24" s="22">
        <v>0</v>
      </c>
      <c r="DD24" s="22">
        <v>0</v>
      </c>
      <c r="DE24" s="23">
        <v>0</v>
      </c>
      <c r="DF24" s="22">
        <v>0</v>
      </c>
      <c r="DG24" s="22">
        <v>0</v>
      </c>
      <c r="DH24" s="23">
        <v>0</v>
      </c>
      <c r="DI24" s="22">
        <v>0</v>
      </c>
      <c r="DJ24" s="22">
        <v>0</v>
      </c>
      <c r="DK24" s="22">
        <v>0</v>
      </c>
      <c r="DL24" s="22">
        <v>1050161663.9300438</v>
      </c>
    </row>
    <row r="25" spans="1:116" ht="12.75" customHeight="1" x14ac:dyDescent="0.25">
      <c r="A25" s="65" t="s">
        <v>181</v>
      </c>
      <c r="B25" s="21">
        <v>1027</v>
      </c>
      <c r="C25" s="66" t="s">
        <v>146</v>
      </c>
      <c r="D25" s="23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3">
        <v>0</v>
      </c>
      <c r="CJ25" s="22">
        <v>0</v>
      </c>
      <c r="CK25" s="22">
        <v>0</v>
      </c>
      <c r="CL25" s="23">
        <v>0</v>
      </c>
      <c r="CM25" s="22">
        <v>0</v>
      </c>
      <c r="CN25" s="22">
        <v>0</v>
      </c>
      <c r="CO25" s="23">
        <v>0</v>
      </c>
      <c r="CP25" s="22">
        <v>0</v>
      </c>
      <c r="CQ25" s="22">
        <v>0</v>
      </c>
      <c r="CR25" s="22">
        <v>0</v>
      </c>
      <c r="CS25" s="22">
        <v>0</v>
      </c>
      <c r="CT25" s="22">
        <v>0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3">
        <v>0</v>
      </c>
      <c r="DC25" s="22">
        <v>0</v>
      </c>
      <c r="DD25" s="22">
        <v>0</v>
      </c>
      <c r="DE25" s="23">
        <v>0</v>
      </c>
      <c r="DF25" s="22">
        <v>0</v>
      </c>
      <c r="DG25" s="22">
        <v>0</v>
      </c>
      <c r="DH25" s="23">
        <v>0</v>
      </c>
      <c r="DI25" s="22">
        <v>0</v>
      </c>
      <c r="DJ25" s="22">
        <v>0</v>
      </c>
      <c r="DK25" s="22">
        <v>0</v>
      </c>
      <c r="DL25" s="22">
        <v>0</v>
      </c>
    </row>
    <row r="26" spans="1:116" ht="12.75" customHeight="1" x14ac:dyDescent="0.25">
      <c r="A26" s="65" t="s">
        <v>183</v>
      </c>
      <c r="B26" s="21">
        <v>1028</v>
      </c>
      <c r="C26" s="66" t="s">
        <v>146</v>
      </c>
      <c r="D26" s="23">
        <v>3617834.5495149996</v>
      </c>
      <c r="E26" s="22">
        <v>434093.34792307235</v>
      </c>
      <c r="F26" s="22">
        <v>2605380.5411505178</v>
      </c>
      <c r="G26" s="22">
        <v>578360.66044140945</v>
      </c>
      <c r="H26" s="22">
        <v>3825.33</v>
      </c>
      <c r="I26" s="22">
        <v>144672.15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624811.13557399996</v>
      </c>
      <c r="P26" s="22">
        <v>0</v>
      </c>
      <c r="Q26" s="22">
        <v>96797.494382000004</v>
      </c>
      <c r="R26" s="22">
        <v>0</v>
      </c>
      <c r="S26" s="22">
        <v>0</v>
      </c>
      <c r="T26" s="22">
        <v>642144.41999999993</v>
      </c>
      <c r="U26" s="22">
        <v>0</v>
      </c>
      <c r="V26" s="22">
        <v>3926.9</v>
      </c>
      <c r="W26" s="22">
        <v>191323.43000000002</v>
      </c>
      <c r="X26" s="22">
        <v>0</v>
      </c>
      <c r="Y26" s="22">
        <v>502740.34055800003</v>
      </c>
      <c r="Z26" s="22">
        <v>60581.804801000006</v>
      </c>
      <c r="AA26" s="22">
        <v>0</v>
      </c>
      <c r="AB26" s="22">
        <v>0</v>
      </c>
      <c r="AC26" s="22">
        <v>27352.601984000004</v>
      </c>
      <c r="AD26" s="22">
        <v>25950.662734000001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4245.5942709999999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53605.471280000005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96.12</v>
      </c>
      <c r="BO26" s="22">
        <v>0</v>
      </c>
      <c r="BP26" s="22">
        <v>1494055.4934960001</v>
      </c>
      <c r="BQ26" s="22">
        <v>459393.39</v>
      </c>
      <c r="BR26" s="22">
        <v>3482139.8494410003</v>
      </c>
      <c r="BS26" s="22">
        <v>1144370.7999620002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  <c r="CG26" s="22">
        <v>0</v>
      </c>
      <c r="CH26" s="22">
        <v>0</v>
      </c>
      <c r="CI26" s="23">
        <v>304060.47000000009</v>
      </c>
      <c r="CJ26" s="22">
        <v>0</v>
      </c>
      <c r="CK26" s="22">
        <v>2551.5</v>
      </c>
      <c r="CL26" s="23">
        <v>120979.21000000006</v>
      </c>
      <c r="CM26" s="22">
        <v>6668.1399999999994</v>
      </c>
      <c r="CN26" s="22">
        <v>114311.07000000007</v>
      </c>
      <c r="CO26" s="23">
        <v>180529.76</v>
      </c>
      <c r="CP26" s="22">
        <v>156392.52000000002</v>
      </c>
      <c r="CQ26" s="22">
        <v>24137.24</v>
      </c>
      <c r="CR26" s="22">
        <v>0</v>
      </c>
      <c r="CS26" s="22">
        <v>0</v>
      </c>
      <c r="CT26" s="22">
        <v>0</v>
      </c>
      <c r="CU26" s="22">
        <v>0</v>
      </c>
      <c r="CV26" s="22">
        <v>0</v>
      </c>
      <c r="CW26" s="22">
        <v>0</v>
      </c>
      <c r="CX26" s="22">
        <v>0</v>
      </c>
      <c r="CY26" s="22">
        <v>0</v>
      </c>
      <c r="CZ26" s="22">
        <v>0</v>
      </c>
      <c r="DA26" s="22">
        <v>0</v>
      </c>
      <c r="DB26" s="23">
        <v>0</v>
      </c>
      <c r="DC26" s="22">
        <v>0</v>
      </c>
      <c r="DD26" s="22">
        <v>0</v>
      </c>
      <c r="DE26" s="23">
        <v>0</v>
      </c>
      <c r="DF26" s="22">
        <v>0</v>
      </c>
      <c r="DG26" s="22">
        <v>0</v>
      </c>
      <c r="DH26" s="23">
        <v>0</v>
      </c>
      <c r="DI26" s="22">
        <v>0</v>
      </c>
      <c r="DJ26" s="22">
        <v>0</v>
      </c>
      <c r="DK26" s="22">
        <v>0</v>
      </c>
      <c r="DL26" s="22">
        <v>12883928.007998001</v>
      </c>
    </row>
    <row r="27" spans="1:116" ht="12.75" customHeight="1" x14ac:dyDescent="0.25">
      <c r="A27" s="65" t="s">
        <v>185</v>
      </c>
      <c r="B27" s="21">
        <v>1030</v>
      </c>
      <c r="C27" s="66" t="s">
        <v>146</v>
      </c>
      <c r="D27" s="23">
        <v>193931499.2599985</v>
      </c>
      <c r="E27" s="22">
        <v>59652920.739998274</v>
      </c>
      <c r="F27" s="22">
        <v>58021755.00000038</v>
      </c>
      <c r="G27" s="22">
        <v>76256823.519999832</v>
      </c>
      <c r="H27" s="22">
        <v>4571775.9400000013</v>
      </c>
      <c r="I27" s="22">
        <v>47325681.78999994</v>
      </c>
      <c r="J27" s="22">
        <v>0</v>
      </c>
      <c r="K27" s="22">
        <v>300000</v>
      </c>
      <c r="L27" s="22">
        <v>0</v>
      </c>
      <c r="M27" s="22">
        <v>0</v>
      </c>
      <c r="N27" s="22">
        <v>0</v>
      </c>
      <c r="O27" s="22">
        <v>10064689.359999981</v>
      </c>
      <c r="P27" s="22">
        <v>0</v>
      </c>
      <c r="Q27" s="22">
        <v>554032.51</v>
      </c>
      <c r="R27" s="22">
        <v>0</v>
      </c>
      <c r="S27" s="22">
        <v>0</v>
      </c>
      <c r="T27" s="22">
        <v>65870723.019999936</v>
      </c>
      <c r="U27" s="22">
        <v>0</v>
      </c>
      <c r="V27" s="22">
        <v>22599052.119999982</v>
      </c>
      <c r="W27" s="22">
        <v>761287068.26999998</v>
      </c>
      <c r="X27" s="22">
        <v>0</v>
      </c>
      <c r="Y27" s="22">
        <v>77422962.480000854</v>
      </c>
      <c r="Z27" s="22">
        <v>79914877.920000255</v>
      </c>
      <c r="AA27" s="22">
        <v>0</v>
      </c>
      <c r="AB27" s="22">
        <v>0</v>
      </c>
      <c r="AC27" s="22">
        <v>1785963.550000001</v>
      </c>
      <c r="AD27" s="22">
        <v>18712711.110000104</v>
      </c>
      <c r="AE27" s="22">
        <v>0</v>
      </c>
      <c r="AF27" s="22">
        <v>106537.5</v>
      </c>
      <c r="AG27" s="22">
        <v>0</v>
      </c>
      <c r="AH27" s="22">
        <v>0</v>
      </c>
      <c r="AI27" s="22">
        <v>0</v>
      </c>
      <c r="AJ27" s="22">
        <v>0</v>
      </c>
      <c r="AK27" s="22">
        <v>11398.919999999998</v>
      </c>
      <c r="AL27" s="22">
        <v>0</v>
      </c>
      <c r="AM27" s="22">
        <v>20522946.790000003</v>
      </c>
      <c r="AN27" s="22">
        <v>0</v>
      </c>
      <c r="AO27" s="22">
        <v>0</v>
      </c>
      <c r="AP27" s="22">
        <v>18919307.540000096</v>
      </c>
      <c r="AQ27" s="22">
        <v>0</v>
      </c>
      <c r="AR27" s="22">
        <v>0</v>
      </c>
      <c r="AS27" s="22">
        <v>0</v>
      </c>
      <c r="AT27" s="22">
        <v>291155072.99999911</v>
      </c>
      <c r="AU27" s="22">
        <v>3613928.870000009</v>
      </c>
      <c r="AV27" s="22">
        <v>3319852.2100000074</v>
      </c>
      <c r="AW27" s="22">
        <v>0</v>
      </c>
      <c r="AX27" s="22">
        <v>3409437.1200000122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53248650.630000152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21286259.989999898</v>
      </c>
      <c r="BO27" s="22">
        <v>0</v>
      </c>
      <c r="BP27" s="22">
        <v>275073987.56000012</v>
      </c>
      <c r="BQ27" s="22">
        <v>836126.75</v>
      </c>
      <c r="BR27" s="22">
        <v>31484834.090000045</v>
      </c>
      <c r="BS27" s="22">
        <v>226242473.80000031</v>
      </c>
      <c r="BT27" s="22">
        <v>0</v>
      </c>
      <c r="BU27" s="22">
        <v>0</v>
      </c>
      <c r="BV27" s="22">
        <v>0</v>
      </c>
      <c r="BW27" s="22">
        <v>13537.460000000003</v>
      </c>
      <c r="BX27" s="22">
        <v>0</v>
      </c>
      <c r="BY27" s="22">
        <v>0</v>
      </c>
      <c r="BZ27" s="22">
        <v>360803.45</v>
      </c>
      <c r="CA27" s="22">
        <v>4444725.0400000028</v>
      </c>
      <c r="CB27" s="22">
        <v>0</v>
      </c>
      <c r="CC27" s="22">
        <v>4512890.169999999</v>
      </c>
      <c r="CD27" s="22">
        <v>0</v>
      </c>
      <c r="CE27" s="22">
        <v>0</v>
      </c>
      <c r="CF27" s="22">
        <v>0</v>
      </c>
      <c r="CG27" s="22">
        <v>240304.15</v>
      </c>
      <c r="CH27" s="22">
        <v>0</v>
      </c>
      <c r="CI27" s="23">
        <v>21328028.579999998</v>
      </c>
      <c r="CJ27" s="22">
        <v>17400</v>
      </c>
      <c r="CK27" s="22">
        <v>0</v>
      </c>
      <c r="CL27" s="23">
        <v>12376764.279999999</v>
      </c>
      <c r="CM27" s="22">
        <v>0</v>
      </c>
      <c r="CN27" s="22">
        <v>12376764.279999999</v>
      </c>
      <c r="CO27" s="23">
        <v>8933864.299999997</v>
      </c>
      <c r="CP27" s="22">
        <v>0</v>
      </c>
      <c r="CQ27" s="22">
        <v>8933864.299999997</v>
      </c>
      <c r="CR27" s="22">
        <v>59127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3">
        <v>0</v>
      </c>
      <c r="DC27" s="22">
        <v>0</v>
      </c>
      <c r="DD27" s="22">
        <v>0</v>
      </c>
      <c r="DE27" s="23">
        <v>0</v>
      </c>
      <c r="DF27" s="22">
        <v>0</v>
      </c>
      <c r="DG27" s="22">
        <v>0</v>
      </c>
      <c r="DH27" s="23">
        <v>0</v>
      </c>
      <c r="DI27" s="22">
        <v>0</v>
      </c>
      <c r="DJ27" s="22">
        <v>0</v>
      </c>
      <c r="DK27" s="22">
        <v>0</v>
      </c>
      <c r="DL27" s="22">
        <v>2264531267.9499998</v>
      </c>
    </row>
    <row r="28" spans="1:116" ht="12.75" customHeight="1" x14ac:dyDescent="0.25">
      <c r="A28" s="65" t="s">
        <v>187</v>
      </c>
      <c r="B28" s="21">
        <v>1031</v>
      </c>
      <c r="C28" s="66" t="s">
        <v>146</v>
      </c>
      <c r="D28" s="23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0</v>
      </c>
      <c r="BR28" s="22">
        <v>0</v>
      </c>
      <c r="BS28" s="22">
        <v>0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3">
        <v>0</v>
      </c>
      <c r="CJ28" s="22">
        <v>0</v>
      </c>
      <c r="CK28" s="22">
        <v>0</v>
      </c>
      <c r="CL28" s="23">
        <v>0</v>
      </c>
      <c r="CM28" s="22">
        <v>0</v>
      </c>
      <c r="CN28" s="22">
        <v>0</v>
      </c>
      <c r="CO28" s="23">
        <v>0</v>
      </c>
      <c r="CP28" s="22">
        <v>0</v>
      </c>
      <c r="CQ28" s="22">
        <v>0</v>
      </c>
      <c r="CR28" s="22">
        <v>0</v>
      </c>
      <c r="CS28" s="22">
        <v>0</v>
      </c>
      <c r="CT28" s="22">
        <v>0</v>
      </c>
      <c r="CU28" s="22">
        <v>0</v>
      </c>
      <c r="CV28" s="22">
        <v>0</v>
      </c>
      <c r="CW28" s="22">
        <v>0</v>
      </c>
      <c r="CX28" s="22">
        <v>0</v>
      </c>
      <c r="CY28" s="22">
        <v>0</v>
      </c>
      <c r="CZ28" s="22">
        <v>0</v>
      </c>
      <c r="DA28" s="22">
        <v>0</v>
      </c>
      <c r="DB28" s="23">
        <v>0</v>
      </c>
      <c r="DC28" s="22">
        <v>0</v>
      </c>
      <c r="DD28" s="22">
        <v>0</v>
      </c>
      <c r="DE28" s="23">
        <v>0</v>
      </c>
      <c r="DF28" s="22">
        <v>0</v>
      </c>
      <c r="DG28" s="22">
        <v>0</v>
      </c>
      <c r="DH28" s="23">
        <v>0</v>
      </c>
      <c r="DI28" s="22">
        <v>0</v>
      </c>
      <c r="DJ28" s="22">
        <v>0</v>
      </c>
      <c r="DK28" s="22">
        <v>0</v>
      </c>
      <c r="DL28" s="22">
        <v>0</v>
      </c>
    </row>
    <row r="29" spans="1:116" ht="12.75" customHeight="1" x14ac:dyDescent="0.25">
      <c r="A29" s="65" t="s">
        <v>189</v>
      </c>
      <c r="B29" s="21">
        <v>1032</v>
      </c>
      <c r="C29" s="66" t="s">
        <v>146</v>
      </c>
      <c r="D29" s="23">
        <v>6115.739999999998</v>
      </c>
      <c r="E29" s="22">
        <v>430.46882760354805</v>
      </c>
      <c r="F29" s="22">
        <v>3982.59915573426</v>
      </c>
      <c r="G29" s="22">
        <v>1702.6720166621903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27900</v>
      </c>
      <c r="Z29" s="22">
        <v>1875</v>
      </c>
      <c r="AA29" s="22">
        <v>0</v>
      </c>
      <c r="AB29" s="22">
        <v>0</v>
      </c>
      <c r="AC29" s="22">
        <v>41.25</v>
      </c>
      <c r="AD29" s="22">
        <v>466.95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226</v>
      </c>
      <c r="AQ29" s="22">
        <v>0</v>
      </c>
      <c r="AR29" s="22">
        <v>0</v>
      </c>
      <c r="AS29" s="22">
        <v>0</v>
      </c>
      <c r="AT29" s="22">
        <v>27588</v>
      </c>
      <c r="AU29" s="22">
        <v>145.19999999999999</v>
      </c>
      <c r="AV29" s="22">
        <v>290.39999999999998</v>
      </c>
      <c r="AW29" s="22">
        <v>0</v>
      </c>
      <c r="AX29" s="22">
        <v>145.19999999999999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0</v>
      </c>
      <c r="BR29" s="22">
        <v>0</v>
      </c>
      <c r="BS29" s="22">
        <v>6189.55</v>
      </c>
      <c r="BT29" s="22">
        <v>0</v>
      </c>
      <c r="BU29" s="22">
        <v>0</v>
      </c>
      <c r="BV29" s="22">
        <v>0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  <c r="CG29" s="22">
        <v>0</v>
      </c>
      <c r="CH29" s="22">
        <v>0</v>
      </c>
      <c r="CI29" s="23">
        <v>0</v>
      </c>
      <c r="CJ29" s="22">
        <v>0</v>
      </c>
      <c r="CK29" s="22">
        <v>0</v>
      </c>
      <c r="CL29" s="23">
        <v>0</v>
      </c>
      <c r="CM29" s="22">
        <v>0</v>
      </c>
      <c r="CN29" s="22">
        <v>0</v>
      </c>
      <c r="CO29" s="23">
        <v>0</v>
      </c>
      <c r="CP29" s="22">
        <v>0</v>
      </c>
      <c r="CQ29" s="22">
        <v>0</v>
      </c>
      <c r="CR29" s="22">
        <v>0</v>
      </c>
      <c r="CS29" s="22">
        <v>0</v>
      </c>
      <c r="CT29" s="22">
        <v>0</v>
      </c>
      <c r="CU29" s="22">
        <v>0</v>
      </c>
      <c r="CV29" s="22">
        <v>0</v>
      </c>
      <c r="CW29" s="22">
        <v>0</v>
      </c>
      <c r="CX29" s="22">
        <v>0</v>
      </c>
      <c r="CY29" s="22">
        <v>0</v>
      </c>
      <c r="CZ29" s="22">
        <v>0</v>
      </c>
      <c r="DA29" s="22">
        <v>0</v>
      </c>
      <c r="DB29" s="23">
        <v>0</v>
      </c>
      <c r="DC29" s="22">
        <v>0</v>
      </c>
      <c r="DD29" s="22">
        <v>0</v>
      </c>
      <c r="DE29" s="23">
        <v>0</v>
      </c>
      <c r="DF29" s="22">
        <v>0</v>
      </c>
      <c r="DG29" s="22">
        <v>0</v>
      </c>
      <c r="DH29" s="23">
        <v>0</v>
      </c>
      <c r="DI29" s="22">
        <v>0</v>
      </c>
      <c r="DJ29" s="22">
        <v>0</v>
      </c>
      <c r="DK29" s="22">
        <v>0</v>
      </c>
      <c r="DL29" s="22">
        <v>70983.289999999994</v>
      </c>
    </row>
    <row r="30" spans="1:116" ht="12.75" customHeight="1" x14ac:dyDescent="0.25">
      <c r="A30" s="65" t="s">
        <v>191</v>
      </c>
      <c r="B30" s="21">
        <v>1034</v>
      </c>
      <c r="C30" s="66" t="s">
        <v>146</v>
      </c>
      <c r="D30" s="23">
        <v>574836.55000000005</v>
      </c>
      <c r="E30" s="22">
        <v>110900.63</v>
      </c>
      <c r="F30" s="22">
        <v>473960.25</v>
      </c>
      <c r="G30" s="22">
        <v>-10024.33</v>
      </c>
      <c r="H30" s="22">
        <v>1740600.08</v>
      </c>
      <c r="I30" s="22">
        <v>3679001.69</v>
      </c>
      <c r="J30" s="22">
        <v>0</v>
      </c>
      <c r="K30" s="22">
        <v>0</v>
      </c>
      <c r="L30" s="22">
        <v>0</v>
      </c>
      <c r="M30" s="22">
        <v>0</v>
      </c>
      <c r="N30" s="22">
        <v>153083.18</v>
      </c>
      <c r="O30" s="22">
        <v>776990.34</v>
      </c>
      <c r="P30" s="22">
        <v>0</v>
      </c>
      <c r="Q30" s="22">
        <v>1587312.99</v>
      </c>
      <c r="R30" s="22">
        <v>0</v>
      </c>
      <c r="S30" s="22">
        <v>0</v>
      </c>
      <c r="T30" s="22">
        <v>15783335.709999979</v>
      </c>
      <c r="U30" s="22">
        <v>0</v>
      </c>
      <c r="V30" s="22">
        <v>246583.93</v>
      </c>
      <c r="W30" s="22">
        <v>8350703.7300000004</v>
      </c>
      <c r="X30" s="22">
        <v>0</v>
      </c>
      <c r="Y30" s="22">
        <v>988939.26</v>
      </c>
      <c r="Z30" s="22">
        <v>4764037.96</v>
      </c>
      <c r="AA30" s="22">
        <v>0</v>
      </c>
      <c r="AB30" s="22">
        <v>0</v>
      </c>
      <c r="AC30" s="22">
        <v>691704.19</v>
      </c>
      <c r="AD30" s="22">
        <v>8294842.3600000003</v>
      </c>
      <c r="AE30" s="22">
        <v>0</v>
      </c>
      <c r="AF30" s="22">
        <v>50455.73</v>
      </c>
      <c r="AG30" s="22">
        <v>0</v>
      </c>
      <c r="AH30" s="22">
        <v>0</v>
      </c>
      <c r="AI30" s="22">
        <v>0</v>
      </c>
      <c r="AJ30" s="22">
        <v>0</v>
      </c>
      <c r="AK30" s="22">
        <v>3108.76</v>
      </c>
      <c r="AL30" s="22">
        <v>0</v>
      </c>
      <c r="AM30" s="22">
        <v>45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73418225.819999933</v>
      </c>
      <c r="AU30" s="22">
        <v>1939744.48</v>
      </c>
      <c r="AV30" s="22">
        <v>2711469.33</v>
      </c>
      <c r="AW30" s="22">
        <v>0</v>
      </c>
      <c r="AX30" s="22">
        <v>1350014.83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23765701.310000002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183617.66</v>
      </c>
      <c r="BM30" s="22">
        <v>0</v>
      </c>
      <c r="BN30" s="22">
        <v>0</v>
      </c>
      <c r="BO30" s="22">
        <v>0</v>
      </c>
      <c r="BP30" s="22">
        <v>4504689.46</v>
      </c>
      <c r="BQ30" s="22">
        <v>5868.22</v>
      </c>
      <c r="BR30" s="22">
        <v>6245623.8300000001</v>
      </c>
      <c r="BS30" s="22">
        <v>6943175.2999999998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1058343</v>
      </c>
      <c r="CA30" s="22">
        <v>32137120.219999999</v>
      </c>
      <c r="CB30" s="22">
        <v>0</v>
      </c>
      <c r="CC30" s="22">
        <v>2696561.52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3">
        <v>77423912.590000004</v>
      </c>
      <c r="CJ30" s="22">
        <v>0</v>
      </c>
      <c r="CK30" s="22">
        <v>0</v>
      </c>
      <c r="CL30" s="23">
        <v>0</v>
      </c>
      <c r="CM30" s="22">
        <v>0</v>
      </c>
      <c r="CN30" s="22">
        <v>0</v>
      </c>
      <c r="CO30" s="23">
        <v>77423912.590000004</v>
      </c>
      <c r="CP30" s="22">
        <v>0</v>
      </c>
      <c r="CQ30" s="22">
        <v>77423912.590000004</v>
      </c>
      <c r="CR30" s="22">
        <v>0</v>
      </c>
      <c r="CS30" s="22">
        <v>0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</v>
      </c>
      <c r="CZ30" s="22">
        <v>0</v>
      </c>
      <c r="DA30" s="22">
        <v>0</v>
      </c>
      <c r="DB30" s="23">
        <v>0</v>
      </c>
      <c r="DC30" s="22">
        <v>0</v>
      </c>
      <c r="DD30" s="22">
        <v>0</v>
      </c>
      <c r="DE30" s="23">
        <v>0</v>
      </c>
      <c r="DF30" s="22">
        <v>0</v>
      </c>
      <c r="DG30" s="22">
        <v>0</v>
      </c>
      <c r="DH30" s="23">
        <v>0</v>
      </c>
      <c r="DI30" s="22">
        <v>0</v>
      </c>
      <c r="DJ30" s="22">
        <v>0</v>
      </c>
      <c r="DK30" s="22">
        <v>0</v>
      </c>
      <c r="DL30" s="22">
        <v>282069649.02999997</v>
      </c>
    </row>
    <row r="31" spans="1:116" ht="12.75" customHeight="1" x14ac:dyDescent="0.25">
      <c r="A31" s="65" t="s">
        <v>193</v>
      </c>
      <c r="B31" s="21">
        <v>1035</v>
      </c>
      <c r="C31" s="66" t="s">
        <v>146</v>
      </c>
      <c r="D31" s="23">
        <v>69248959.285641998</v>
      </c>
      <c r="E31" s="22">
        <v>11544674.180021999</v>
      </c>
      <c r="F31" s="22">
        <v>45340095.957742997</v>
      </c>
      <c r="G31" s="22">
        <v>12364189.147877</v>
      </c>
      <c r="H31" s="22">
        <v>3048633.2836799999</v>
      </c>
      <c r="I31" s="22">
        <v>18894949.84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2210014.87445</v>
      </c>
      <c r="P31" s="22">
        <v>0</v>
      </c>
      <c r="Q31" s="22">
        <v>4808329.2400319995</v>
      </c>
      <c r="R31" s="22">
        <v>0</v>
      </c>
      <c r="S31" s="22">
        <v>0</v>
      </c>
      <c r="T31" s="22">
        <v>15341621.82</v>
      </c>
      <c r="U31" s="22">
        <v>0</v>
      </c>
      <c r="V31" s="22">
        <v>5272251.67</v>
      </c>
      <c r="W31" s="22">
        <v>64890588.93</v>
      </c>
      <c r="X31" s="22">
        <v>3048</v>
      </c>
      <c r="Y31" s="22">
        <v>40429318.279270001</v>
      </c>
      <c r="Z31" s="22">
        <v>39735118.038955003</v>
      </c>
      <c r="AA31" s="22">
        <v>0</v>
      </c>
      <c r="AB31" s="22">
        <v>0</v>
      </c>
      <c r="AC31" s="22">
        <v>3048602.4534220002</v>
      </c>
      <c r="AD31" s="22">
        <v>12935782.905936001</v>
      </c>
      <c r="AE31" s="22">
        <v>0</v>
      </c>
      <c r="AF31" s="22">
        <v>77564.059999000005</v>
      </c>
      <c r="AG31" s="22">
        <v>0</v>
      </c>
      <c r="AH31" s="22">
        <v>0</v>
      </c>
      <c r="AI31" s="22">
        <v>0</v>
      </c>
      <c r="AJ31" s="22">
        <v>84694.14</v>
      </c>
      <c r="AK31" s="22">
        <v>10375.739997000001</v>
      </c>
      <c r="AL31" s="22">
        <v>0</v>
      </c>
      <c r="AM31" s="22">
        <v>8521060</v>
      </c>
      <c r="AN31" s="22">
        <v>0</v>
      </c>
      <c r="AO31" s="22">
        <v>0</v>
      </c>
      <c r="AP31" s="22">
        <v>42204087.980897002</v>
      </c>
      <c r="AQ31" s="22">
        <v>0</v>
      </c>
      <c r="AR31" s="22">
        <v>0</v>
      </c>
      <c r="AS31" s="22">
        <v>0</v>
      </c>
      <c r="AT31" s="22">
        <v>100588044.202057</v>
      </c>
      <c r="AU31" s="22">
        <v>24250547.696706999</v>
      </c>
      <c r="AV31" s="22">
        <v>9425706.2171449997</v>
      </c>
      <c r="AW31" s="22">
        <v>0</v>
      </c>
      <c r="AX31" s="22">
        <v>2353703.4869519998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2217464.1600199998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1194358.180125</v>
      </c>
      <c r="BM31" s="22">
        <v>0</v>
      </c>
      <c r="BN31" s="22">
        <v>36873852.311529003</v>
      </c>
      <c r="BO31" s="22">
        <v>0</v>
      </c>
      <c r="BP31" s="22">
        <v>20661223.523233</v>
      </c>
      <c r="BQ31" s="22">
        <v>103744.939939</v>
      </c>
      <c r="BR31" s="22">
        <v>6692742.6306699999</v>
      </c>
      <c r="BS31" s="22">
        <v>34546544.555762999</v>
      </c>
      <c r="BT31" s="22">
        <v>0</v>
      </c>
      <c r="BU31" s="22">
        <v>0</v>
      </c>
      <c r="BV31" s="22">
        <v>1523806.7177319999</v>
      </c>
      <c r="BW31" s="22">
        <v>0</v>
      </c>
      <c r="BX31" s="22">
        <v>0</v>
      </c>
      <c r="BY31" s="22">
        <v>0</v>
      </c>
      <c r="BZ31" s="22">
        <v>0</v>
      </c>
      <c r="CA31" s="22">
        <v>894953.43</v>
      </c>
      <c r="CB31" s="22">
        <v>0</v>
      </c>
      <c r="CC31" s="22">
        <v>59167.68</v>
      </c>
      <c r="CD31" s="22">
        <v>0</v>
      </c>
      <c r="CE31" s="22">
        <v>0</v>
      </c>
      <c r="CF31" s="22">
        <v>0</v>
      </c>
      <c r="CG31" s="22">
        <v>0</v>
      </c>
      <c r="CH31" s="22">
        <v>0</v>
      </c>
      <c r="CI31" s="23">
        <v>4078010.3</v>
      </c>
      <c r="CJ31" s="22">
        <v>2276691.21</v>
      </c>
      <c r="CK31" s="22">
        <v>0</v>
      </c>
      <c r="CL31" s="23">
        <v>1801319.09</v>
      </c>
      <c r="CM31" s="22">
        <v>264245.76000000001</v>
      </c>
      <c r="CN31" s="22">
        <v>1537073.33</v>
      </c>
      <c r="CO31" s="23">
        <v>0</v>
      </c>
      <c r="CP31" s="22">
        <v>0</v>
      </c>
      <c r="CQ31" s="22">
        <v>0</v>
      </c>
      <c r="CR31" s="22">
        <v>778500.870474</v>
      </c>
      <c r="CS31" s="22">
        <v>0</v>
      </c>
      <c r="CT31" s="22">
        <v>154.85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3">
        <v>0</v>
      </c>
      <c r="DC31" s="22">
        <v>0</v>
      </c>
      <c r="DD31" s="22">
        <v>0</v>
      </c>
      <c r="DE31" s="23">
        <v>0</v>
      </c>
      <c r="DF31" s="22">
        <v>0</v>
      </c>
      <c r="DG31" s="22">
        <v>0</v>
      </c>
      <c r="DH31" s="23">
        <v>0</v>
      </c>
      <c r="DI31" s="22">
        <v>0</v>
      </c>
      <c r="DJ31" s="22">
        <v>0</v>
      </c>
      <c r="DK31" s="22">
        <v>0</v>
      </c>
      <c r="DL31" s="22">
        <v>577007526.29462588</v>
      </c>
    </row>
    <row r="32" spans="1:116" ht="12.75" customHeight="1" x14ac:dyDescent="0.25">
      <c r="A32" s="65" t="s">
        <v>195</v>
      </c>
      <c r="B32" s="21">
        <v>1036</v>
      </c>
      <c r="C32" s="66" t="s">
        <v>146</v>
      </c>
      <c r="D32" s="23">
        <v>18287027.729999997</v>
      </c>
      <c r="E32" s="22">
        <v>467372.52000000031</v>
      </c>
      <c r="F32" s="22">
        <v>1112644.1800000002</v>
      </c>
      <c r="G32" s="22">
        <v>16707011.029999996</v>
      </c>
      <c r="H32" s="22">
        <v>89302.859999999913</v>
      </c>
      <c r="I32" s="22">
        <v>261080.73000000033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40368.18</v>
      </c>
      <c r="P32" s="22">
        <v>0</v>
      </c>
      <c r="Q32" s="22">
        <v>0</v>
      </c>
      <c r="R32" s="22">
        <v>0</v>
      </c>
      <c r="S32" s="22">
        <v>0</v>
      </c>
      <c r="T32" s="22">
        <v>4708474.549999997</v>
      </c>
      <c r="U32" s="22">
        <v>26821.050000000003</v>
      </c>
      <c r="V32" s="22">
        <v>62353.220000000023</v>
      </c>
      <c r="W32" s="22">
        <v>802327.35000000091</v>
      </c>
      <c r="X32" s="22">
        <v>1435.52</v>
      </c>
      <c r="Y32" s="22">
        <v>1815341.3100000003</v>
      </c>
      <c r="Z32" s="22">
        <v>781203.46999999986</v>
      </c>
      <c r="AA32" s="22">
        <v>12235.930000000002</v>
      </c>
      <c r="AB32" s="22">
        <v>0</v>
      </c>
      <c r="AC32" s="22">
        <v>158015.84000000023</v>
      </c>
      <c r="AD32" s="22">
        <v>205662.07000000004</v>
      </c>
      <c r="AE32" s="22">
        <v>0</v>
      </c>
      <c r="AF32" s="22">
        <v>18300</v>
      </c>
      <c r="AG32" s="22">
        <v>0</v>
      </c>
      <c r="AH32" s="22">
        <v>0</v>
      </c>
      <c r="AI32" s="22">
        <v>0</v>
      </c>
      <c r="AJ32" s="22">
        <v>0</v>
      </c>
      <c r="AK32" s="22">
        <v>1947.2500000000002</v>
      </c>
      <c r="AL32" s="22">
        <v>0</v>
      </c>
      <c r="AM32" s="22">
        <v>0</v>
      </c>
      <c r="AN32" s="22">
        <v>0</v>
      </c>
      <c r="AO32" s="22">
        <v>0</v>
      </c>
      <c r="AP32" s="22">
        <v>23110.739999999998</v>
      </c>
      <c r="AQ32" s="22">
        <v>0</v>
      </c>
      <c r="AR32" s="22">
        <v>0</v>
      </c>
      <c r="AS32" s="22">
        <v>0</v>
      </c>
      <c r="AT32" s="22">
        <v>37529667.910000004</v>
      </c>
      <c r="AU32" s="22">
        <v>508152.81000000023</v>
      </c>
      <c r="AV32" s="22">
        <v>356501.07</v>
      </c>
      <c r="AW32" s="22">
        <v>0</v>
      </c>
      <c r="AX32" s="22">
        <v>630676.70999999973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10241621.58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23129.649999999994</v>
      </c>
      <c r="BO32" s="22">
        <v>0</v>
      </c>
      <c r="BP32" s="22">
        <v>4757974.1999999983</v>
      </c>
      <c r="BQ32" s="22">
        <v>693.49</v>
      </c>
      <c r="BR32" s="22">
        <v>66427.770000000033</v>
      </c>
      <c r="BS32" s="22">
        <v>479626.73000000004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6843396.9999999972</v>
      </c>
      <c r="CD32" s="22">
        <v>0</v>
      </c>
      <c r="CE32" s="22">
        <v>0</v>
      </c>
      <c r="CF32" s="22">
        <v>0</v>
      </c>
      <c r="CG32" s="22">
        <v>0</v>
      </c>
      <c r="CH32" s="22">
        <v>0</v>
      </c>
      <c r="CI32" s="23">
        <v>91885.569999999978</v>
      </c>
      <c r="CJ32" s="22">
        <v>42510.089999999989</v>
      </c>
      <c r="CK32" s="22">
        <v>0</v>
      </c>
      <c r="CL32" s="23">
        <v>49375.479999999996</v>
      </c>
      <c r="CM32" s="22">
        <v>0</v>
      </c>
      <c r="CN32" s="22">
        <v>49375.479999999996</v>
      </c>
      <c r="CO32" s="23">
        <v>0</v>
      </c>
      <c r="CP32" s="22">
        <v>0</v>
      </c>
      <c r="CQ32" s="22">
        <v>0</v>
      </c>
      <c r="CR32" s="22">
        <v>19755.380000000005</v>
      </c>
      <c r="CS32" s="22">
        <v>0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0</v>
      </c>
      <c r="CZ32" s="22">
        <v>0</v>
      </c>
      <c r="DA32" s="22">
        <v>0</v>
      </c>
      <c r="DB32" s="23">
        <v>0</v>
      </c>
      <c r="DC32" s="22">
        <v>0</v>
      </c>
      <c r="DD32" s="22">
        <v>0</v>
      </c>
      <c r="DE32" s="23">
        <v>0</v>
      </c>
      <c r="DF32" s="22">
        <v>0</v>
      </c>
      <c r="DG32" s="22">
        <v>0</v>
      </c>
      <c r="DH32" s="23">
        <v>0</v>
      </c>
      <c r="DI32" s="22">
        <v>0</v>
      </c>
      <c r="DJ32" s="22">
        <v>0</v>
      </c>
      <c r="DK32" s="22">
        <v>0</v>
      </c>
      <c r="DL32" s="22">
        <v>88844517.669999987</v>
      </c>
    </row>
    <row r="33" spans="1:116" ht="12.75" customHeight="1" x14ac:dyDescent="0.25">
      <c r="A33" s="65" t="s">
        <v>197</v>
      </c>
      <c r="B33" s="21">
        <v>1037</v>
      </c>
      <c r="C33" s="66" t="s">
        <v>146</v>
      </c>
      <c r="D33" s="23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0</v>
      </c>
      <c r="BO33" s="22">
        <v>0</v>
      </c>
      <c r="BP33" s="22">
        <v>0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3">
        <v>0</v>
      </c>
      <c r="CJ33" s="22">
        <v>0</v>
      </c>
      <c r="CK33" s="22">
        <v>0</v>
      </c>
      <c r="CL33" s="23">
        <v>0</v>
      </c>
      <c r="CM33" s="22">
        <v>0</v>
      </c>
      <c r="CN33" s="22">
        <v>0</v>
      </c>
      <c r="CO33" s="23">
        <v>0</v>
      </c>
      <c r="CP33" s="22">
        <v>0</v>
      </c>
      <c r="CQ33" s="22">
        <v>0</v>
      </c>
      <c r="CR33" s="22">
        <v>0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3">
        <v>0</v>
      </c>
      <c r="DC33" s="22">
        <v>0</v>
      </c>
      <c r="DD33" s="22">
        <v>0</v>
      </c>
      <c r="DE33" s="23">
        <v>0</v>
      </c>
      <c r="DF33" s="22">
        <v>0</v>
      </c>
      <c r="DG33" s="22">
        <v>0</v>
      </c>
      <c r="DH33" s="23">
        <v>0</v>
      </c>
      <c r="DI33" s="22">
        <v>0</v>
      </c>
      <c r="DJ33" s="22">
        <v>0</v>
      </c>
      <c r="DK33" s="22">
        <v>0</v>
      </c>
      <c r="DL33" s="22">
        <v>0</v>
      </c>
    </row>
    <row r="34" spans="1:116" ht="12.75" customHeight="1" x14ac:dyDescent="0.25">
      <c r="A34" s="65" t="s">
        <v>199</v>
      </c>
      <c r="B34" s="21">
        <v>1038</v>
      </c>
      <c r="C34" s="66" t="s">
        <v>146</v>
      </c>
      <c r="D34" s="23">
        <v>1396930.0900000071</v>
      </c>
      <c r="E34" s="22">
        <v>277055.15124850703</v>
      </c>
      <c r="F34" s="22">
        <v>1119874.9387515001</v>
      </c>
      <c r="G34" s="22">
        <v>0</v>
      </c>
      <c r="H34" s="22">
        <v>204578.77</v>
      </c>
      <c r="I34" s="22">
        <v>427516.35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142762.21</v>
      </c>
      <c r="P34" s="22">
        <v>0</v>
      </c>
      <c r="Q34" s="22">
        <v>27336.52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208618.05</v>
      </c>
      <c r="X34" s="22">
        <v>0</v>
      </c>
      <c r="Y34" s="22">
        <v>240105.93</v>
      </c>
      <c r="Z34" s="22">
        <v>284988.13410000002</v>
      </c>
      <c r="AA34" s="22">
        <v>0</v>
      </c>
      <c r="AB34" s="22">
        <v>0</v>
      </c>
      <c r="AC34" s="22">
        <v>55977.529999999701</v>
      </c>
      <c r="AD34" s="22">
        <v>62932.960000000101</v>
      </c>
      <c r="AE34" s="22">
        <v>0</v>
      </c>
      <c r="AF34" s="22">
        <v>8110.28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27745.71</v>
      </c>
      <c r="AN34" s="22">
        <v>74382.86</v>
      </c>
      <c r="AO34" s="22">
        <v>7007.64</v>
      </c>
      <c r="AP34" s="22">
        <v>1463.64</v>
      </c>
      <c r="AQ34" s="22">
        <v>0</v>
      </c>
      <c r="AR34" s="22">
        <v>0</v>
      </c>
      <c r="AS34" s="22">
        <v>0</v>
      </c>
      <c r="AT34" s="22">
        <v>4800897.18</v>
      </c>
      <c r="AU34" s="22">
        <v>136306.57</v>
      </c>
      <c r="AV34" s="22">
        <v>19068.150000000001</v>
      </c>
      <c r="AW34" s="22">
        <v>0</v>
      </c>
      <c r="AX34" s="22">
        <v>19604.54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4067500.5567000499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0.9</v>
      </c>
      <c r="BN34" s="22">
        <v>0</v>
      </c>
      <c r="BO34" s="22">
        <v>0</v>
      </c>
      <c r="BP34" s="22">
        <v>334442.08</v>
      </c>
      <c r="BQ34" s="22">
        <v>0</v>
      </c>
      <c r="BR34" s="22">
        <v>0</v>
      </c>
      <c r="BS34" s="22">
        <v>15444453.599999599</v>
      </c>
      <c r="BT34" s="22">
        <v>0</v>
      </c>
      <c r="BU34" s="22">
        <v>0</v>
      </c>
      <c r="BV34" s="22">
        <v>0</v>
      </c>
      <c r="BW34" s="22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  <c r="CG34" s="22">
        <v>0</v>
      </c>
      <c r="CH34" s="22">
        <v>1366292.13</v>
      </c>
      <c r="CI34" s="23">
        <v>102443.22</v>
      </c>
      <c r="CJ34" s="22">
        <v>102443.22</v>
      </c>
      <c r="CK34" s="22">
        <v>0</v>
      </c>
      <c r="CL34" s="23">
        <v>0</v>
      </c>
      <c r="CM34" s="22">
        <v>0</v>
      </c>
      <c r="CN34" s="22">
        <v>0</v>
      </c>
      <c r="CO34" s="23">
        <v>0</v>
      </c>
      <c r="CP34" s="22">
        <v>0</v>
      </c>
      <c r="CQ34" s="22">
        <v>0</v>
      </c>
      <c r="CR34" s="22">
        <v>400161.43000000098</v>
      </c>
      <c r="CS34" s="22">
        <v>0</v>
      </c>
      <c r="CT34" s="22">
        <v>0</v>
      </c>
      <c r="CU34" s="22">
        <v>0</v>
      </c>
      <c r="CV34" s="22">
        <v>0</v>
      </c>
      <c r="CW34" s="22">
        <v>0</v>
      </c>
      <c r="CX34" s="22">
        <v>0</v>
      </c>
      <c r="CY34" s="22">
        <v>0</v>
      </c>
      <c r="CZ34" s="22">
        <v>0</v>
      </c>
      <c r="DA34" s="22">
        <v>0</v>
      </c>
      <c r="DB34" s="23">
        <v>0</v>
      </c>
      <c r="DC34" s="22">
        <v>0</v>
      </c>
      <c r="DD34" s="22">
        <v>0</v>
      </c>
      <c r="DE34" s="23">
        <v>0</v>
      </c>
      <c r="DF34" s="22">
        <v>0</v>
      </c>
      <c r="DG34" s="22">
        <v>0</v>
      </c>
      <c r="DH34" s="23">
        <v>0</v>
      </c>
      <c r="DI34" s="22">
        <v>0</v>
      </c>
      <c r="DJ34" s="22">
        <v>0</v>
      </c>
      <c r="DK34" s="22">
        <v>0</v>
      </c>
      <c r="DL34" s="22">
        <v>29861627.030799653</v>
      </c>
    </row>
    <row r="35" spans="1:116" ht="12.75" customHeight="1" x14ac:dyDescent="0.25">
      <c r="A35" s="65" t="s">
        <v>201</v>
      </c>
      <c r="B35" s="21">
        <v>1039</v>
      </c>
      <c r="C35" s="66" t="s">
        <v>146</v>
      </c>
      <c r="D35" s="23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3">
        <v>0</v>
      </c>
      <c r="CJ35" s="22">
        <v>0</v>
      </c>
      <c r="CK35" s="22">
        <v>0</v>
      </c>
      <c r="CL35" s="23">
        <v>0</v>
      </c>
      <c r="CM35" s="22">
        <v>0</v>
      </c>
      <c r="CN35" s="22">
        <v>0</v>
      </c>
      <c r="CO35" s="23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3">
        <v>0</v>
      </c>
      <c r="DC35" s="22">
        <v>0</v>
      </c>
      <c r="DD35" s="22">
        <v>0</v>
      </c>
      <c r="DE35" s="23">
        <v>0</v>
      </c>
      <c r="DF35" s="22">
        <v>0</v>
      </c>
      <c r="DG35" s="22">
        <v>0</v>
      </c>
      <c r="DH35" s="23">
        <v>0</v>
      </c>
      <c r="DI35" s="22">
        <v>0</v>
      </c>
      <c r="DJ35" s="22">
        <v>0</v>
      </c>
      <c r="DK35" s="22">
        <v>0</v>
      </c>
      <c r="DL35" s="22">
        <v>0</v>
      </c>
    </row>
    <row r="36" spans="1:116" ht="12.75" customHeight="1" x14ac:dyDescent="0.25">
      <c r="A36" s="65" t="s">
        <v>203</v>
      </c>
      <c r="B36" s="21">
        <v>1040</v>
      </c>
      <c r="C36" s="66" t="s">
        <v>146</v>
      </c>
      <c r="D36" s="23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3">
        <v>0</v>
      </c>
      <c r="CJ36" s="22">
        <v>0</v>
      </c>
      <c r="CK36" s="22">
        <v>0</v>
      </c>
      <c r="CL36" s="23">
        <v>0</v>
      </c>
      <c r="CM36" s="22">
        <v>0</v>
      </c>
      <c r="CN36" s="22">
        <v>0</v>
      </c>
      <c r="CO36" s="23">
        <v>0</v>
      </c>
      <c r="CP36" s="22">
        <v>0</v>
      </c>
      <c r="CQ36" s="22">
        <v>0</v>
      </c>
      <c r="CR36" s="22">
        <v>0</v>
      </c>
      <c r="CS36" s="22">
        <v>0</v>
      </c>
      <c r="CT36" s="22">
        <v>0</v>
      </c>
      <c r="CU36" s="22">
        <v>0</v>
      </c>
      <c r="CV36" s="22">
        <v>0</v>
      </c>
      <c r="CW36" s="22">
        <v>0</v>
      </c>
      <c r="CX36" s="22">
        <v>0</v>
      </c>
      <c r="CY36" s="22">
        <v>0</v>
      </c>
      <c r="CZ36" s="22">
        <v>0</v>
      </c>
      <c r="DA36" s="22">
        <v>0</v>
      </c>
      <c r="DB36" s="23">
        <v>0</v>
      </c>
      <c r="DC36" s="22">
        <v>0</v>
      </c>
      <c r="DD36" s="22">
        <v>0</v>
      </c>
      <c r="DE36" s="23">
        <v>0</v>
      </c>
      <c r="DF36" s="22">
        <v>0</v>
      </c>
      <c r="DG36" s="22">
        <v>0</v>
      </c>
      <c r="DH36" s="23">
        <v>0</v>
      </c>
      <c r="DI36" s="22">
        <v>0</v>
      </c>
      <c r="DJ36" s="22">
        <v>0</v>
      </c>
      <c r="DK36" s="22">
        <v>0</v>
      </c>
      <c r="DL36" s="22">
        <v>0</v>
      </c>
    </row>
    <row r="37" spans="1:116" ht="12.75" customHeight="1" x14ac:dyDescent="0.25">
      <c r="A37" s="65" t="s">
        <v>205</v>
      </c>
      <c r="B37" s="21">
        <v>1043</v>
      </c>
      <c r="C37" s="66" t="s">
        <v>146</v>
      </c>
      <c r="D37" s="23">
        <v>374214517.61001086</v>
      </c>
      <c r="E37" s="22">
        <v>166053891.75000799</v>
      </c>
      <c r="F37" s="22">
        <v>183675991.540003</v>
      </c>
      <c r="G37" s="22">
        <v>24484634.3199999</v>
      </c>
      <c r="H37" s="22">
        <v>200943.73</v>
      </c>
      <c r="I37" s="22">
        <v>33799922.379999802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23883544.519999199</v>
      </c>
      <c r="P37" s="22">
        <v>588913.11</v>
      </c>
      <c r="Q37" s="22">
        <v>3325755.57</v>
      </c>
      <c r="R37" s="22">
        <v>0</v>
      </c>
      <c r="S37" s="22">
        <v>0</v>
      </c>
      <c r="T37" s="22">
        <v>36178672.280000001</v>
      </c>
      <c r="U37" s="22">
        <v>0</v>
      </c>
      <c r="V37" s="22">
        <v>9506758.3199999593</v>
      </c>
      <c r="W37" s="22">
        <v>203020487.240013</v>
      </c>
      <c r="X37" s="22">
        <v>1925.26</v>
      </c>
      <c r="Y37" s="22">
        <v>30790713.269998401</v>
      </c>
      <c r="Z37" s="22">
        <v>19462634.929997101</v>
      </c>
      <c r="AA37" s="22">
        <v>0</v>
      </c>
      <c r="AB37" s="22">
        <v>0</v>
      </c>
      <c r="AC37" s="22">
        <v>8810302.3399996497</v>
      </c>
      <c r="AD37" s="22">
        <v>36708125.569963001</v>
      </c>
      <c r="AE37" s="22">
        <v>0</v>
      </c>
      <c r="AF37" s="22">
        <v>226238.28</v>
      </c>
      <c r="AG37" s="22">
        <v>0</v>
      </c>
      <c r="AH37" s="22">
        <v>0</v>
      </c>
      <c r="AI37" s="22">
        <v>0</v>
      </c>
      <c r="AJ37" s="22">
        <v>291556.12</v>
      </c>
      <c r="AK37" s="22">
        <v>18382.61</v>
      </c>
      <c r="AL37" s="22">
        <v>0</v>
      </c>
      <c r="AM37" s="22">
        <v>20824943.390000101</v>
      </c>
      <c r="AN37" s="22">
        <v>0</v>
      </c>
      <c r="AO37" s="22">
        <v>0</v>
      </c>
      <c r="AP37" s="22">
        <v>595828.65999997605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31942760.040017799</v>
      </c>
      <c r="BE37" s="22">
        <v>-3905134.1199995899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0</v>
      </c>
      <c r="BL37" s="22">
        <v>0</v>
      </c>
      <c r="BM37" s="22">
        <v>0</v>
      </c>
      <c r="BN37" s="22">
        <v>3463281.0600000299</v>
      </c>
      <c r="BO37" s="22">
        <v>0</v>
      </c>
      <c r="BP37" s="22">
        <v>9182805.5000000093</v>
      </c>
      <c r="BQ37" s="22">
        <v>229274.07</v>
      </c>
      <c r="BR37" s="22">
        <v>4945388.53</v>
      </c>
      <c r="BS37" s="22">
        <v>21128896.87999941</v>
      </c>
      <c r="BT37" s="22">
        <v>0</v>
      </c>
      <c r="BU37" s="22">
        <v>0</v>
      </c>
      <c r="BV37" s="22">
        <v>15045303.92</v>
      </c>
      <c r="BW37" s="22">
        <v>0</v>
      </c>
      <c r="BX37" s="22">
        <v>0</v>
      </c>
      <c r="BY37" s="22">
        <v>0</v>
      </c>
      <c r="BZ37" s="22">
        <v>806670.57</v>
      </c>
      <c r="CA37" s="22">
        <v>22346806.77</v>
      </c>
      <c r="CB37" s="22">
        <v>0</v>
      </c>
      <c r="CC37" s="22">
        <v>322351.25</v>
      </c>
      <c r="CD37" s="22">
        <v>108621.98</v>
      </c>
      <c r="CE37" s="22">
        <v>0</v>
      </c>
      <c r="CF37" s="22">
        <v>0</v>
      </c>
      <c r="CG37" s="22">
        <v>0</v>
      </c>
      <c r="CH37" s="22">
        <v>0</v>
      </c>
      <c r="CI37" s="23">
        <v>307525103.56999993</v>
      </c>
      <c r="CJ37" s="22">
        <v>11062.47</v>
      </c>
      <c r="CK37" s="22">
        <v>0</v>
      </c>
      <c r="CL37" s="23">
        <v>89743565.310000092</v>
      </c>
      <c r="CM37" s="22">
        <v>22453993.32</v>
      </c>
      <c r="CN37" s="22">
        <v>67289571.990000099</v>
      </c>
      <c r="CO37" s="23">
        <v>217770475.78999981</v>
      </c>
      <c r="CP37" s="22">
        <v>0</v>
      </c>
      <c r="CQ37" s="22">
        <v>217770475.78999981</v>
      </c>
      <c r="CR37" s="22">
        <v>1291824.48</v>
      </c>
      <c r="CS37" s="22">
        <v>0</v>
      </c>
      <c r="CT37" s="22">
        <v>0</v>
      </c>
      <c r="CU37" s="22">
        <v>0</v>
      </c>
      <c r="CV37" s="22">
        <v>0</v>
      </c>
      <c r="CW37" s="22">
        <v>0</v>
      </c>
      <c r="CX37" s="22">
        <v>0</v>
      </c>
      <c r="CY37" s="22">
        <v>0</v>
      </c>
      <c r="CZ37" s="22">
        <v>0</v>
      </c>
      <c r="DA37" s="22">
        <v>0</v>
      </c>
      <c r="DB37" s="23">
        <v>0</v>
      </c>
      <c r="DC37" s="22">
        <v>0</v>
      </c>
      <c r="DD37" s="22">
        <v>0</v>
      </c>
      <c r="DE37" s="23">
        <v>0</v>
      </c>
      <c r="DF37" s="22">
        <v>0</v>
      </c>
      <c r="DG37" s="22">
        <v>0</v>
      </c>
      <c r="DH37" s="23">
        <v>0</v>
      </c>
      <c r="DI37" s="22">
        <v>0</v>
      </c>
      <c r="DJ37" s="22">
        <v>0</v>
      </c>
      <c r="DK37" s="22">
        <v>0</v>
      </c>
      <c r="DL37" s="22">
        <v>1216884119.6899986</v>
      </c>
    </row>
    <row r="38" spans="1:116" ht="12.75" customHeight="1" x14ac:dyDescent="0.25">
      <c r="A38" s="65" t="s">
        <v>207</v>
      </c>
      <c r="B38" s="21">
        <v>1044</v>
      </c>
      <c r="C38" s="66" t="s">
        <v>146</v>
      </c>
      <c r="D38" s="23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0</v>
      </c>
      <c r="BO38" s="22">
        <v>0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0</v>
      </c>
      <c r="BW38" s="22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  <c r="CG38" s="22">
        <v>0</v>
      </c>
      <c r="CH38" s="22">
        <v>0</v>
      </c>
      <c r="CI38" s="23">
        <v>0</v>
      </c>
      <c r="CJ38" s="22">
        <v>0</v>
      </c>
      <c r="CK38" s="22">
        <v>0</v>
      </c>
      <c r="CL38" s="23">
        <v>0</v>
      </c>
      <c r="CM38" s="22">
        <v>0</v>
      </c>
      <c r="CN38" s="22">
        <v>0</v>
      </c>
      <c r="CO38" s="23">
        <v>0</v>
      </c>
      <c r="CP38" s="22">
        <v>0</v>
      </c>
      <c r="CQ38" s="22">
        <v>0</v>
      </c>
      <c r="CR38" s="22">
        <v>0</v>
      </c>
      <c r="CS38" s="22">
        <v>0</v>
      </c>
      <c r="CT38" s="22">
        <v>0</v>
      </c>
      <c r="CU38" s="22">
        <v>0</v>
      </c>
      <c r="CV38" s="22">
        <v>0</v>
      </c>
      <c r="CW38" s="22">
        <v>0</v>
      </c>
      <c r="CX38" s="22">
        <v>0</v>
      </c>
      <c r="CY38" s="22">
        <v>0</v>
      </c>
      <c r="CZ38" s="22">
        <v>0</v>
      </c>
      <c r="DA38" s="22">
        <v>0</v>
      </c>
      <c r="DB38" s="23">
        <v>0</v>
      </c>
      <c r="DC38" s="22">
        <v>0</v>
      </c>
      <c r="DD38" s="22">
        <v>0</v>
      </c>
      <c r="DE38" s="23">
        <v>0</v>
      </c>
      <c r="DF38" s="22">
        <v>0</v>
      </c>
      <c r="DG38" s="22">
        <v>0</v>
      </c>
      <c r="DH38" s="23">
        <v>0</v>
      </c>
      <c r="DI38" s="22">
        <v>0</v>
      </c>
      <c r="DJ38" s="22">
        <v>0</v>
      </c>
      <c r="DK38" s="22">
        <v>0</v>
      </c>
      <c r="DL38" s="22">
        <v>0</v>
      </c>
    </row>
    <row r="39" spans="1:116" ht="12.75" customHeight="1" x14ac:dyDescent="0.25">
      <c r="A39" s="65" t="s">
        <v>209</v>
      </c>
      <c r="B39" s="21">
        <v>1045</v>
      </c>
      <c r="C39" s="66" t="s">
        <v>146</v>
      </c>
      <c r="D39" s="23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>
        <v>0</v>
      </c>
      <c r="BE39" s="22">
        <v>0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0</v>
      </c>
      <c r="BP39" s="22">
        <v>0</v>
      </c>
      <c r="BQ39" s="22">
        <v>0</v>
      </c>
      <c r="BR39" s="22">
        <v>0</v>
      </c>
      <c r="BS39" s="22">
        <v>0</v>
      </c>
      <c r="BT39" s="22">
        <v>0</v>
      </c>
      <c r="BU39" s="22">
        <v>0</v>
      </c>
      <c r="BV39" s="22">
        <v>0</v>
      </c>
      <c r="BW39" s="22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  <c r="CG39" s="22">
        <v>0</v>
      </c>
      <c r="CH39" s="22">
        <v>0</v>
      </c>
      <c r="CI39" s="23">
        <v>0</v>
      </c>
      <c r="CJ39" s="22">
        <v>0</v>
      </c>
      <c r="CK39" s="22">
        <v>0</v>
      </c>
      <c r="CL39" s="23">
        <v>0</v>
      </c>
      <c r="CM39" s="22">
        <v>0</v>
      </c>
      <c r="CN39" s="22">
        <v>0</v>
      </c>
      <c r="CO39" s="23">
        <v>0</v>
      </c>
      <c r="CP39" s="22">
        <v>0</v>
      </c>
      <c r="CQ39" s="22">
        <v>0</v>
      </c>
      <c r="CR39" s="22">
        <v>0</v>
      </c>
      <c r="CS39" s="22">
        <v>0</v>
      </c>
      <c r="CT39" s="22">
        <v>0</v>
      </c>
      <c r="CU39" s="22">
        <v>0</v>
      </c>
      <c r="CV39" s="22">
        <v>0</v>
      </c>
      <c r="CW39" s="22">
        <v>0</v>
      </c>
      <c r="CX39" s="22">
        <v>0</v>
      </c>
      <c r="CY39" s="22">
        <v>0</v>
      </c>
      <c r="CZ39" s="22">
        <v>0</v>
      </c>
      <c r="DA39" s="22">
        <v>0</v>
      </c>
      <c r="DB39" s="23">
        <v>0</v>
      </c>
      <c r="DC39" s="22">
        <v>0</v>
      </c>
      <c r="DD39" s="22">
        <v>0</v>
      </c>
      <c r="DE39" s="23">
        <v>0</v>
      </c>
      <c r="DF39" s="22">
        <v>0</v>
      </c>
      <c r="DG39" s="22">
        <v>0</v>
      </c>
      <c r="DH39" s="23">
        <v>0</v>
      </c>
      <c r="DI39" s="22">
        <v>0</v>
      </c>
      <c r="DJ39" s="22">
        <v>0</v>
      </c>
      <c r="DK39" s="22">
        <v>0</v>
      </c>
      <c r="DL39" s="22">
        <v>0</v>
      </c>
    </row>
    <row r="40" spans="1:116" ht="12.75" customHeight="1" x14ac:dyDescent="0.25">
      <c r="A40" s="65" t="s">
        <v>211</v>
      </c>
      <c r="B40" s="21">
        <v>1046</v>
      </c>
      <c r="C40" s="66" t="s">
        <v>146</v>
      </c>
      <c r="D40" s="23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2">
        <v>0</v>
      </c>
      <c r="BP40" s="22">
        <v>0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  <c r="CG40" s="22">
        <v>0</v>
      </c>
      <c r="CH40" s="22">
        <v>0</v>
      </c>
      <c r="CI40" s="23">
        <v>0</v>
      </c>
      <c r="CJ40" s="22">
        <v>0</v>
      </c>
      <c r="CK40" s="22">
        <v>0</v>
      </c>
      <c r="CL40" s="23">
        <v>0</v>
      </c>
      <c r="CM40" s="22">
        <v>0</v>
      </c>
      <c r="CN40" s="22">
        <v>0</v>
      </c>
      <c r="CO40" s="23">
        <v>0</v>
      </c>
      <c r="CP40" s="22">
        <v>0</v>
      </c>
      <c r="CQ40" s="22">
        <v>0</v>
      </c>
      <c r="CR40" s="22">
        <v>0</v>
      </c>
      <c r="CS40" s="22">
        <v>0</v>
      </c>
      <c r="CT40" s="22">
        <v>0</v>
      </c>
      <c r="CU40" s="22">
        <v>0</v>
      </c>
      <c r="CV40" s="22">
        <v>0</v>
      </c>
      <c r="CW40" s="22">
        <v>0</v>
      </c>
      <c r="CX40" s="22">
        <v>0</v>
      </c>
      <c r="CY40" s="22">
        <v>0</v>
      </c>
      <c r="CZ40" s="22">
        <v>0</v>
      </c>
      <c r="DA40" s="22">
        <v>0</v>
      </c>
      <c r="DB40" s="23">
        <v>0</v>
      </c>
      <c r="DC40" s="22">
        <v>0</v>
      </c>
      <c r="DD40" s="22">
        <v>0</v>
      </c>
      <c r="DE40" s="23">
        <v>0</v>
      </c>
      <c r="DF40" s="22">
        <v>0</v>
      </c>
      <c r="DG40" s="22">
        <v>0</v>
      </c>
      <c r="DH40" s="23">
        <v>0</v>
      </c>
      <c r="DI40" s="22">
        <v>0</v>
      </c>
      <c r="DJ40" s="22">
        <v>0</v>
      </c>
      <c r="DK40" s="22">
        <v>0</v>
      </c>
      <c r="DL40" s="22">
        <v>0</v>
      </c>
    </row>
    <row r="41" spans="1:116" ht="12.75" customHeight="1" x14ac:dyDescent="0.25">
      <c r="A41" s="65" t="s">
        <v>213</v>
      </c>
      <c r="B41" s="21">
        <v>1047</v>
      </c>
      <c r="C41" s="66" t="s">
        <v>146</v>
      </c>
      <c r="D41" s="23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3">
        <v>0</v>
      </c>
      <c r="CJ41" s="22">
        <v>0</v>
      </c>
      <c r="CK41" s="22">
        <v>0</v>
      </c>
      <c r="CL41" s="23">
        <v>0</v>
      </c>
      <c r="CM41" s="22">
        <v>0</v>
      </c>
      <c r="CN41" s="22">
        <v>0</v>
      </c>
      <c r="CO41" s="23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3">
        <v>0</v>
      </c>
      <c r="DC41" s="22">
        <v>0</v>
      </c>
      <c r="DD41" s="22">
        <v>0</v>
      </c>
      <c r="DE41" s="23">
        <v>0</v>
      </c>
      <c r="DF41" s="22">
        <v>0</v>
      </c>
      <c r="DG41" s="22">
        <v>0</v>
      </c>
      <c r="DH41" s="23">
        <v>0</v>
      </c>
      <c r="DI41" s="22">
        <v>0</v>
      </c>
      <c r="DJ41" s="22">
        <v>0</v>
      </c>
      <c r="DK41" s="22">
        <v>0</v>
      </c>
      <c r="DL41" s="22">
        <v>0</v>
      </c>
    </row>
    <row r="42" spans="1:116" ht="12.75" customHeight="1" x14ac:dyDescent="0.25">
      <c r="A42" s="65" t="s">
        <v>215</v>
      </c>
      <c r="B42" s="21">
        <v>1048</v>
      </c>
      <c r="C42" s="66" t="s">
        <v>146</v>
      </c>
      <c r="D42" s="23">
        <v>34147326.869999863</v>
      </c>
      <c r="E42" s="22">
        <v>11411047.109999906</v>
      </c>
      <c r="F42" s="22">
        <v>2915748.39</v>
      </c>
      <c r="G42" s="22">
        <v>19820531.369999956</v>
      </c>
      <c r="H42" s="22">
        <v>0</v>
      </c>
      <c r="I42" s="22">
        <v>11666900.409999937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2891387.9299999974</v>
      </c>
      <c r="P42" s="22">
        <v>0</v>
      </c>
      <c r="Q42" s="22">
        <v>61193.020000000004</v>
      </c>
      <c r="R42" s="22">
        <v>0</v>
      </c>
      <c r="S42" s="22">
        <v>0</v>
      </c>
      <c r="T42" s="22">
        <v>48553304.699999101</v>
      </c>
      <c r="U42" s="22">
        <v>25998.17</v>
      </c>
      <c r="V42" s="22">
        <v>7580641.4100003866</v>
      </c>
      <c r="W42" s="22">
        <v>148790438.29999933</v>
      </c>
      <c r="X42" s="22">
        <v>0</v>
      </c>
      <c r="Y42" s="22">
        <v>3864103.68</v>
      </c>
      <c r="Z42" s="22">
        <v>4321260.2999999933</v>
      </c>
      <c r="AA42" s="22">
        <v>0</v>
      </c>
      <c r="AB42" s="22">
        <v>0</v>
      </c>
      <c r="AC42" s="22">
        <v>1289728.6999999969</v>
      </c>
      <c r="AD42" s="22">
        <v>7315187.9799999697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13725.269999999999</v>
      </c>
      <c r="AN42" s="22">
        <v>0</v>
      </c>
      <c r="AO42" s="22">
        <v>0</v>
      </c>
      <c r="AP42" s="22">
        <v>186743.96000000002</v>
      </c>
      <c r="AQ42" s="22">
        <v>0</v>
      </c>
      <c r="AR42" s="22">
        <v>0</v>
      </c>
      <c r="AS42" s="22">
        <v>0</v>
      </c>
      <c r="AT42" s="22">
        <v>128092074.5699992</v>
      </c>
      <c r="AU42" s="22">
        <v>62528472.979999989</v>
      </c>
      <c r="AV42" s="22">
        <v>6645985.9999999767</v>
      </c>
      <c r="AW42" s="22">
        <v>0</v>
      </c>
      <c r="AX42" s="22">
        <v>2510005.7099999888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208687080.80000558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138509.72999999783</v>
      </c>
      <c r="BM42" s="22">
        <v>0</v>
      </c>
      <c r="BN42" s="22">
        <v>899896.47000006097</v>
      </c>
      <c r="BO42" s="22">
        <v>0</v>
      </c>
      <c r="BP42" s="22">
        <v>45607020.260000058</v>
      </c>
      <c r="BQ42" s="22">
        <v>0</v>
      </c>
      <c r="BR42" s="22">
        <v>157359.52000000002</v>
      </c>
      <c r="BS42" s="22">
        <v>28571302.639999881</v>
      </c>
      <c r="BT42" s="22">
        <v>0</v>
      </c>
      <c r="BU42" s="22">
        <v>0</v>
      </c>
      <c r="BV42" s="22">
        <v>13725.269999999999</v>
      </c>
      <c r="BW42" s="22">
        <v>0</v>
      </c>
      <c r="BX42" s="22">
        <v>0</v>
      </c>
      <c r="BY42" s="22">
        <v>0</v>
      </c>
      <c r="BZ42" s="22">
        <v>0</v>
      </c>
      <c r="CA42" s="22">
        <v>236.15999999999997</v>
      </c>
      <c r="CB42" s="22">
        <v>152174.26999999999</v>
      </c>
      <c r="CC42" s="22">
        <v>0</v>
      </c>
      <c r="CD42" s="22">
        <v>0</v>
      </c>
      <c r="CE42" s="22">
        <v>0</v>
      </c>
      <c r="CF42" s="22">
        <v>0</v>
      </c>
      <c r="CG42" s="22">
        <v>0</v>
      </c>
      <c r="CH42" s="22">
        <v>0</v>
      </c>
      <c r="CI42" s="23">
        <v>0</v>
      </c>
      <c r="CJ42" s="22">
        <v>0</v>
      </c>
      <c r="CK42" s="22">
        <v>0</v>
      </c>
      <c r="CL42" s="23">
        <v>0</v>
      </c>
      <c r="CM42" s="22">
        <v>0</v>
      </c>
      <c r="CN42" s="22">
        <v>0</v>
      </c>
      <c r="CO42" s="23">
        <v>0</v>
      </c>
      <c r="CP42" s="22">
        <v>0</v>
      </c>
      <c r="CQ42" s="22">
        <v>0</v>
      </c>
      <c r="CR42" s="22">
        <v>0</v>
      </c>
      <c r="CS42" s="22">
        <v>0</v>
      </c>
      <c r="CT42" s="22">
        <v>0</v>
      </c>
      <c r="CU42" s="22">
        <v>0</v>
      </c>
      <c r="CV42" s="22">
        <v>0</v>
      </c>
      <c r="CW42" s="22">
        <v>0</v>
      </c>
      <c r="CX42" s="22">
        <v>0</v>
      </c>
      <c r="CY42" s="22">
        <v>0</v>
      </c>
      <c r="CZ42" s="22">
        <v>0</v>
      </c>
      <c r="DA42" s="22">
        <v>0</v>
      </c>
      <c r="DB42" s="23">
        <v>0</v>
      </c>
      <c r="DC42" s="22">
        <v>0</v>
      </c>
      <c r="DD42" s="22">
        <v>0</v>
      </c>
      <c r="DE42" s="23">
        <v>0</v>
      </c>
      <c r="DF42" s="22">
        <v>0</v>
      </c>
      <c r="DG42" s="22">
        <v>0</v>
      </c>
      <c r="DH42" s="23">
        <v>0</v>
      </c>
      <c r="DI42" s="22">
        <v>0</v>
      </c>
      <c r="DJ42" s="22">
        <v>0</v>
      </c>
      <c r="DK42" s="22">
        <v>0</v>
      </c>
      <c r="DL42" s="22">
        <v>754711785.08000326</v>
      </c>
    </row>
    <row r="43" spans="1:116" ht="14.1" customHeight="1" x14ac:dyDescent="0.25">
      <c r="A43" s="65" t="s">
        <v>217</v>
      </c>
      <c r="B43" s="21">
        <v>1049</v>
      </c>
      <c r="C43" s="66" t="s">
        <v>146</v>
      </c>
      <c r="D43" s="23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0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3">
        <v>0</v>
      </c>
      <c r="CJ43" s="22">
        <v>0</v>
      </c>
      <c r="CK43" s="22">
        <v>0</v>
      </c>
      <c r="CL43" s="23">
        <v>0</v>
      </c>
      <c r="CM43" s="22">
        <v>0</v>
      </c>
      <c r="CN43" s="22">
        <v>0</v>
      </c>
      <c r="CO43" s="23">
        <v>0</v>
      </c>
      <c r="CP43" s="22">
        <v>0</v>
      </c>
      <c r="CQ43" s="22">
        <v>0</v>
      </c>
      <c r="CR43" s="22">
        <v>0</v>
      </c>
      <c r="CS43" s="22">
        <v>0</v>
      </c>
      <c r="CT43" s="22">
        <v>0</v>
      </c>
      <c r="CU43" s="22">
        <v>0</v>
      </c>
      <c r="CV43" s="22">
        <v>0</v>
      </c>
      <c r="CW43" s="22">
        <v>0</v>
      </c>
      <c r="CX43" s="22">
        <v>0</v>
      </c>
      <c r="CY43" s="22">
        <v>0</v>
      </c>
      <c r="CZ43" s="22">
        <v>0</v>
      </c>
      <c r="DA43" s="22">
        <v>0</v>
      </c>
      <c r="DB43" s="23">
        <v>0</v>
      </c>
      <c r="DC43" s="22">
        <v>0</v>
      </c>
      <c r="DD43" s="22">
        <v>0</v>
      </c>
      <c r="DE43" s="23">
        <v>0</v>
      </c>
      <c r="DF43" s="22">
        <v>0</v>
      </c>
      <c r="DG43" s="22">
        <v>0</v>
      </c>
      <c r="DH43" s="23">
        <v>0</v>
      </c>
      <c r="DI43" s="22">
        <v>0</v>
      </c>
      <c r="DJ43" s="22">
        <v>0</v>
      </c>
      <c r="DK43" s="22">
        <v>0</v>
      </c>
      <c r="DL43" s="22">
        <v>0</v>
      </c>
    </row>
    <row r="44" spans="1:116" ht="14.1" customHeight="1" x14ac:dyDescent="0.25">
      <c r="A44" s="65" t="s">
        <v>219</v>
      </c>
      <c r="B44" s="21">
        <v>1050</v>
      </c>
      <c r="C44" s="66" t="s">
        <v>146</v>
      </c>
      <c r="D44" s="23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3">
        <v>0</v>
      </c>
      <c r="CJ44" s="22">
        <v>0</v>
      </c>
      <c r="CK44" s="22">
        <v>0</v>
      </c>
      <c r="CL44" s="23">
        <v>0</v>
      </c>
      <c r="CM44" s="22">
        <v>0</v>
      </c>
      <c r="CN44" s="22">
        <v>0</v>
      </c>
      <c r="CO44" s="23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</v>
      </c>
      <c r="DB44" s="23">
        <v>0</v>
      </c>
      <c r="DC44" s="22">
        <v>0</v>
      </c>
      <c r="DD44" s="22">
        <v>0</v>
      </c>
      <c r="DE44" s="23">
        <v>0</v>
      </c>
      <c r="DF44" s="22">
        <v>0</v>
      </c>
      <c r="DG44" s="22">
        <v>0</v>
      </c>
      <c r="DH44" s="23">
        <v>0</v>
      </c>
      <c r="DI44" s="22">
        <v>0</v>
      </c>
      <c r="DJ44" s="22">
        <v>0</v>
      </c>
      <c r="DK44" s="22">
        <v>0</v>
      </c>
      <c r="DL44" s="22">
        <v>0</v>
      </c>
    </row>
    <row r="45" spans="1:116" ht="12.75" customHeight="1" x14ac:dyDescent="0.25">
      <c r="A45" s="65" t="s">
        <v>221</v>
      </c>
      <c r="B45" s="21">
        <v>1051</v>
      </c>
      <c r="C45" s="66" t="s">
        <v>146</v>
      </c>
      <c r="D45" s="23">
        <v>0</v>
      </c>
      <c r="E45" s="22">
        <v>0</v>
      </c>
      <c r="F45" s="22">
        <v>0</v>
      </c>
      <c r="G45" s="22">
        <v>0</v>
      </c>
      <c r="H45" s="22">
        <v>148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3">
        <v>0</v>
      </c>
      <c r="CJ45" s="22">
        <v>0</v>
      </c>
      <c r="CK45" s="22">
        <v>0</v>
      </c>
      <c r="CL45" s="23">
        <v>0</v>
      </c>
      <c r="CM45" s="22">
        <v>0</v>
      </c>
      <c r="CN45" s="22">
        <v>0</v>
      </c>
      <c r="CO45" s="23">
        <v>0</v>
      </c>
      <c r="CP45" s="22">
        <v>0</v>
      </c>
      <c r="CQ45" s="22">
        <v>0</v>
      </c>
      <c r="CR45" s="22">
        <v>0</v>
      </c>
      <c r="CS45" s="22">
        <v>0</v>
      </c>
      <c r="CT45" s="22">
        <v>0</v>
      </c>
      <c r="CU45" s="22">
        <v>0</v>
      </c>
      <c r="CV45" s="22">
        <v>0</v>
      </c>
      <c r="CW45" s="22">
        <v>0</v>
      </c>
      <c r="CX45" s="22">
        <v>0</v>
      </c>
      <c r="CY45" s="22">
        <v>0</v>
      </c>
      <c r="CZ45" s="22">
        <v>0</v>
      </c>
      <c r="DA45" s="22">
        <v>0</v>
      </c>
      <c r="DB45" s="23">
        <v>0</v>
      </c>
      <c r="DC45" s="22">
        <v>0</v>
      </c>
      <c r="DD45" s="22">
        <v>0</v>
      </c>
      <c r="DE45" s="23">
        <v>0</v>
      </c>
      <c r="DF45" s="22">
        <v>0</v>
      </c>
      <c r="DG45" s="22">
        <v>0</v>
      </c>
      <c r="DH45" s="23">
        <v>0</v>
      </c>
      <c r="DI45" s="22">
        <v>0</v>
      </c>
      <c r="DJ45" s="22">
        <v>0</v>
      </c>
      <c r="DK45" s="22">
        <v>0</v>
      </c>
      <c r="DL45" s="22">
        <v>148</v>
      </c>
    </row>
    <row r="46" spans="1:116" ht="12.75" customHeight="1" x14ac:dyDescent="0.25">
      <c r="A46" s="65" t="s">
        <v>223</v>
      </c>
      <c r="B46" s="21">
        <v>1052</v>
      </c>
      <c r="C46" s="66" t="s">
        <v>146</v>
      </c>
      <c r="D46" s="23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0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0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3">
        <v>0</v>
      </c>
      <c r="CJ46" s="22">
        <v>0</v>
      </c>
      <c r="CK46" s="22">
        <v>0</v>
      </c>
      <c r="CL46" s="23">
        <v>0</v>
      </c>
      <c r="CM46" s="22">
        <v>0</v>
      </c>
      <c r="CN46" s="22">
        <v>0</v>
      </c>
      <c r="CO46" s="23">
        <v>0</v>
      </c>
      <c r="CP46" s="22">
        <v>0</v>
      </c>
      <c r="CQ46" s="22">
        <v>0</v>
      </c>
      <c r="CR46" s="22">
        <v>0</v>
      </c>
      <c r="CS46" s="22">
        <v>0</v>
      </c>
      <c r="CT46" s="22">
        <v>0</v>
      </c>
      <c r="CU46" s="22">
        <v>0</v>
      </c>
      <c r="CV46" s="22">
        <v>0</v>
      </c>
      <c r="CW46" s="22">
        <v>0</v>
      </c>
      <c r="CX46" s="22">
        <v>0</v>
      </c>
      <c r="CY46" s="22">
        <v>0</v>
      </c>
      <c r="CZ46" s="22">
        <v>0</v>
      </c>
      <c r="DA46" s="22">
        <v>0</v>
      </c>
      <c r="DB46" s="23">
        <v>0</v>
      </c>
      <c r="DC46" s="22">
        <v>0</v>
      </c>
      <c r="DD46" s="22">
        <v>0</v>
      </c>
      <c r="DE46" s="23">
        <v>0</v>
      </c>
      <c r="DF46" s="22">
        <v>0</v>
      </c>
      <c r="DG46" s="22">
        <v>0</v>
      </c>
      <c r="DH46" s="23">
        <v>0</v>
      </c>
      <c r="DI46" s="22">
        <v>0</v>
      </c>
      <c r="DJ46" s="22">
        <v>0</v>
      </c>
      <c r="DK46" s="22">
        <v>0</v>
      </c>
      <c r="DL46" s="22">
        <v>0</v>
      </c>
    </row>
    <row r="47" spans="1:116" ht="12.75" customHeight="1" x14ac:dyDescent="0.25">
      <c r="A47" s="65" t="s">
        <v>225</v>
      </c>
      <c r="B47" s="21">
        <v>1053</v>
      </c>
      <c r="C47" s="66" t="s">
        <v>146</v>
      </c>
      <c r="D47" s="23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0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2">
        <v>0</v>
      </c>
      <c r="CH47" s="22">
        <v>0</v>
      </c>
      <c r="CI47" s="23">
        <v>0</v>
      </c>
      <c r="CJ47" s="22">
        <v>0</v>
      </c>
      <c r="CK47" s="22">
        <v>0</v>
      </c>
      <c r="CL47" s="23">
        <v>0</v>
      </c>
      <c r="CM47" s="22">
        <v>0</v>
      </c>
      <c r="CN47" s="22">
        <v>0</v>
      </c>
      <c r="CO47" s="23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3">
        <v>0</v>
      </c>
      <c r="DC47" s="22">
        <v>0</v>
      </c>
      <c r="DD47" s="22">
        <v>0</v>
      </c>
      <c r="DE47" s="23">
        <v>0</v>
      </c>
      <c r="DF47" s="22">
        <v>0</v>
      </c>
      <c r="DG47" s="22">
        <v>0</v>
      </c>
      <c r="DH47" s="23">
        <v>0</v>
      </c>
      <c r="DI47" s="22">
        <v>0</v>
      </c>
      <c r="DJ47" s="22">
        <v>0</v>
      </c>
      <c r="DK47" s="22">
        <v>0</v>
      </c>
      <c r="DL47" s="22">
        <v>0</v>
      </c>
    </row>
    <row r="48" spans="1:116" ht="12.75" customHeight="1" x14ac:dyDescent="0.25">
      <c r="A48" s="65" t="s">
        <v>227</v>
      </c>
      <c r="B48" s="21">
        <v>1054</v>
      </c>
      <c r="C48" s="66" t="s">
        <v>146</v>
      </c>
      <c r="D48" s="23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0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0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3">
        <v>0</v>
      </c>
      <c r="CJ48" s="22">
        <v>0</v>
      </c>
      <c r="CK48" s="22">
        <v>0</v>
      </c>
      <c r="CL48" s="23">
        <v>0</v>
      </c>
      <c r="CM48" s="22">
        <v>0</v>
      </c>
      <c r="CN48" s="22">
        <v>0</v>
      </c>
      <c r="CO48" s="23">
        <v>0</v>
      </c>
      <c r="CP48" s="22">
        <v>0</v>
      </c>
      <c r="CQ48" s="22">
        <v>0</v>
      </c>
      <c r="CR48" s="22">
        <v>0</v>
      </c>
      <c r="CS48" s="22">
        <v>0</v>
      </c>
      <c r="CT48" s="22">
        <v>0</v>
      </c>
      <c r="CU48" s="22">
        <v>0</v>
      </c>
      <c r="CV48" s="22">
        <v>0</v>
      </c>
      <c r="CW48" s="22">
        <v>0</v>
      </c>
      <c r="CX48" s="22">
        <v>0</v>
      </c>
      <c r="CY48" s="22">
        <v>0</v>
      </c>
      <c r="CZ48" s="22">
        <v>0</v>
      </c>
      <c r="DA48" s="22">
        <v>0</v>
      </c>
      <c r="DB48" s="23">
        <v>0</v>
      </c>
      <c r="DC48" s="22">
        <v>0</v>
      </c>
      <c r="DD48" s="22">
        <v>0</v>
      </c>
      <c r="DE48" s="23">
        <v>0</v>
      </c>
      <c r="DF48" s="22">
        <v>0</v>
      </c>
      <c r="DG48" s="22">
        <v>0</v>
      </c>
      <c r="DH48" s="23">
        <v>0</v>
      </c>
      <c r="DI48" s="22">
        <v>0</v>
      </c>
      <c r="DJ48" s="22">
        <v>0</v>
      </c>
      <c r="DK48" s="22">
        <v>0</v>
      </c>
      <c r="DL48" s="22">
        <v>0</v>
      </c>
    </row>
    <row r="49" spans="1:116" ht="12.75" customHeight="1" x14ac:dyDescent="0.25">
      <c r="A49" s="65" t="s">
        <v>229</v>
      </c>
      <c r="B49" s="21">
        <v>1055</v>
      </c>
      <c r="C49" s="66" t="s">
        <v>146</v>
      </c>
      <c r="D49" s="23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2">
        <v>0</v>
      </c>
      <c r="BO49" s="22">
        <v>0</v>
      </c>
      <c r="BP49" s="22">
        <v>0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  <c r="CG49" s="22">
        <v>0</v>
      </c>
      <c r="CH49" s="22">
        <v>0</v>
      </c>
      <c r="CI49" s="23">
        <v>0</v>
      </c>
      <c r="CJ49" s="22">
        <v>0</v>
      </c>
      <c r="CK49" s="22">
        <v>0</v>
      </c>
      <c r="CL49" s="23">
        <v>0</v>
      </c>
      <c r="CM49" s="22">
        <v>0</v>
      </c>
      <c r="CN49" s="22">
        <v>0</v>
      </c>
      <c r="CO49" s="23">
        <v>0</v>
      </c>
      <c r="CP49" s="22">
        <v>0</v>
      </c>
      <c r="CQ49" s="22">
        <v>0</v>
      </c>
      <c r="CR49" s="22">
        <v>0</v>
      </c>
      <c r="CS49" s="22">
        <v>0</v>
      </c>
      <c r="CT49" s="22">
        <v>0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3">
        <v>0</v>
      </c>
      <c r="DC49" s="22">
        <v>0</v>
      </c>
      <c r="DD49" s="22">
        <v>0</v>
      </c>
      <c r="DE49" s="23">
        <v>0</v>
      </c>
      <c r="DF49" s="22">
        <v>0</v>
      </c>
      <c r="DG49" s="22">
        <v>0</v>
      </c>
      <c r="DH49" s="23">
        <v>0</v>
      </c>
      <c r="DI49" s="22">
        <v>0</v>
      </c>
      <c r="DJ49" s="22">
        <v>0</v>
      </c>
      <c r="DK49" s="22">
        <v>0</v>
      </c>
      <c r="DL49" s="22">
        <v>0</v>
      </c>
    </row>
    <row r="50" spans="1:116" ht="12.75" customHeight="1" x14ac:dyDescent="0.25">
      <c r="A50" s="65" t="s">
        <v>231</v>
      </c>
      <c r="B50" s="21">
        <v>1056</v>
      </c>
      <c r="C50" s="66" t="s">
        <v>146</v>
      </c>
      <c r="D50" s="23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0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0</v>
      </c>
      <c r="BM50" s="22">
        <v>0</v>
      </c>
      <c r="BN50" s="22">
        <v>0</v>
      </c>
      <c r="BO50" s="22">
        <v>0</v>
      </c>
      <c r="BP50" s="22">
        <v>0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0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>
        <v>0</v>
      </c>
      <c r="CH50" s="22">
        <v>0</v>
      </c>
      <c r="CI50" s="23">
        <v>0</v>
      </c>
      <c r="CJ50" s="22">
        <v>0</v>
      </c>
      <c r="CK50" s="22">
        <v>0</v>
      </c>
      <c r="CL50" s="23">
        <v>0</v>
      </c>
      <c r="CM50" s="22">
        <v>0</v>
      </c>
      <c r="CN50" s="22">
        <v>0</v>
      </c>
      <c r="CO50" s="23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0</v>
      </c>
      <c r="DA50" s="22">
        <v>0</v>
      </c>
      <c r="DB50" s="23">
        <v>0</v>
      </c>
      <c r="DC50" s="22">
        <v>0</v>
      </c>
      <c r="DD50" s="22">
        <v>0</v>
      </c>
      <c r="DE50" s="23">
        <v>0</v>
      </c>
      <c r="DF50" s="22">
        <v>0</v>
      </c>
      <c r="DG50" s="22">
        <v>0</v>
      </c>
      <c r="DH50" s="23">
        <v>0</v>
      </c>
      <c r="DI50" s="22">
        <v>0</v>
      </c>
      <c r="DJ50" s="22">
        <v>0</v>
      </c>
      <c r="DK50" s="22">
        <v>0</v>
      </c>
      <c r="DL50" s="22">
        <v>0</v>
      </c>
    </row>
    <row r="51" spans="1:116" ht="12.75" customHeight="1" x14ac:dyDescent="0.25">
      <c r="A51" s="65" t="s">
        <v>233</v>
      </c>
      <c r="B51" s="21">
        <v>1057</v>
      </c>
      <c r="C51" s="66" t="s">
        <v>146</v>
      </c>
      <c r="D51" s="23">
        <v>143392000.32000041</v>
      </c>
      <c r="E51" s="22">
        <v>68533057.540000305</v>
      </c>
      <c r="F51" s="22">
        <v>57445822.980000131</v>
      </c>
      <c r="G51" s="22">
        <v>17413119.79999999</v>
      </c>
      <c r="H51" s="22">
        <v>0</v>
      </c>
      <c r="I51" s="22">
        <v>13451435.259999899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2801026.3500000006</v>
      </c>
      <c r="P51" s="22">
        <v>0</v>
      </c>
      <c r="Q51" s="22">
        <v>53983.350000000006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279633557.44000006</v>
      </c>
      <c r="X51" s="22">
        <v>243841.22</v>
      </c>
      <c r="Y51" s="22">
        <v>7631370.79</v>
      </c>
      <c r="Z51" s="22">
        <v>3659917.76</v>
      </c>
      <c r="AA51" s="22">
        <v>310.48</v>
      </c>
      <c r="AB51" s="22">
        <v>0</v>
      </c>
      <c r="AC51" s="22">
        <v>0</v>
      </c>
      <c r="AD51" s="22">
        <v>5786577.9599998286</v>
      </c>
      <c r="AE51" s="22">
        <v>0</v>
      </c>
      <c r="AF51" s="22">
        <v>16945.11</v>
      </c>
      <c r="AG51" s="22">
        <v>0</v>
      </c>
      <c r="AH51" s="22">
        <v>0</v>
      </c>
      <c r="AI51" s="22">
        <v>0</v>
      </c>
      <c r="AJ51" s="22">
        <v>255</v>
      </c>
      <c r="AK51" s="22">
        <v>50</v>
      </c>
      <c r="AL51" s="22">
        <v>0</v>
      </c>
      <c r="AM51" s="22">
        <v>0</v>
      </c>
      <c r="AN51" s="22">
        <v>0</v>
      </c>
      <c r="AO51" s="22">
        <v>0</v>
      </c>
      <c r="AP51" s="22">
        <v>586538.84000000008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58408803.279992685</v>
      </c>
      <c r="BE51" s="22">
        <v>636414.32999999903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0</v>
      </c>
      <c r="BL51" s="22">
        <v>0</v>
      </c>
      <c r="BM51" s="22">
        <v>0</v>
      </c>
      <c r="BN51" s="22">
        <v>284841610.07999527</v>
      </c>
      <c r="BO51" s="22">
        <v>0</v>
      </c>
      <c r="BP51" s="22">
        <v>76612927.570000008</v>
      </c>
      <c r="BQ51" s="22">
        <v>890810.15</v>
      </c>
      <c r="BR51" s="22">
        <v>1775784.61</v>
      </c>
      <c r="BS51" s="22">
        <v>3419776.1100000022</v>
      </c>
      <c r="BT51" s="22">
        <v>0</v>
      </c>
      <c r="BU51" s="22">
        <v>0</v>
      </c>
      <c r="BV51" s="22">
        <v>0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  <c r="CG51" s="22">
        <v>0</v>
      </c>
      <c r="CH51" s="22">
        <v>0</v>
      </c>
      <c r="CI51" s="23">
        <v>0</v>
      </c>
      <c r="CJ51" s="22">
        <v>0</v>
      </c>
      <c r="CK51" s="22">
        <v>0</v>
      </c>
      <c r="CL51" s="23">
        <v>0</v>
      </c>
      <c r="CM51" s="22">
        <v>0</v>
      </c>
      <c r="CN51" s="22">
        <v>0</v>
      </c>
      <c r="CO51" s="23">
        <v>0</v>
      </c>
      <c r="CP51" s="22">
        <v>0</v>
      </c>
      <c r="CQ51" s="22">
        <v>0</v>
      </c>
      <c r="CR51" s="22">
        <v>51610.86</v>
      </c>
      <c r="CS51" s="22">
        <v>0</v>
      </c>
      <c r="CT51" s="22">
        <v>0</v>
      </c>
      <c r="CU51" s="22">
        <v>0</v>
      </c>
      <c r="CV51" s="22">
        <v>0</v>
      </c>
      <c r="CW51" s="22">
        <v>0</v>
      </c>
      <c r="CX51" s="22">
        <v>0</v>
      </c>
      <c r="CY51" s="22">
        <v>0</v>
      </c>
      <c r="CZ51" s="22">
        <v>0</v>
      </c>
      <c r="DA51" s="22">
        <v>0</v>
      </c>
      <c r="DB51" s="23">
        <v>0</v>
      </c>
      <c r="DC51" s="22">
        <v>0</v>
      </c>
      <c r="DD51" s="22">
        <v>0</v>
      </c>
      <c r="DE51" s="23">
        <v>0</v>
      </c>
      <c r="DF51" s="22">
        <v>0</v>
      </c>
      <c r="DG51" s="22">
        <v>0</v>
      </c>
      <c r="DH51" s="23">
        <v>0</v>
      </c>
      <c r="DI51" s="22">
        <v>0</v>
      </c>
      <c r="DJ51" s="22">
        <v>0</v>
      </c>
      <c r="DK51" s="22">
        <v>0</v>
      </c>
      <c r="DL51" s="22">
        <v>883895546.86998832</v>
      </c>
    </row>
    <row r="52" spans="1:116" ht="12.75" customHeight="1" x14ac:dyDescent="0.25">
      <c r="A52" s="65" t="s">
        <v>235</v>
      </c>
      <c r="B52" s="21">
        <v>1058</v>
      </c>
      <c r="C52" s="66" t="s">
        <v>146</v>
      </c>
      <c r="D52" s="23">
        <v>47921189.920000002</v>
      </c>
      <c r="E52" s="22">
        <v>160180.82</v>
      </c>
      <c r="F52" s="22">
        <v>47761009.100000001</v>
      </c>
      <c r="G52" s="22">
        <v>0</v>
      </c>
      <c r="H52" s="22">
        <v>0</v>
      </c>
      <c r="I52" s="22">
        <v>421718.79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2057.31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16890280.530000001</v>
      </c>
      <c r="X52" s="22">
        <v>0</v>
      </c>
      <c r="Y52" s="22">
        <v>93802154.319999993</v>
      </c>
      <c r="Z52" s="22">
        <v>97505069.310000002</v>
      </c>
      <c r="AA52" s="22">
        <v>0</v>
      </c>
      <c r="AB52" s="22">
        <v>0</v>
      </c>
      <c r="AC52" s="22">
        <v>1896456.32</v>
      </c>
      <c r="AD52" s="22">
        <v>10751745.560000001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6711149.0300000003</v>
      </c>
      <c r="AQ52" s="22">
        <v>0</v>
      </c>
      <c r="AR52" s="22">
        <v>0</v>
      </c>
      <c r="AS52" s="22">
        <v>0</v>
      </c>
      <c r="AT52" s="22">
        <v>320725.13</v>
      </c>
      <c r="AU52" s="22">
        <v>1338316.1399999999</v>
      </c>
      <c r="AV52" s="22">
        <v>798808.93</v>
      </c>
      <c r="AW52" s="22">
        <v>0</v>
      </c>
      <c r="AX52" s="22">
        <v>784030.18</v>
      </c>
      <c r="AY52" s="22">
        <v>0</v>
      </c>
      <c r="AZ52" s="22">
        <v>0</v>
      </c>
      <c r="BA52" s="22">
        <v>0</v>
      </c>
      <c r="BB52" s="22">
        <v>0</v>
      </c>
      <c r="BC52" s="22">
        <v>0</v>
      </c>
      <c r="BD52" s="22">
        <v>73174658.959999993</v>
      </c>
      <c r="BE52" s="22">
        <v>0</v>
      </c>
      <c r="BF52" s="22">
        <v>0</v>
      </c>
      <c r="BG52" s="22">
        <v>0</v>
      </c>
      <c r="BH52" s="22">
        <v>0</v>
      </c>
      <c r="BI52" s="22">
        <v>0</v>
      </c>
      <c r="BJ52" s="22">
        <v>0</v>
      </c>
      <c r="BK52" s="22">
        <v>0</v>
      </c>
      <c r="BL52" s="22">
        <v>0</v>
      </c>
      <c r="BM52" s="22">
        <v>143779213.96000001</v>
      </c>
      <c r="BN52" s="22">
        <v>107139050.43000001</v>
      </c>
      <c r="BO52" s="22">
        <v>0</v>
      </c>
      <c r="BP52" s="22">
        <v>1521957.81</v>
      </c>
      <c r="BQ52" s="22">
        <v>0</v>
      </c>
      <c r="BR52" s="22">
        <v>0</v>
      </c>
      <c r="BS52" s="22">
        <v>7796215.1100000003</v>
      </c>
      <c r="BT52" s="22">
        <v>0</v>
      </c>
      <c r="BU52" s="22">
        <v>0</v>
      </c>
      <c r="BV52" s="22">
        <v>0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  <c r="CG52" s="22">
        <v>0</v>
      </c>
      <c r="CH52" s="22">
        <v>0</v>
      </c>
      <c r="CI52" s="23">
        <v>0</v>
      </c>
      <c r="CJ52" s="22">
        <v>0</v>
      </c>
      <c r="CK52" s="22">
        <v>0</v>
      </c>
      <c r="CL52" s="23">
        <v>0</v>
      </c>
      <c r="CM52" s="22">
        <v>0</v>
      </c>
      <c r="CN52" s="22">
        <v>0</v>
      </c>
      <c r="CO52" s="23">
        <v>0</v>
      </c>
      <c r="CP52" s="22">
        <v>0</v>
      </c>
      <c r="CQ52" s="22">
        <v>0</v>
      </c>
      <c r="CR52" s="22">
        <v>0</v>
      </c>
      <c r="CS52" s="22">
        <v>0</v>
      </c>
      <c r="CT52" s="22">
        <v>0</v>
      </c>
      <c r="CU52" s="22">
        <v>0</v>
      </c>
      <c r="CV52" s="22">
        <v>0</v>
      </c>
      <c r="CW52" s="22">
        <v>0</v>
      </c>
      <c r="CX52" s="22">
        <v>0</v>
      </c>
      <c r="CY52" s="22">
        <v>0</v>
      </c>
      <c r="CZ52" s="22">
        <v>0</v>
      </c>
      <c r="DA52" s="22">
        <v>0</v>
      </c>
      <c r="DB52" s="23">
        <v>0</v>
      </c>
      <c r="DC52" s="22">
        <v>0</v>
      </c>
      <c r="DD52" s="22">
        <v>0</v>
      </c>
      <c r="DE52" s="23">
        <v>0</v>
      </c>
      <c r="DF52" s="22">
        <v>0</v>
      </c>
      <c r="DG52" s="22">
        <v>0</v>
      </c>
      <c r="DH52" s="23">
        <v>0</v>
      </c>
      <c r="DI52" s="22">
        <v>0</v>
      </c>
      <c r="DJ52" s="22">
        <v>0</v>
      </c>
      <c r="DK52" s="22">
        <v>0</v>
      </c>
      <c r="DL52" s="22">
        <v>612554797.73999989</v>
      </c>
    </row>
    <row r="53" spans="1:116" ht="12.75" customHeight="1" x14ac:dyDescent="0.25">
      <c r="A53" s="65" t="s">
        <v>237</v>
      </c>
      <c r="B53" s="21">
        <v>1059</v>
      </c>
      <c r="C53" s="66" t="s">
        <v>146</v>
      </c>
      <c r="D53" s="23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  <c r="BA53" s="22">
        <v>0</v>
      </c>
      <c r="BB53" s="22">
        <v>0</v>
      </c>
      <c r="BC53" s="22">
        <v>0</v>
      </c>
      <c r="BD53" s="22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3">
        <v>0</v>
      </c>
      <c r="CJ53" s="22">
        <v>0</v>
      </c>
      <c r="CK53" s="22">
        <v>0</v>
      </c>
      <c r="CL53" s="23">
        <v>0</v>
      </c>
      <c r="CM53" s="22">
        <v>0</v>
      </c>
      <c r="CN53" s="22">
        <v>0</v>
      </c>
      <c r="CO53" s="23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3">
        <v>0</v>
      </c>
      <c r="DC53" s="22">
        <v>0</v>
      </c>
      <c r="DD53" s="22">
        <v>0</v>
      </c>
      <c r="DE53" s="23">
        <v>0</v>
      </c>
      <c r="DF53" s="22">
        <v>0</v>
      </c>
      <c r="DG53" s="22">
        <v>0</v>
      </c>
      <c r="DH53" s="23">
        <v>0</v>
      </c>
      <c r="DI53" s="22">
        <v>0</v>
      </c>
      <c r="DJ53" s="22">
        <v>0</v>
      </c>
      <c r="DK53" s="22">
        <v>0</v>
      </c>
      <c r="DL53" s="22">
        <v>0</v>
      </c>
    </row>
    <row r="54" spans="1:116" ht="12.75" customHeight="1" x14ac:dyDescent="0.25">
      <c r="A54" s="65" t="s">
        <v>239</v>
      </c>
      <c r="B54" s="21">
        <v>1060</v>
      </c>
      <c r="C54" s="66" t="s">
        <v>146</v>
      </c>
      <c r="D54" s="23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</v>
      </c>
      <c r="BK54" s="22">
        <v>0</v>
      </c>
      <c r="BL54" s="22">
        <v>0</v>
      </c>
      <c r="BM54" s="22">
        <v>0</v>
      </c>
      <c r="BN54" s="22">
        <v>0</v>
      </c>
      <c r="BO54" s="22">
        <v>0</v>
      </c>
      <c r="BP54" s="22">
        <v>0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0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  <c r="CG54" s="22">
        <v>0</v>
      </c>
      <c r="CH54" s="22">
        <v>0</v>
      </c>
      <c r="CI54" s="23">
        <v>0</v>
      </c>
      <c r="CJ54" s="22">
        <v>0</v>
      </c>
      <c r="CK54" s="22">
        <v>0</v>
      </c>
      <c r="CL54" s="23">
        <v>0</v>
      </c>
      <c r="CM54" s="22">
        <v>0</v>
      </c>
      <c r="CN54" s="22">
        <v>0</v>
      </c>
      <c r="CO54" s="23">
        <v>0</v>
      </c>
      <c r="CP54" s="22">
        <v>0</v>
      </c>
      <c r="CQ54" s="22">
        <v>0</v>
      </c>
      <c r="CR54" s="22">
        <v>0</v>
      </c>
      <c r="CS54" s="22">
        <v>0</v>
      </c>
      <c r="CT54" s="22">
        <v>0</v>
      </c>
      <c r="CU54" s="22">
        <v>0</v>
      </c>
      <c r="CV54" s="22">
        <v>0</v>
      </c>
      <c r="CW54" s="22">
        <v>0</v>
      </c>
      <c r="CX54" s="22">
        <v>0</v>
      </c>
      <c r="CY54" s="22">
        <v>0</v>
      </c>
      <c r="CZ54" s="22">
        <v>0</v>
      </c>
      <c r="DA54" s="22">
        <v>0</v>
      </c>
      <c r="DB54" s="23">
        <v>0</v>
      </c>
      <c r="DC54" s="22">
        <v>0</v>
      </c>
      <c r="DD54" s="22">
        <v>0</v>
      </c>
      <c r="DE54" s="23">
        <v>0</v>
      </c>
      <c r="DF54" s="22">
        <v>0</v>
      </c>
      <c r="DG54" s="22">
        <v>0</v>
      </c>
      <c r="DH54" s="23">
        <v>0</v>
      </c>
      <c r="DI54" s="22">
        <v>0</v>
      </c>
      <c r="DJ54" s="22">
        <v>0</v>
      </c>
      <c r="DK54" s="22">
        <v>0</v>
      </c>
      <c r="DL54" s="22">
        <v>0</v>
      </c>
    </row>
    <row r="55" spans="1:116" ht="12.75" customHeight="1" x14ac:dyDescent="0.25">
      <c r="A55" s="65" t="s">
        <v>241</v>
      </c>
      <c r="B55" s="21">
        <v>2001</v>
      </c>
      <c r="C55" s="66" t="s">
        <v>146</v>
      </c>
      <c r="D55" s="23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3">
        <v>113984633.05100003</v>
      </c>
      <c r="CJ55" s="22">
        <v>165744.57099999872</v>
      </c>
      <c r="CK55" s="22">
        <v>0</v>
      </c>
      <c r="CL55" s="23">
        <v>79548739.370000035</v>
      </c>
      <c r="CM55" s="22">
        <v>18813601.230000105</v>
      </c>
      <c r="CN55" s="22">
        <v>60735138.139999934</v>
      </c>
      <c r="CO55" s="23">
        <v>34270149.110000007</v>
      </c>
      <c r="CP55" s="22">
        <v>10398429.379999999</v>
      </c>
      <c r="CQ55" s="22">
        <v>23871719.730000008</v>
      </c>
      <c r="CR55" s="22">
        <v>0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0</v>
      </c>
      <c r="CZ55" s="22">
        <v>0</v>
      </c>
      <c r="DA55" s="22">
        <v>0</v>
      </c>
      <c r="DB55" s="23">
        <v>0</v>
      </c>
      <c r="DC55" s="22">
        <v>0</v>
      </c>
      <c r="DD55" s="22">
        <v>0</v>
      </c>
      <c r="DE55" s="23">
        <v>0</v>
      </c>
      <c r="DF55" s="22">
        <v>0</v>
      </c>
      <c r="DG55" s="22">
        <v>0</v>
      </c>
      <c r="DH55" s="23">
        <v>0</v>
      </c>
      <c r="DI55" s="22">
        <v>0</v>
      </c>
      <c r="DJ55" s="22">
        <v>0</v>
      </c>
      <c r="DK55" s="22">
        <v>0</v>
      </c>
      <c r="DL55" s="22">
        <v>113984633.05100007</v>
      </c>
    </row>
    <row r="56" spans="1:116" ht="12.75" customHeight="1" x14ac:dyDescent="0.25">
      <c r="A56" s="65" t="s">
        <v>243</v>
      </c>
      <c r="B56" s="21">
        <v>2002</v>
      </c>
      <c r="C56" s="66" t="s">
        <v>244</v>
      </c>
      <c r="D56" s="23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0</v>
      </c>
      <c r="BW56" s="22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3">
        <v>0</v>
      </c>
      <c r="CJ56" s="22">
        <v>0</v>
      </c>
      <c r="CK56" s="22">
        <v>0</v>
      </c>
      <c r="CL56" s="23">
        <v>0</v>
      </c>
      <c r="CM56" s="22">
        <v>0</v>
      </c>
      <c r="CN56" s="22">
        <v>0</v>
      </c>
      <c r="CO56" s="23">
        <v>0</v>
      </c>
      <c r="CP56" s="22">
        <v>0</v>
      </c>
      <c r="CQ56" s="22">
        <v>0</v>
      </c>
      <c r="CR56" s="22">
        <v>0</v>
      </c>
      <c r="CS56" s="22">
        <v>0</v>
      </c>
      <c r="CT56" s="22">
        <v>0</v>
      </c>
      <c r="CU56" s="22">
        <v>0</v>
      </c>
      <c r="CV56" s="22">
        <v>0</v>
      </c>
      <c r="CW56" s="22">
        <v>0</v>
      </c>
      <c r="CX56" s="22">
        <v>0</v>
      </c>
      <c r="CY56" s="22">
        <v>0</v>
      </c>
      <c r="CZ56" s="22">
        <v>0</v>
      </c>
      <c r="DA56" s="22">
        <v>0</v>
      </c>
      <c r="DB56" s="23">
        <v>0</v>
      </c>
      <c r="DC56" s="22">
        <v>0</v>
      </c>
      <c r="DD56" s="22">
        <v>0</v>
      </c>
      <c r="DE56" s="23">
        <v>0</v>
      </c>
      <c r="DF56" s="22">
        <v>0</v>
      </c>
      <c r="DG56" s="22">
        <v>0</v>
      </c>
      <c r="DH56" s="23">
        <v>0</v>
      </c>
      <c r="DI56" s="22">
        <v>0</v>
      </c>
      <c r="DJ56" s="22">
        <v>0</v>
      </c>
      <c r="DK56" s="22">
        <v>0</v>
      </c>
      <c r="DL56" s="22">
        <v>0</v>
      </c>
    </row>
    <row r="57" spans="1:116" ht="12.75" customHeight="1" x14ac:dyDescent="0.25">
      <c r="A57" s="65" t="s">
        <v>246</v>
      </c>
      <c r="B57" s="21">
        <v>2005</v>
      </c>
      <c r="C57" s="66" t="s">
        <v>244</v>
      </c>
      <c r="D57" s="23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2">
        <v>0</v>
      </c>
      <c r="AW57" s="22">
        <v>0</v>
      </c>
      <c r="AX57" s="22">
        <v>0</v>
      </c>
      <c r="AY57" s="22">
        <v>0</v>
      </c>
      <c r="AZ57" s="22">
        <v>0</v>
      </c>
      <c r="BA57" s="22">
        <v>0</v>
      </c>
      <c r="BB57" s="22">
        <v>0</v>
      </c>
      <c r="BC57" s="22">
        <v>0</v>
      </c>
      <c r="BD57" s="22">
        <v>0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0</v>
      </c>
      <c r="BP57" s="22">
        <v>0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0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0</v>
      </c>
      <c r="CI57" s="23">
        <v>0</v>
      </c>
      <c r="CJ57" s="22">
        <v>0</v>
      </c>
      <c r="CK57" s="22">
        <v>0</v>
      </c>
      <c r="CL57" s="23">
        <v>0</v>
      </c>
      <c r="CM57" s="22">
        <v>0</v>
      </c>
      <c r="CN57" s="22">
        <v>0</v>
      </c>
      <c r="CO57" s="23">
        <v>0</v>
      </c>
      <c r="CP57" s="22">
        <v>0</v>
      </c>
      <c r="CQ57" s="22">
        <v>0</v>
      </c>
      <c r="CR57" s="22">
        <v>0</v>
      </c>
      <c r="CS57" s="22">
        <v>0</v>
      </c>
      <c r="CT57" s="22">
        <v>0</v>
      </c>
      <c r="CU57" s="22">
        <v>0</v>
      </c>
      <c r="CV57" s="22">
        <v>0</v>
      </c>
      <c r="CW57" s="22">
        <v>0</v>
      </c>
      <c r="CX57" s="22">
        <v>0</v>
      </c>
      <c r="CY57" s="22">
        <v>0</v>
      </c>
      <c r="CZ57" s="22">
        <v>0</v>
      </c>
      <c r="DA57" s="22">
        <v>0</v>
      </c>
      <c r="DB57" s="23">
        <v>0</v>
      </c>
      <c r="DC57" s="22">
        <v>0</v>
      </c>
      <c r="DD57" s="22">
        <v>0</v>
      </c>
      <c r="DE57" s="23">
        <v>0</v>
      </c>
      <c r="DF57" s="22">
        <v>0</v>
      </c>
      <c r="DG57" s="22">
        <v>0</v>
      </c>
      <c r="DH57" s="23">
        <v>0</v>
      </c>
      <c r="DI57" s="22">
        <v>0</v>
      </c>
      <c r="DJ57" s="22">
        <v>0</v>
      </c>
      <c r="DK57" s="22">
        <v>0</v>
      </c>
      <c r="DL57" s="22">
        <v>0</v>
      </c>
    </row>
    <row r="58" spans="1:116" ht="12.75" customHeight="1" x14ac:dyDescent="0.25">
      <c r="A58" s="65" t="s">
        <v>248</v>
      </c>
      <c r="B58" s="21">
        <v>2006</v>
      </c>
      <c r="C58" s="66" t="s">
        <v>244</v>
      </c>
      <c r="D58" s="23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0</v>
      </c>
      <c r="BP58" s="22">
        <v>0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22">
        <v>0</v>
      </c>
      <c r="BW58" s="22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  <c r="CG58" s="22">
        <v>0</v>
      </c>
      <c r="CH58" s="22">
        <v>0</v>
      </c>
      <c r="CI58" s="23">
        <v>0</v>
      </c>
      <c r="CJ58" s="22">
        <v>0</v>
      </c>
      <c r="CK58" s="22">
        <v>0</v>
      </c>
      <c r="CL58" s="23">
        <v>0</v>
      </c>
      <c r="CM58" s="22">
        <v>0</v>
      </c>
      <c r="CN58" s="22">
        <v>0</v>
      </c>
      <c r="CO58" s="23">
        <v>0</v>
      </c>
      <c r="CP58" s="22">
        <v>0</v>
      </c>
      <c r="CQ58" s="22">
        <v>0</v>
      </c>
      <c r="CR58" s="22">
        <v>0</v>
      </c>
      <c r="CS58" s="22">
        <v>0</v>
      </c>
      <c r="CT58" s="22">
        <v>0</v>
      </c>
      <c r="CU58" s="22">
        <v>0</v>
      </c>
      <c r="CV58" s="22">
        <v>0</v>
      </c>
      <c r="CW58" s="22">
        <v>0</v>
      </c>
      <c r="CX58" s="22">
        <v>0</v>
      </c>
      <c r="CY58" s="22">
        <v>0</v>
      </c>
      <c r="CZ58" s="22">
        <v>0</v>
      </c>
      <c r="DA58" s="22">
        <v>0</v>
      </c>
      <c r="DB58" s="23">
        <v>0</v>
      </c>
      <c r="DC58" s="22">
        <v>0</v>
      </c>
      <c r="DD58" s="22">
        <v>0</v>
      </c>
      <c r="DE58" s="23">
        <v>0</v>
      </c>
      <c r="DF58" s="22">
        <v>0</v>
      </c>
      <c r="DG58" s="22">
        <v>0</v>
      </c>
      <c r="DH58" s="23">
        <v>0</v>
      </c>
      <c r="DI58" s="22">
        <v>0</v>
      </c>
      <c r="DJ58" s="22">
        <v>0</v>
      </c>
      <c r="DK58" s="22">
        <v>0</v>
      </c>
      <c r="DL58" s="22">
        <v>0</v>
      </c>
    </row>
    <row r="59" spans="1:116" ht="12.75" customHeight="1" x14ac:dyDescent="0.25">
      <c r="A59" s="65" t="s">
        <v>250</v>
      </c>
      <c r="B59" s="21">
        <v>2007</v>
      </c>
      <c r="C59" s="66" t="s">
        <v>244</v>
      </c>
      <c r="D59" s="23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2">
        <v>0</v>
      </c>
      <c r="BA59" s="22">
        <v>0</v>
      </c>
      <c r="BB59" s="22">
        <v>0</v>
      </c>
      <c r="BC59" s="22">
        <v>0</v>
      </c>
      <c r="BD59" s="22">
        <v>816241.28999999876</v>
      </c>
      <c r="BE59" s="22">
        <v>1067549.4099999997</v>
      </c>
      <c r="BF59" s="22">
        <v>0</v>
      </c>
      <c r="BG59" s="22">
        <v>0</v>
      </c>
      <c r="BH59" s="22">
        <v>0</v>
      </c>
      <c r="BI59" s="22">
        <v>0</v>
      </c>
      <c r="BJ59" s="22">
        <v>0</v>
      </c>
      <c r="BK59" s="22">
        <v>0</v>
      </c>
      <c r="BL59" s="22">
        <v>0</v>
      </c>
      <c r="BM59" s="22">
        <v>0</v>
      </c>
      <c r="BN59" s="22">
        <v>0</v>
      </c>
      <c r="BO59" s="22">
        <v>0</v>
      </c>
      <c r="BP59" s="22">
        <v>0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0</v>
      </c>
      <c r="BW59" s="22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  <c r="CG59" s="22">
        <v>0</v>
      </c>
      <c r="CH59" s="22">
        <v>0</v>
      </c>
      <c r="CI59" s="23">
        <v>1053579.9000000001</v>
      </c>
      <c r="CJ59" s="22">
        <v>0</v>
      </c>
      <c r="CK59" s="22">
        <v>0</v>
      </c>
      <c r="CL59" s="23">
        <v>388000.34</v>
      </c>
      <c r="CM59" s="22">
        <v>0</v>
      </c>
      <c r="CN59" s="22">
        <v>388000.34</v>
      </c>
      <c r="CO59" s="23">
        <v>665579.56000000006</v>
      </c>
      <c r="CP59" s="22">
        <v>0</v>
      </c>
      <c r="CQ59" s="22">
        <v>665579.56000000006</v>
      </c>
      <c r="CR59" s="22">
        <v>0</v>
      </c>
      <c r="CS59" s="22">
        <v>0</v>
      </c>
      <c r="CT59" s="22">
        <v>0</v>
      </c>
      <c r="CU59" s="22">
        <v>0</v>
      </c>
      <c r="CV59" s="22">
        <v>103245356.26999921</v>
      </c>
      <c r="CW59" s="22">
        <v>0</v>
      </c>
      <c r="CX59" s="22">
        <v>0</v>
      </c>
      <c r="CY59" s="22">
        <v>0</v>
      </c>
      <c r="CZ59" s="22">
        <v>0</v>
      </c>
      <c r="DA59" s="22">
        <v>0</v>
      </c>
      <c r="DB59" s="23">
        <v>0</v>
      </c>
      <c r="DC59" s="22">
        <v>0</v>
      </c>
      <c r="DD59" s="22">
        <v>0</v>
      </c>
      <c r="DE59" s="23">
        <v>0</v>
      </c>
      <c r="DF59" s="22">
        <v>0</v>
      </c>
      <c r="DG59" s="22">
        <v>0</v>
      </c>
      <c r="DH59" s="23">
        <v>0</v>
      </c>
      <c r="DI59" s="22">
        <v>0</v>
      </c>
      <c r="DJ59" s="22">
        <v>0</v>
      </c>
      <c r="DK59" s="22">
        <v>0</v>
      </c>
      <c r="DL59" s="22">
        <v>106182726.8699992</v>
      </c>
    </row>
    <row r="60" spans="1:116" ht="12.75" customHeight="1" x14ac:dyDescent="0.25">
      <c r="A60" s="65" t="s">
        <v>252</v>
      </c>
      <c r="B60" s="21">
        <v>3001</v>
      </c>
      <c r="C60" s="66" t="s">
        <v>253</v>
      </c>
      <c r="D60" s="23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</v>
      </c>
      <c r="BF60" s="22">
        <v>0</v>
      </c>
      <c r="BG60" s="22">
        <v>0</v>
      </c>
      <c r="BH60" s="22">
        <v>0</v>
      </c>
      <c r="BI60" s="22">
        <v>0</v>
      </c>
      <c r="BJ60" s="22">
        <v>0</v>
      </c>
      <c r="BK60" s="22">
        <v>0</v>
      </c>
      <c r="BL60" s="22">
        <v>0</v>
      </c>
      <c r="BM60" s="22">
        <v>0</v>
      </c>
      <c r="BN60" s="22">
        <v>0</v>
      </c>
      <c r="BO60" s="22">
        <v>0</v>
      </c>
      <c r="BP60" s="22">
        <v>0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0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  <c r="CG60" s="22">
        <v>0</v>
      </c>
      <c r="CH60" s="22">
        <v>0</v>
      </c>
      <c r="CI60" s="23">
        <v>0</v>
      </c>
      <c r="CJ60" s="22">
        <v>0</v>
      </c>
      <c r="CK60" s="22">
        <v>0</v>
      </c>
      <c r="CL60" s="23">
        <v>0</v>
      </c>
      <c r="CM60" s="22">
        <v>0</v>
      </c>
      <c r="CN60" s="22">
        <v>0</v>
      </c>
      <c r="CO60" s="23">
        <v>0</v>
      </c>
      <c r="CP60" s="22">
        <v>0</v>
      </c>
      <c r="CQ60" s="22">
        <v>0</v>
      </c>
      <c r="CR60" s="22">
        <v>0</v>
      </c>
      <c r="CS60" s="22">
        <v>0</v>
      </c>
      <c r="CT60" s="22">
        <v>0</v>
      </c>
      <c r="CU60" s="22">
        <v>0</v>
      </c>
      <c r="CV60" s="22">
        <v>816542422.89030695</v>
      </c>
      <c r="CW60" s="22">
        <v>0</v>
      </c>
      <c r="CX60" s="22">
        <v>0</v>
      </c>
      <c r="CY60" s="22">
        <v>0</v>
      </c>
      <c r="CZ60" s="22">
        <v>0</v>
      </c>
      <c r="DA60" s="22">
        <v>0</v>
      </c>
      <c r="DB60" s="23">
        <v>0</v>
      </c>
      <c r="DC60" s="22">
        <v>0</v>
      </c>
      <c r="DD60" s="22">
        <v>0</v>
      </c>
      <c r="DE60" s="23">
        <v>0</v>
      </c>
      <c r="DF60" s="22">
        <v>0</v>
      </c>
      <c r="DG60" s="22">
        <v>0</v>
      </c>
      <c r="DH60" s="23">
        <v>0</v>
      </c>
      <c r="DI60" s="22">
        <v>0</v>
      </c>
      <c r="DJ60" s="22">
        <v>0</v>
      </c>
      <c r="DK60" s="22">
        <v>0</v>
      </c>
      <c r="DL60" s="22">
        <v>816542422.89030695</v>
      </c>
    </row>
    <row r="61" spans="1:116" ht="12.75" customHeight="1" x14ac:dyDescent="0.25">
      <c r="A61" s="65" t="s">
        <v>255</v>
      </c>
      <c r="B61" s="21">
        <v>3002</v>
      </c>
      <c r="C61" s="66" t="s">
        <v>253</v>
      </c>
      <c r="D61" s="23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0</v>
      </c>
      <c r="BD61" s="22">
        <v>0</v>
      </c>
      <c r="BE61" s="22">
        <v>0</v>
      </c>
      <c r="BF61" s="22">
        <v>0</v>
      </c>
      <c r="BG61" s="22">
        <v>0</v>
      </c>
      <c r="BH61" s="22">
        <v>0</v>
      </c>
      <c r="BI61" s="22">
        <v>0</v>
      </c>
      <c r="BJ61" s="22">
        <v>0</v>
      </c>
      <c r="BK61" s="22">
        <v>0</v>
      </c>
      <c r="BL61" s="22">
        <v>0</v>
      </c>
      <c r="BM61" s="22">
        <v>0</v>
      </c>
      <c r="BN61" s="22">
        <v>0</v>
      </c>
      <c r="BO61" s="22">
        <v>0</v>
      </c>
      <c r="BP61" s="22">
        <v>0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0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  <c r="CG61" s="22">
        <v>0</v>
      </c>
      <c r="CH61" s="22">
        <v>0</v>
      </c>
      <c r="CI61" s="23">
        <v>0</v>
      </c>
      <c r="CJ61" s="22">
        <v>0</v>
      </c>
      <c r="CK61" s="22">
        <v>0</v>
      </c>
      <c r="CL61" s="23">
        <v>0</v>
      </c>
      <c r="CM61" s="22">
        <v>0</v>
      </c>
      <c r="CN61" s="22">
        <v>0</v>
      </c>
      <c r="CO61" s="23">
        <v>0</v>
      </c>
      <c r="CP61" s="22">
        <v>0</v>
      </c>
      <c r="CQ61" s="22">
        <v>0</v>
      </c>
      <c r="CR61" s="22">
        <v>0</v>
      </c>
      <c r="CS61" s="22">
        <v>0</v>
      </c>
      <c r="CT61" s="22">
        <v>0</v>
      </c>
      <c r="CU61" s="22">
        <v>0</v>
      </c>
      <c r="CV61" s="22">
        <v>92206577.449999973</v>
      </c>
      <c r="CW61" s="22">
        <v>0</v>
      </c>
      <c r="CX61" s="22">
        <v>0</v>
      </c>
      <c r="CY61" s="22">
        <v>0</v>
      </c>
      <c r="CZ61" s="22">
        <v>0</v>
      </c>
      <c r="DA61" s="22">
        <v>0</v>
      </c>
      <c r="DB61" s="23">
        <v>0</v>
      </c>
      <c r="DC61" s="22">
        <v>0</v>
      </c>
      <c r="DD61" s="22">
        <v>0</v>
      </c>
      <c r="DE61" s="23">
        <v>0</v>
      </c>
      <c r="DF61" s="22">
        <v>0</v>
      </c>
      <c r="DG61" s="22">
        <v>0</v>
      </c>
      <c r="DH61" s="23">
        <v>0</v>
      </c>
      <c r="DI61" s="22">
        <v>0</v>
      </c>
      <c r="DJ61" s="22">
        <v>0</v>
      </c>
      <c r="DK61" s="22">
        <v>0</v>
      </c>
      <c r="DL61" s="22">
        <v>92206577.449999973</v>
      </c>
    </row>
    <row r="62" spans="1:116" ht="12.75" customHeight="1" x14ac:dyDescent="0.25">
      <c r="A62" s="65" t="s">
        <v>257</v>
      </c>
      <c r="B62" s="21">
        <v>3003</v>
      </c>
      <c r="C62" s="66" t="s">
        <v>253</v>
      </c>
      <c r="D62" s="23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133786.79999999999</v>
      </c>
      <c r="BE62" s="22">
        <v>2637226.2000000002</v>
      </c>
      <c r="BF62" s="22">
        <v>0</v>
      </c>
      <c r="BG62" s="22">
        <v>0</v>
      </c>
      <c r="BH62" s="22">
        <v>0</v>
      </c>
      <c r="BI62" s="22">
        <v>0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3">
        <v>0</v>
      </c>
      <c r="CJ62" s="22">
        <v>0</v>
      </c>
      <c r="CK62" s="22">
        <v>0</v>
      </c>
      <c r="CL62" s="23">
        <v>0</v>
      </c>
      <c r="CM62" s="22">
        <v>0</v>
      </c>
      <c r="CN62" s="22">
        <v>0</v>
      </c>
      <c r="CO62" s="23">
        <v>0</v>
      </c>
      <c r="CP62" s="22">
        <v>0</v>
      </c>
      <c r="CQ62" s="22">
        <v>0</v>
      </c>
      <c r="CR62" s="22">
        <v>0</v>
      </c>
      <c r="CS62" s="22">
        <v>0</v>
      </c>
      <c r="CT62" s="22">
        <v>0</v>
      </c>
      <c r="CU62" s="22">
        <v>0</v>
      </c>
      <c r="CV62" s="22">
        <v>5139742481.5900002</v>
      </c>
      <c r="CW62" s="22">
        <v>0</v>
      </c>
      <c r="CX62" s="22">
        <v>0</v>
      </c>
      <c r="CY62" s="22">
        <v>0</v>
      </c>
      <c r="CZ62" s="22">
        <v>0</v>
      </c>
      <c r="DA62" s="22">
        <v>0</v>
      </c>
      <c r="DB62" s="23">
        <v>0</v>
      </c>
      <c r="DC62" s="22">
        <v>0</v>
      </c>
      <c r="DD62" s="22">
        <v>0</v>
      </c>
      <c r="DE62" s="23">
        <v>0</v>
      </c>
      <c r="DF62" s="22">
        <v>0</v>
      </c>
      <c r="DG62" s="22">
        <v>0</v>
      </c>
      <c r="DH62" s="23">
        <v>0</v>
      </c>
      <c r="DI62" s="22">
        <v>0</v>
      </c>
      <c r="DJ62" s="22">
        <v>0</v>
      </c>
      <c r="DK62" s="22">
        <v>0</v>
      </c>
      <c r="DL62" s="22">
        <v>5142513494.5900002</v>
      </c>
    </row>
    <row r="63" spans="1:116" ht="12.75" customHeight="1" x14ac:dyDescent="0.25">
      <c r="A63" s="65" t="s">
        <v>259</v>
      </c>
      <c r="B63" s="21">
        <v>3004</v>
      </c>
      <c r="C63" s="66" t="s">
        <v>253</v>
      </c>
      <c r="D63" s="23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0</v>
      </c>
      <c r="BD63" s="22">
        <v>6900.6200000000008</v>
      </c>
      <c r="BE63" s="22">
        <v>0</v>
      </c>
      <c r="BF63" s="22">
        <v>0</v>
      </c>
      <c r="BG63" s="22">
        <v>0</v>
      </c>
      <c r="BH63" s="22">
        <v>0</v>
      </c>
      <c r="BI63" s="22">
        <v>0</v>
      </c>
      <c r="BJ63" s="22">
        <v>0</v>
      </c>
      <c r="BK63" s="22">
        <v>0</v>
      </c>
      <c r="BL63" s="22">
        <v>0</v>
      </c>
      <c r="BM63" s="22">
        <v>0</v>
      </c>
      <c r="BN63" s="22">
        <v>0</v>
      </c>
      <c r="BO63" s="22">
        <v>0</v>
      </c>
      <c r="BP63" s="22">
        <v>0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0</v>
      </c>
      <c r="BW63" s="22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  <c r="CG63" s="22">
        <v>0</v>
      </c>
      <c r="CH63" s="22">
        <v>0</v>
      </c>
      <c r="CI63" s="23">
        <v>0</v>
      </c>
      <c r="CJ63" s="22">
        <v>0</v>
      </c>
      <c r="CK63" s="22">
        <v>0</v>
      </c>
      <c r="CL63" s="23">
        <v>0</v>
      </c>
      <c r="CM63" s="22">
        <v>0</v>
      </c>
      <c r="CN63" s="22">
        <v>0</v>
      </c>
      <c r="CO63" s="23">
        <v>0</v>
      </c>
      <c r="CP63" s="22">
        <v>0</v>
      </c>
      <c r="CQ63" s="22">
        <v>0</v>
      </c>
      <c r="CR63" s="22">
        <v>0</v>
      </c>
      <c r="CS63" s="22">
        <v>0</v>
      </c>
      <c r="CT63" s="22">
        <v>0</v>
      </c>
      <c r="CU63" s="22">
        <v>90918830.059999987</v>
      </c>
      <c r="CV63" s="22">
        <v>5462030354.7799873</v>
      </c>
      <c r="CW63" s="22">
        <v>0</v>
      </c>
      <c r="CX63" s="22">
        <v>0</v>
      </c>
      <c r="CY63" s="22">
        <v>0</v>
      </c>
      <c r="CZ63" s="22">
        <v>0</v>
      </c>
      <c r="DA63" s="22">
        <v>0</v>
      </c>
      <c r="DB63" s="23">
        <v>0</v>
      </c>
      <c r="DC63" s="22">
        <v>0</v>
      </c>
      <c r="DD63" s="22">
        <v>0</v>
      </c>
      <c r="DE63" s="23">
        <v>0</v>
      </c>
      <c r="DF63" s="22">
        <v>0</v>
      </c>
      <c r="DG63" s="22">
        <v>0</v>
      </c>
      <c r="DH63" s="23">
        <v>0</v>
      </c>
      <c r="DI63" s="22">
        <v>0</v>
      </c>
      <c r="DJ63" s="22">
        <v>0</v>
      </c>
      <c r="DK63" s="22">
        <v>0</v>
      </c>
      <c r="DL63" s="22">
        <v>5552956085.4599876</v>
      </c>
    </row>
    <row r="64" spans="1:116" ht="12.75" customHeight="1" x14ac:dyDescent="0.25">
      <c r="A64" s="65" t="s">
        <v>261</v>
      </c>
      <c r="B64" s="21">
        <v>3005</v>
      </c>
      <c r="C64" s="66" t="s">
        <v>253</v>
      </c>
      <c r="D64" s="23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0</v>
      </c>
      <c r="BW64" s="22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  <c r="CG64" s="22">
        <v>0</v>
      </c>
      <c r="CH64" s="22">
        <v>0</v>
      </c>
      <c r="CI64" s="23">
        <v>0</v>
      </c>
      <c r="CJ64" s="22">
        <v>0</v>
      </c>
      <c r="CK64" s="22">
        <v>0</v>
      </c>
      <c r="CL64" s="23">
        <v>0</v>
      </c>
      <c r="CM64" s="22">
        <v>0</v>
      </c>
      <c r="CN64" s="22">
        <v>0</v>
      </c>
      <c r="CO64" s="23">
        <v>0</v>
      </c>
      <c r="CP64" s="22">
        <v>0</v>
      </c>
      <c r="CQ64" s="22">
        <v>0</v>
      </c>
      <c r="CR64" s="22">
        <v>0</v>
      </c>
      <c r="CS64" s="22">
        <v>0</v>
      </c>
      <c r="CT64" s="22">
        <v>0</v>
      </c>
      <c r="CU64" s="22">
        <v>0</v>
      </c>
      <c r="CV64" s="22">
        <v>230614423.24999562</v>
      </c>
      <c r="CW64" s="22">
        <v>0</v>
      </c>
      <c r="CX64" s="22">
        <v>0</v>
      </c>
      <c r="CY64" s="22">
        <v>0</v>
      </c>
      <c r="CZ64" s="22">
        <v>0</v>
      </c>
      <c r="DA64" s="22">
        <v>0</v>
      </c>
      <c r="DB64" s="23">
        <v>0</v>
      </c>
      <c r="DC64" s="22">
        <v>0</v>
      </c>
      <c r="DD64" s="22">
        <v>0</v>
      </c>
      <c r="DE64" s="23">
        <v>0</v>
      </c>
      <c r="DF64" s="22">
        <v>0</v>
      </c>
      <c r="DG64" s="22">
        <v>0</v>
      </c>
      <c r="DH64" s="23">
        <v>0</v>
      </c>
      <c r="DI64" s="22">
        <v>0</v>
      </c>
      <c r="DJ64" s="22">
        <v>0</v>
      </c>
      <c r="DK64" s="22">
        <v>0</v>
      </c>
      <c r="DL64" s="22">
        <v>230614423.24999562</v>
      </c>
    </row>
    <row r="65" spans="1:116" ht="12.75" customHeight="1" x14ac:dyDescent="0.25">
      <c r="A65" s="65" t="s">
        <v>263</v>
      </c>
      <c r="B65" s="21">
        <v>3006</v>
      </c>
      <c r="C65" s="66" t="s">
        <v>253</v>
      </c>
      <c r="D65" s="23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126117098.19999997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0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>
        <v>0</v>
      </c>
      <c r="CI65" s="23">
        <v>0</v>
      </c>
      <c r="CJ65" s="22">
        <v>0</v>
      </c>
      <c r="CK65" s="22">
        <v>0</v>
      </c>
      <c r="CL65" s="23">
        <v>0</v>
      </c>
      <c r="CM65" s="22">
        <v>0</v>
      </c>
      <c r="CN65" s="22">
        <v>0</v>
      </c>
      <c r="CO65" s="23">
        <v>0</v>
      </c>
      <c r="CP65" s="22">
        <v>0</v>
      </c>
      <c r="CQ65" s="22">
        <v>0</v>
      </c>
      <c r="CR65" s="22">
        <v>0</v>
      </c>
      <c r="CS65" s="22">
        <v>0</v>
      </c>
      <c r="CT65" s="22">
        <v>0</v>
      </c>
      <c r="CU65" s="22">
        <v>0</v>
      </c>
      <c r="CV65" s="22">
        <v>3961897795.6145844</v>
      </c>
      <c r="CW65" s="22">
        <v>0</v>
      </c>
      <c r="CX65" s="22">
        <v>0</v>
      </c>
      <c r="CY65" s="22">
        <v>0</v>
      </c>
      <c r="CZ65" s="22">
        <v>0</v>
      </c>
      <c r="DA65" s="22">
        <v>0</v>
      </c>
      <c r="DB65" s="23">
        <v>0</v>
      </c>
      <c r="DC65" s="22">
        <v>0</v>
      </c>
      <c r="DD65" s="22">
        <v>0</v>
      </c>
      <c r="DE65" s="23">
        <v>0</v>
      </c>
      <c r="DF65" s="22">
        <v>0</v>
      </c>
      <c r="DG65" s="22">
        <v>0</v>
      </c>
      <c r="DH65" s="23">
        <v>0</v>
      </c>
      <c r="DI65" s="22">
        <v>0</v>
      </c>
      <c r="DJ65" s="22">
        <v>0</v>
      </c>
      <c r="DK65" s="22">
        <v>0</v>
      </c>
      <c r="DL65" s="22">
        <v>4088014893.8145843</v>
      </c>
    </row>
    <row r="66" spans="1:116" ht="12.75" customHeight="1" x14ac:dyDescent="0.25">
      <c r="A66" s="65" t="s">
        <v>265</v>
      </c>
      <c r="B66" s="21">
        <v>3007</v>
      </c>
      <c r="C66" s="66" t="s">
        <v>253</v>
      </c>
      <c r="D66" s="23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2">
        <v>0</v>
      </c>
      <c r="BA66" s="22">
        <v>0</v>
      </c>
      <c r="BB66" s="22">
        <v>0</v>
      </c>
      <c r="BC66" s="22">
        <v>0</v>
      </c>
      <c r="BD66" s="22">
        <v>3864.93</v>
      </c>
      <c r="BE66" s="22">
        <v>0</v>
      </c>
      <c r="BF66" s="22">
        <v>0</v>
      </c>
      <c r="BG66" s="22">
        <v>0</v>
      </c>
      <c r="BH66" s="22">
        <v>0</v>
      </c>
      <c r="BI66" s="22">
        <v>0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0</v>
      </c>
      <c r="BP66" s="22">
        <v>0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  <c r="CG66" s="22">
        <v>0</v>
      </c>
      <c r="CH66" s="22">
        <v>0</v>
      </c>
      <c r="CI66" s="23">
        <v>0</v>
      </c>
      <c r="CJ66" s="22">
        <v>0</v>
      </c>
      <c r="CK66" s="22">
        <v>0</v>
      </c>
      <c r="CL66" s="23">
        <v>0</v>
      </c>
      <c r="CM66" s="22">
        <v>0</v>
      </c>
      <c r="CN66" s="22">
        <v>0</v>
      </c>
      <c r="CO66" s="23">
        <v>0</v>
      </c>
      <c r="CP66" s="22">
        <v>0</v>
      </c>
      <c r="CQ66" s="22">
        <v>0</v>
      </c>
      <c r="CR66" s="22">
        <v>0</v>
      </c>
      <c r="CS66" s="22">
        <v>0</v>
      </c>
      <c r="CT66" s="22">
        <v>0</v>
      </c>
      <c r="CU66" s="22">
        <v>0</v>
      </c>
      <c r="CV66" s="22">
        <v>2508539.13</v>
      </c>
      <c r="CW66" s="22">
        <v>0</v>
      </c>
      <c r="CX66" s="22">
        <v>0</v>
      </c>
      <c r="CY66" s="22">
        <v>0</v>
      </c>
      <c r="CZ66" s="22">
        <v>0</v>
      </c>
      <c r="DA66" s="22">
        <v>0</v>
      </c>
      <c r="DB66" s="23">
        <v>0</v>
      </c>
      <c r="DC66" s="22">
        <v>0</v>
      </c>
      <c r="DD66" s="22">
        <v>0</v>
      </c>
      <c r="DE66" s="23">
        <v>0</v>
      </c>
      <c r="DF66" s="22">
        <v>0</v>
      </c>
      <c r="DG66" s="22">
        <v>0</v>
      </c>
      <c r="DH66" s="23">
        <v>0</v>
      </c>
      <c r="DI66" s="22">
        <v>0</v>
      </c>
      <c r="DJ66" s="22">
        <v>0</v>
      </c>
      <c r="DK66" s="22">
        <v>0</v>
      </c>
      <c r="DL66" s="22">
        <v>2512404.06</v>
      </c>
    </row>
    <row r="67" spans="1:116" ht="12.75" customHeight="1" x14ac:dyDescent="0.25">
      <c r="A67" s="65" t="s">
        <v>267</v>
      </c>
      <c r="B67" s="21">
        <v>3008</v>
      </c>
      <c r="C67" s="66" t="s">
        <v>253</v>
      </c>
      <c r="D67" s="23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47421196.690000005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3">
        <v>0</v>
      </c>
      <c r="CJ67" s="22">
        <v>0</v>
      </c>
      <c r="CK67" s="22">
        <v>0</v>
      </c>
      <c r="CL67" s="23">
        <v>0</v>
      </c>
      <c r="CM67" s="22">
        <v>0</v>
      </c>
      <c r="CN67" s="22">
        <v>0</v>
      </c>
      <c r="CO67" s="23">
        <v>0</v>
      </c>
      <c r="CP67" s="22">
        <v>0</v>
      </c>
      <c r="CQ67" s="22">
        <v>0</v>
      </c>
      <c r="CR67" s="22">
        <v>0</v>
      </c>
      <c r="CS67" s="22">
        <v>0</v>
      </c>
      <c r="CT67" s="22">
        <v>0</v>
      </c>
      <c r="CU67" s="22">
        <v>0</v>
      </c>
      <c r="CV67" s="22">
        <v>1299605933.3691099</v>
      </c>
      <c r="CW67" s="22">
        <v>0</v>
      </c>
      <c r="CX67" s="22">
        <v>0</v>
      </c>
      <c r="CY67" s="22">
        <v>0</v>
      </c>
      <c r="CZ67" s="22">
        <v>0</v>
      </c>
      <c r="DA67" s="22">
        <v>0</v>
      </c>
      <c r="DB67" s="23">
        <v>0</v>
      </c>
      <c r="DC67" s="22">
        <v>0</v>
      </c>
      <c r="DD67" s="22">
        <v>0</v>
      </c>
      <c r="DE67" s="23">
        <v>0</v>
      </c>
      <c r="DF67" s="22">
        <v>0</v>
      </c>
      <c r="DG67" s="22">
        <v>0</v>
      </c>
      <c r="DH67" s="23">
        <v>0</v>
      </c>
      <c r="DI67" s="22">
        <v>0</v>
      </c>
      <c r="DJ67" s="22">
        <v>0</v>
      </c>
      <c r="DK67" s="22">
        <v>0</v>
      </c>
      <c r="DL67" s="22">
        <v>1347027130.0591099</v>
      </c>
    </row>
    <row r="68" spans="1:116" ht="12.75" customHeight="1" x14ac:dyDescent="0.25">
      <c r="A68" s="65" t="s">
        <v>269</v>
      </c>
      <c r="B68" s="21">
        <v>3009</v>
      </c>
      <c r="C68" s="66" t="s">
        <v>253</v>
      </c>
      <c r="D68" s="23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2">
        <v>0</v>
      </c>
      <c r="BA68" s="22">
        <v>0</v>
      </c>
      <c r="BB68" s="22">
        <v>0</v>
      </c>
      <c r="BC68" s="22">
        <v>0</v>
      </c>
      <c r="BD68" s="22">
        <v>194308353.13999948</v>
      </c>
      <c r="BE68" s="22">
        <v>155096893.00000027</v>
      </c>
      <c r="BF68" s="22">
        <v>0</v>
      </c>
      <c r="BG68" s="22">
        <v>0</v>
      </c>
      <c r="BH68" s="22">
        <v>0</v>
      </c>
      <c r="BI68" s="22">
        <v>0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  <c r="CG68" s="22">
        <v>0</v>
      </c>
      <c r="CH68" s="22">
        <v>0</v>
      </c>
      <c r="CI68" s="23">
        <v>349554983.44999999</v>
      </c>
      <c r="CJ68" s="22">
        <v>0</v>
      </c>
      <c r="CK68" s="22">
        <v>0</v>
      </c>
      <c r="CL68" s="23">
        <v>349554983.44999999</v>
      </c>
      <c r="CM68" s="22">
        <v>49922704.170000002</v>
      </c>
      <c r="CN68" s="22">
        <v>299632279.27999997</v>
      </c>
      <c r="CO68" s="23">
        <v>0</v>
      </c>
      <c r="CP68" s="22">
        <v>0</v>
      </c>
      <c r="CQ68" s="22">
        <v>0</v>
      </c>
      <c r="CR68" s="22">
        <v>0</v>
      </c>
      <c r="CS68" s="22">
        <v>0</v>
      </c>
      <c r="CT68" s="22">
        <v>0</v>
      </c>
      <c r="CU68" s="22">
        <v>0</v>
      </c>
      <c r="CV68" s="22">
        <v>3902230935.3188586</v>
      </c>
      <c r="CW68" s="22">
        <v>0</v>
      </c>
      <c r="CX68" s="22">
        <v>0</v>
      </c>
      <c r="CY68" s="22">
        <v>0</v>
      </c>
      <c r="CZ68" s="22">
        <v>0</v>
      </c>
      <c r="DA68" s="22">
        <v>0</v>
      </c>
      <c r="DB68" s="23">
        <v>0</v>
      </c>
      <c r="DC68" s="22">
        <v>0</v>
      </c>
      <c r="DD68" s="22">
        <v>0</v>
      </c>
      <c r="DE68" s="23">
        <v>0</v>
      </c>
      <c r="DF68" s="22">
        <v>0</v>
      </c>
      <c r="DG68" s="22">
        <v>0</v>
      </c>
      <c r="DH68" s="23">
        <v>0</v>
      </c>
      <c r="DI68" s="22">
        <v>0</v>
      </c>
      <c r="DJ68" s="22">
        <v>0</v>
      </c>
      <c r="DK68" s="22">
        <v>0</v>
      </c>
      <c r="DL68" s="22">
        <v>4601191164.9088593</v>
      </c>
    </row>
    <row r="69" spans="1:116" ht="12.75" customHeight="1" x14ac:dyDescent="0.25">
      <c r="A69" s="65" t="s">
        <v>271</v>
      </c>
      <c r="B69" s="21">
        <v>3011</v>
      </c>
      <c r="C69" s="66" t="s">
        <v>253</v>
      </c>
      <c r="D69" s="23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2">
        <v>0</v>
      </c>
      <c r="AW69" s="22">
        <v>0</v>
      </c>
      <c r="AX69" s="22">
        <v>0</v>
      </c>
      <c r="AY69" s="22">
        <v>0</v>
      </c>
      <c r="AZ69" s="22">
        <v>0</v>
      </c>
      <c r="BA69" s="22">
        <v>0</v>
      </c>
      <c r="BB69" s="22">
        <v>0</v>
      </c>
      <c r="BC69" s="22">
        <v>0</v>
      </c>
      <c r="BD69" s="22">
        <v>472554266.77576971</v>
      </c>
      <c r="BE69" s="22">
        <v>0</v>
      </c>
      <c r="BF69" s="22">
        <v>0</v>
      </c>
      <c r="BG69" s="22">
        <v>0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2">
        <v>0</v>
      </c>
      <c r="BO69" s="22">
        <v>0</v>
      </c>
      <c r="BP69" s="22">
        <v>0</v>
      </c>
      <c r="BQ69" s="22">
        <v>0</v>
      </c>
      <c r="BR69" s="22">
        <v>0</v>
      </c>
      <c r="BS69" s="22">
        <v>0</v>
      </c>
      <c r="BT69" s="22">
        <v>0</v>
      </c>
      <c r="BU69" s="22">
        <v>0</v>
      </c>
      <c r="BV69" s="22">
        <v>0</v>
      </c>
      <c r="BW69" s="22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  <c r="CG69" s="22">
        <v>0</v>
      </c>
      <c r="CH69" s="22">
        <v>0</v>
      </c>
      <c r="CI69" s="23">
        <v>3217673.1417964594</v>
      </c>
      <c r="CJ69" s="22">
        <v>0</v>
      </c>
      <c r="CK69" s="22">
        <v>0</v>
      </c>
      <c r="CL69" s="23">
        <v>3217673.1417964594</v>
      </c>
      <c r="CM69" s="22">
        <v>42512.629995159507</v>
      </c>
      <c r="CN69" s="22">
        <v>3175160.5118013001</v>
      </c>
      <c r="CO69" s="23">
        <v>0</v>
      </c>
      <c r="CP69" s="22">
        <v>0</v>
      </c>
      <c r="CQ69" s="22">
        <v>0</v>
      </c>
      <c r="CR69" s="22">
        <v>0</v>
      </c>
      <c r="CS69" s="22">
        <v>0</v>
      </c>
      <c r="CT69" s="22">
        <v>0</v>
      </c>
      <c r="CU69" s="22">
        <v>0</v>
      </c>
      <c r="CV69" s="22">
        <v>1609026816.9015889</v>
      </c>
      <c r="CW69" s="22">
        <v>0</v>
      </c>
      <c r="CX69" s="22">
        <v>0</v>
      </c>
      <c r="CY69" s="22">
        <v>0</v>
      </c>
      <c r="CZ69" s="22">
        <v>0</v>
      </c>
      <c r="DA69" s="22">
        <v>0</v>
      </c>
      <c r="DB69" s="23">
        <v>0</v>
      </c>
      <c r="DC69" s="22">
        <v>0</v>
      </c>
      <c r="DD69" s="22">
        <v>0</v>
      </c>
      <c r="DE69" s="23">
        <v>0</v>
      </c>
      <c r="DF69" s="22">
        <v>0</v>
      </c>
      <c r="DG69" s="22">
        <v>0</v>
      </c>
      <c r="DH69" s="23">
        <v>0</v>
      </c>
      <c r="DI69" s="22">
        <v>0</v>
      </c>
      <c r="DJ69" s="22">
        <v>0</v>
      </c>
      <c r="DK69" s="22">
        <v>0</v>
      </c>
      <c r="DL69" s="22">
        <v>2084798756.8191552</v>
      </c>
    </row>
    <row r="70" spans="1:116" ht="12.75" customHeight="1" x14ac:dyDescent="0.25">
      <c r="A70" s="65" t="s">
        <v>273</v>
      </c>
      <c r="B70" s="21">
        <v>3012</v>
      </c>
      <c r="C70" s="66" t="s">
        <v>253</v>
      </c>
      <c r="D70" s="23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0</v>
      </c>
      <c r="BW70" s="22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  <c r="CG70" s="22">
        <v>0</v>
      </c>
      <c r="CH70" s="22">
        <v>0</v>
      </c>
      <c r="CI70" s="23">
        <v>23344197.67261906</v>
      </c>
      <c r="CJ70" s="22">
        <v>0</v>
      </c>
      <c r="CK70" s="22">
        <v>0</v>
      </c>
      <c r="CL70" s="23">
        <v>23344197.67261906</v>
      </c>
      <c r="CM70" s="22">
        <v>6873280.6446000161</v>
      </c>
      <c r="CN70" s="22">
        <v>16470917.028019045</v>
      </c>
      <c r="CO70" s="23">
        <v>0</v>
      </c>
      <c r="CP70" s="22">
        <v>0</v>
      </c>
      <c r="CQ70" s="22">
        <v>0</v>
      </c>
      <c r="CR70" s="22">
        <v>0</v>
      </c>
      <c r="CS70" s="22">
        <v>0</v>
      </c>
      <c r="CT70" s="22">
        <v>0</v>
      </c>
      <c r="CU70" s="22">
        <v>0</v>
      </c>
      <c r="CV70" s="22">
        <v>4962903950.3800011</v>
      </c>
      <c r="CW70" s="22">
        <v>0</v>
      </c>
      <c r="CX70" s="22">
        <v>0</v>
      </c>
      <c r="CY70" s="22">
        <v>0</v>
      </c>
      <c r="CZ70" s="22">
        <v>0</v>
      </c>
      <c r="DA70" s="22">
        <v>0</v>
      </c>
      <c r="DB70" s="23">
        <v>0</v>
      </c>
      <c r="DC70" s="22">
        <v>0</v>
      </c>
      <c r="DD70" s="22">
        <v>0</v>
      </c>
      <c r="DE70" s="23">
        <v>0</v>
      </c>
      <c r="DF70" s="22">
        <v>0</v>
      </c>
      <c r="DG70" s="22">
        <v>0</v>
      </c>
      <c r="DH70" s="23">
        <v>0</v>
      </c>
      <c r="DI70" s="22">
        <v>0</v>
      </c>
      <c r="DJ70" s="22">
        <v>0</v>
      </c>
      <c r="DK70" s="22">
        <v>0</v>
      </c>
      <c r="DL70" s="22">
        <v>4986248148.0526209</v>
      </c>
    </row>
    <row r="71" spans="1:116" ht="12.75" customHeight="1" x14ac:dyDescent="0.25">
      <c r="A71" s="65" t="s">
        <v>275</v>
      </c>
      <c r="B71" s="21">
        <v>3015</v>
      </c>
      <c r="C71" s="66" t="s">
        <v>253</v>
      </c>
      <c r="D71" s="23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0</v>
      </c>
      <c r="AZ71" s="22">
        <v>0</v>
      </c>
      <c r="BA71" s="22">
        <v>0</v>
      </c>
      <c r="BB71" s="22">
        <v>0</v>
      </c>
      <c r="BC71" s="22">
        <v>0</v>
      </c>
      <c r="BD71" s="22">
        <v>89445818.36999999</v>
      </c>
      <c r="BE71" s="22">
        <v>0</v>
      </c>
      <c r="BF71" s="22">
        <v>0</v>
      </c>
      <c r="BG71" s="22">
        <v>0</v>
      </c>
      <c r="BH71" s="22">
        <v>0</v>
      </c>
      <c r="BI71" s="22">
        <v>0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0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0</v>
      </c>
      <c r="BW71" s="22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  <c r="CG71" s="22">
        <v>0</v>
      </c>
      <c r="CH71" s="22">
        <v>0</v>
      </c>
      <c r="CI71" s="23">
        <v>0</v>
      </c>
      <c r="CJ71" s="22">
        <v>0</v>
      </c>
      <c r="CK71" s="22">
        <v>0</v>
      </c>
      <c r="CL71" s="23">
        <v>0</v>
      </c>
      <c r="CM71" s="22">
        <v>0</v>
      </c>
      <c r="CN71" s="22">
        <v>0</v>
      </c>
      <c r="CO71" s="23">
        <v>0</v>
      </c>
      <c r="CP71" s="22">
        <v>0</v>
      </c>
      <c r="CQ71" s="22">
        <v>0</v>
      </c>
      <c r="CR71" s="22">
        <v>0</v>
      </c>
      <c r="CS71" s="22">
        <v>0</v>
      </c>
      <c r="CT71" s="22">
        <v>0</v>
      </c>
      <c r="CU71" s="22">
        <v>0</v>
      </c>
      <c r="CV71" s="22">
        <v>248876802.23000008</v>
      </c>
      <c r="CW71" s="22">
        <v>0</v>
      </c>
      <c r="CX71" s="22">
        <v>0</v>
      </c>
      <c r="CY71" s="22">
        <v>0</v>
      </c>
      <c r="CZ71" s="22">
        <v>0</v>
      </c>
      <c r="DA71" s="22">
        <v>0</v>
      </c>
      <c r="DB71" s="23">
        <v>0</v>
      </c>
      <c r="DC71" s="22">
        <v>0</v>
      </c>
      <c r="DD71" s="22">
        <v>0</v>
      </c>
      <c r="DE71" s="23">
        <v>0</v>
      </c>
      <c r="DF71" s="22">
        <v>0</v>
      </c>
      <c r="DG71" s="22">
        <v>0</v>
      </c>
      <c r="DH71" s="23">
        <v>0</v>
      </c>
      <c r="DI71" s="22">
        <v>0</v>
      </c>
      <c r="DJ71" s="22">
        <v>0</v>
      </c>
      <c r="DK71" s="22">
        <v>0</v>
      </c>
      <c r="DL71" s="22">
        <v>338322620.60000008</v>
      </c>
    </row>
    <row r="72" spans="1:116" ht="12.75" customHeight="1" x14ac:dyDescent="0.25">
      <c r="A72" s="65" t="s">
        <v>277</v>
      </c>
      <c r="B72" s="21">
        <v>3016</v>
      </c>
      <c r="C72" s="66" t="s">
        <v>253</v>
      </c>
      <c r="D72" s="23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15509698.529998414</v>
      </c>
      <c r="BE72" s="22">
        <v>153337043.44000071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0</v>
      </c>
      <c r="BW72" s="22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  <c r="CG72" s="22">
        <v>0</v>
      </c>
      <c r="CH72" s="22">
        <v>0</v>
      </c>
      <c r="CI72" s="23">
        <v>239745243.21999967</v>
      </c>
      <c r="CJ72" s="22">
        <v>72306.25</v>
      </c>
      <c r="CK72" s="22">
        <v>910852.13000000012</v>
      </c>
      <c r="CL72" s="23">
        <v>65835437.879999988</v>
      </c>
      <c r="CM72" s="22">
        <v>347009.81999999989</v>
      </c>
      <c r="CN72" s="22">
        <v>65488428.059999987</v>
      </c>
      <c r="CO72" s="23">
        <v>172926646.95999968</v>
      </c>
      <c r="CP72" s="22">
        <v>0</v>
      </c>
      <c r="CQ72" s="22">
        <v>172926646.95999968</v>
      </c>
      <c r="CR72" s="22">
        <v>2124850.1300000045</v>
      </c>
      <c r="CS72" s="22">
        <v>0</v>
      </c>
      <c r="CT72" s="22">
        <v>0</v>
      </c>
      <c r="CU72" s="22">
        <v>0</v>
      </c>
      <c r="CV72" s="22">
        <v>387701287.85999906</v>
      </c>
      <c r="CW72" s="22">
        <v>0</v>
      </c>
      <c r="CX72" s="22">
        <v>0</v>
      </c>
      <c r="CY72" s="22">
        <v>0</v>
      </c>
      <c r="CZ72" s="22">
        <v>0</v>
      </c>
      <c r="DA72" s="22">
        <v>0</v>
      </c>
      <c r="DB72" s="23">
        <v>0</v>
      </c>
      <c r="DC72" s="22">
        <v>0</v>
      </c>
      <c r="DD72" s="22">
        <v>0</v>
      </c>
      <c r="DE72" s="23">
        <v>0</v>
      </c>
      <c r="DF72" s="22">
        <v>0</v>
      </c>
      <c r="DG72" s="22">
        <v>0</v>
      </c>
      <c r="DH72" s="23">
        <v>0</v>
      </c>
      <c r="DI72" s="22">
        <v>0</v>
      </c>
      <c r="DJ72" s="22">
        <v>0</v>
      </c>
      <c r="DK72" s="22">
        <v>0</v>
      </c>
      <c r="DL72" s="22">
        <v>798418123.17999792</v>
      </c>
    </row>
    <row r="73" spans="1:116" ht="13.5" x14ac:dyDescent="0.25">
      <c r="A73" s="65" t="s">
        <v>279</v>
      </c>
      <c r="B73" s="21">
        <v>3017</v>
      </c>
      <c r="C73" s="66" t="s">
        <v>253</v>
      </c>
      <c r="D73" s="23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729539495.46994519</v>
      </c>
      <c r="BE73" s="22">
        <v>128435978.13000017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3">
        <v>4636.7699999999995</v>
      </c>
      <c r="CJ73" s="22">
        <v>0</v>
      </c>
      <c r="CK73" s="22">
        <v>0</v>
      </c>
      <c r="CL73" s="23">
        <v>4636.7699999999995</v>
      </c>
      <c r="CM73" s="22">
        <v>0</v>
      </c>
      <c r="CN73" s="22">
        <v>4636.7699999999995</v>
      </c>
      <c r="CO73" s="23">
        <v>0</v>
      </c>
      <c r="CP73" s="22">
        <v>0</v>
      </c>
      <c r="CQ73" s="22">
        <v>0</v>
      </c>
      <c r="CR73" s="22">
        <v>0</v>
      </c>
      <c r="CS73" s="22">
        <v>0</v>
      </c>
      <c r="CT73" s="22">
        <v>0</v>
      </c>
      <c r="CU73" s="22">
        <v>0</v>
      </c>
      <c r="CV73" s="22">
        <v>3204586686.1615844</v>
      </c>
      <c r="CW73" s="22">
        <v>0</v>
      </c>
      <c r="CX73" s="22">
        <v>0</v>
      </c>
      <c r="CY73" s="22">
        <v>0</v>
      </c>
      <c r="CZ73" s="22">
        <v>0</v>
      </c>
      <c r="DA73" s="22">
        <v>0</v>
      </c>
      <c r="DB73" s="23">
        <v>0</v>
      </c>
      <c r="DC73" s="22">
        <v>0</v>
      </c>
      <c r="DD73" s="22">
        <v>0</v>
      </c>
      <c r="DE73" s="23">
        <v>0</v>
      </c>
      <c r="DF73" s="22">
        <v>0</v>
      </c>
      <c r="DG73" s="22">
        <v>0</v>
      </c>
      <c r="DH73" s="23">
        <v>0</v>
      </c>
      <c r="DI73" s="22">
        <v>0</v>
      </c>
      <c r="DJ73" s="22">
        <v>0</v>
      </c>
      <c r="DK73" s="22">
        <v>0</v>
      </c>
      <c r="DL73" s="22">
        <v>4062566796.5315294</v>
      </c>
    </row>
    <row r="74" spans="1:116" ht="12.75" customHeight="1" x14ac:dyDescent="0.25">
      <c r="A74" s="65" t="s">
        <v>281</v>
      </c>
      <c r="B74" s="21">
        <v>3018</v>
      </c>
      <c r="C74" s="66" t="s">
        <v>253</v>
      </c>
      <c r="D74" s="23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v>0</v>
      </c>
      <c r="BA74" s="22">
        <v>0</v>
      </c>
      <c r="BB74" s="22">
        <v>0</v>
      </c>
      <c r="BC74" s="22">
        <v>0</v>
      </c>
      <c r="BD74" s="22">
        <v>120435.54999999994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0</v>
      </c>
      <c r="BK74" s="22">
        <v>0</v>
      </c>
      <c r="BL74" s="22">
        <v>0</v>
      </c>
      <c r="BM74" s="22">
        <v>0</v>
      </c>
      <c r="BN74" s="22">
        <v>0</v>
      </c>
      <c r="BO74" s="22">
        <v>0</v>
      </c>
      <c r="BP74" s="22">
        <v>0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0</v>
      </c>
      <c r="BW74" s="22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  <c r="CG74" s="22">
        <v>0</v>
      </c>
      <c r="CH74" s="22">
        <v>0</v>
      </c>
      <c r="CI74" s="23">
        <v>0</v>
      </c>
      <c r="CJ74" s="22">
        <v>0</v>
      </c>
      <c r="CK74" s="22">
        <v>0</v>
      </c>
      <c r="CL74" s="23">
        <v>0</v>
      </c>
      <c r="CM74" s="22">
        <v>0</v>
      </c>
      <c r="CN74" s="22">
        <v>0</v>
      </c>
      <c r="CO74" s="23">
        <v>0</v>
      </c>
      <c r="CP74" s="22">
        <v>0</v>
      </c>
      <c r="CQ74" s="22">
        <v>0</v>
      </c>
      <c r="CR74" s="22">
        <v>0</v>
      </c>
      <c r="CS74" s="22">
        <v>0</v>
      </c>
      <c r="CT74" s="22">
        <v>0</v>
      </c>
      <c r="CU74" s="22">
        <v>0</v>
      </c>
      <c r="CV74" s="22">
        <v>9475242414.3814907</v>
      </c>
      <c r="CW74" s="22">
        <v>0</v>
      </c>
      <c r="CX74" s="22">
        <v>0</v>
      </c>
      <c r="CY74" s="22">
        <v>0</v>
      </c>
      <c r="CZ74" s="22">
        <v>0</v>
      </c>
      <c r="DA74" s="22">
        <v>0</v>
      </c>
      <c r="DB74" s="23">
        <v>0</v>
      </c>
      <c r="DC74" s="22">
        <v>0</v>
      </c>
      <c r="DD74" s="22">
        <v>0</v>
      </c>
      <c r="DE74" s="23">
        <v>0</v>
      </c>
      <c r="DF74" s="22">
        <v>0</v>
      </c>
      <c r="DG74" s="22">
        <v>0</v>
      </c>
      <c r="DH74" s="23">
        <v>0</v>
      </c>
      <c r="DI74" s="22">
        <v>0</v>
      </c>
      <c r="DJ74" s="22">
        <v>0</v>
      </c>
      <c r="DK74" s="22">
        <v>0</v>
      </c>
      <c r="DL74" s="22">
        <v>9475362849.9314899</v>
      </c>
    </row>
    <row r="75" spans="1:116" ht="12.75" customHeight="1" x14ac:dyDescent="0.25">
      <c r="A75" s="67" t="s">
        <v>283</v>
      </c>
      <c r="B75" s="56">
        <v>9000</v>
      </c>
      <c r="C75" s="66" t="s">
        <v>284</v>
      </c>
      <c r="D75" s="57">
        <v>10656482854.755486</v>
      </c>
      <c r="E75" s="57">
        <v>4154903982.7481074</v>
      </c>
      <c r="F75" s="57">
        <v>4002705241.5367513</v>
      </c>
      <c r="G75" s="57">
        <v>2498873630.4706311</v>
      </c>
      <c r="H75" s="57">
        <v>202485006.79368001</v>
      </c>
      <c r="I75" s="57">
        <v>1448042584.430022</v>
      </c>
      <c r="J75" s="57">
        <v>669530.87999999907</v>
      </c>
      <c r="K75" s="57">
        <v>27526766.59</v>
      </c>
      <c r="L75" s="57">
        <v>1500</v>
      </c>
      <c r="M75" s="57">
        <v>0</v>
      </c>
      <c r="N75" s="57">
        <v>18819265.66</v>
      </c>
      <c r="O75" s="57">
        <v>238992683.83002311</v>
      </c>
      <c r="P75" s="57">
        <v>748504.32</v>
      </c>
      <c r="Q75" s="57">
        <v>266881028.62441397</v>
      </c>
      <c r="R75" s="57">
        <v>0</v>
      </c>
      <c r="S75" s="57">
        <v>0</v>
      </c>
      <c r="T75" s="57">
        <v>2066677842.36006</v>
      </c>
      <c r="U75" s="57">
        <v>18371578.180000003</v>
      </c>
      <c r="V75" s="57">
        <v>453469364.1299926</v>
      </c>
      <c r="W75" s="57">
        <v>8020441893.7400331</v>
      </c>
      <c r="X75" s="57">
        <v>1706016.1299999992</v>
      </c>
      <c r="Y75" s="57">
        <v>1042972970.4698322</v>
      </c>
      <c r="Z75" s="57">
        <v>717454472.84781408</v>
      </c>
      <c r="AA75" s="57">
        <v>98518.87000000001</v>
      </c>
      <c r="AB75" s="57">
        <v>29876.74</v>
      </c>
      <c r="AC75" s="57">
        <v>86475692.285403267</v>
      </c>
      <c r="AD75" s="57">
        <v>815015000.90868855</v>
      </c>
      <c r="AE75" s="57">
        <v>120015.62</v>
      </c>
      <c r="AF75" s="57">
        <v>7033435.6599989915</v>
      </c>
      <c r="AG75" s="57">
        <v>133436840.00999999</v>
      </c>
      <c r="AH75" s="57">
        <v>116397175.12</v>
      </c>
      <c r="AI75" s="57">
        <v>2617784.8600000003</v>
      </c>
      <c r="AJ75" s="57">
        <v>9368765.5199999996</v>
      </c>
      <c r="AK75" s="57">
        <v>371876.88999699999</v>
      </c>
      <c r="AL75" s="57">
        <v>0</v>
      </c>
      <c r="AM75" s="57">
        <v>236799793.92000011</v>
      </c>
      <c r="AN75" s="57">
        <v>361747.35</v>
      </c>
      <c r="AO75" s="57">
        <v>7007.64</v>
      </c>
      <c r="AP75" s="57">
        <v>204794972.9851689</v>
      </c>
      <c r="AQ75" s="57">
        <v>0</v>
      </c>
      <c r="AR75" s="57">
        <v>0</v>
      </c>
      <c r="AS75" s="57">
        <v>0</v>
      </c>
      <c r="AT75" s="57">
        <v>3177300105.5320568</v>
      </c>
      <c r="AU75" s="57">
        <v>714786183.30670702</v>
      </c>
      <c r="AV75" s="57">
        <v>24863759.457144983</v>
      </c>
      <c r="AW75" s="57">
        <v>0</v>
      </c>
      <c r="AX75" s="57">
        <v>11092532.646952</v>
      </c>
      <c r="AY75" s="57">
        <v>0</v>
      </c>
      <c r="AZ75" s="57">
        <v>0</v>
      </c>
      <c r="BA75" s="57">
        <v>0</v>
      </c>
      <c r="BB75" s="57">
        <v>93648213.150000006</v>
      </c>
      <c r="BC75" s="57">
        <v>5135684.3600000003</v>
      </c>
      <c r="BD75" s="57">
        <v>5387778062.9048986</v>
      </c>
      <c r="BE75" s="57">
        <v>14619400.670000108</v>
      </c>
      <c r="BF75" s="57">
        <v>0</v>
      </c>
      <c r="BG75" s="57">
        <v>0</v>
      </c>
      <c r="BH75" s="57">
        <v>873313.33</v>
      </c>
      <c r="BI75" s="57">
        <v>40740303.766153999</v>
      </c>
      <c r="BJ75" s="57">
        <v>13794778.815156002</v>
      </c>
      <c r="BK75" s="57">
        <v>0</v>
      </c>
      <c r="BL75" s="57">
        <v>11630300.800124999</v>
      </c>
      <c r="BM75" s="57">
        <v>764007006.91998839</v>
      </c>
      <c r="BN75" s="57">
        <v>1095361728.6715219</v>
      </c>
      <c r="BO75" s="57">
        <v>0</v>
      </c>
      <c r="BP75" s="57">
        <v>1255804474.3567255</v>
      </c>
      <c r="BQ75" s="57">
        <v>27334696.299938999</v>
      </c>
      <c r="BR75" s="57">
        <v>236262080.00011107</v>
      </c>
      <c r="BS75" s="57">
        <v>919631223.32572258</v>
      </c>
      <c r="BT75" s="57">
        <v>0</v>
      </c>
      <c r="BU75" s="57">
        <v>0</v>
      </c>
      <c r="BV75" s="57">
        <v>31540159.177731998</v>
      </c>
      <c r="BW75" s="57">
        <v>46682718.859999999</v>
      </c>
      <c r="BX75" s="57">
        <v>0</v>
      </c>
      <c r="BY75" s="57">
        <v>0</v>
      </c>
      <c r="BZ75" s="57">
        <v>588010207.19000006</v>
      </c>
      <c r="CA75" s="57">
        <v>4974259517.4500017</v>
      </c>
      <c r="CB75" s="57">
        <v>60774568.07</v>
      </c>
      <c r="CC75" s="57">
        <v>5009219223.6200008</v>
      </c>
      <c r="CD75" s="57">
        <v>148794.51999999999</v>
      </c>
      <c r="CE75" s="57">
        <v>0</v>
      </c>
      <c r="CF75" s="57">
        <v>59542668.959999993</v>
      </c>
      <c r="CG75" s="57">
        <v>719376680.23000002</v>
      </c>
      <c r="CH75" s="57">
        <v>194888644.71000001</v>
      </c>
      <c r="CI75" s="57">
        <v>4429603601.8108931</v>
      </c>
      <c r="CJ75" s="57">
        <v>149574903.90100002</v>
      </c>
      <c r="CK75" s="57">
        <v>976691.62000000011</v>
      </c>
      <c r="CL75" s="57">
        <v>1837127858.579968</v>
      </c>
      <c r="CM75" s="57">
        <v>338515212.66429865</v>
      </c>
      <c r="CN75" s="57">
        <v>1498612645.9156692</v>
      </c>
      <c r="CO75" s="57">
        <v>2441924147.7099266</v>
      </c>
      <c r="CP75" s="57">
        <v>535286121.33771199</v>
      </c>
      <c r="CQ75" s="57">
        <v>1906638026.3722136</v>
      </c>
      <c r="CR75" s="57">
        <v>76305263.430474415</v>
      </c>
      <c r="CS75" s="57">
        <v>0</v>
      </c>
      <c r="CT75" s="57">
        <v>154.85</v>
      </c>
      <c r="CU75" s="57">
        <v>0</v>
      </c>
      <c r="CV75" s="57">
        <v>0</v>
      </c>
      <c r="CW75" s="57">
        <v>0</v>
      </c>
      <c r="CX75" s="57">
        <v>0</v>
      </c>
      <c r="CY75" s="57">
        <v>0</v>
      </c>
      <c r="CZ75" s="57">
        <v>0</v>
      </c>
      <c r="DA75" s="57">
        <v>0</v>
      </c>
      <c r="DB75" s="57">
        <v>0</v>
      </c>
      <c r="DC75" s="57">
        <v>0</v>
      </c>
      <c r="DD75" s="57">
        <v>0</v>
      </c>
      <c r="DE75" s="57">
        <v>0</v>
      </c>
      <c r="DF75" s="57">
        <v>0</v>
      </c>
      <c r="DG75" s="57">
        <v>0</v>
      </c>
      <c r="DH75" s="57">
        <v>0</v>
      </c>
      <c r="DI75" s="57">
        <v>0</v>
      </c>
      <c r="DJ75" s="57">
        <v>0</v>
      </c>
      <c r="DK75" s="57">
        <v>0</v>
      </c>
      <c r="DL75" s="57">
        <v>56779688419.312904</v>
      </c>
    </row>
    <row r="76" spans="1:116" ht="13.5" x14ac:dyDescent="0.25">
      <c r="A76" s="67" t="s">
        <v>286</v>
      </c>
      <c r="B76" s="56">
        <v>9001</v>
      </c>
      <c r="C76" s="66" t="s">
        <v>287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0</v>
      </c>
      <c r="S76" s="57">
        <v>0</v>
      </c>
      <c r="T76" s="57">
        <v>0</v>
      </c>
      <c r="U76" s="57">
        <v>0</v>
      </c>
      <c r="V76" s="57">
        <v>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7">
        <v>0</v>
      </c>
      <c r="AC76" s="57">
        <v>0</v>
      </c>
      <c r="AD76" s="57">
        <v>0</v>
      </c>
      <c r="AE76" s="57">
        <v>0</v>
      </c>
      <c r="AF76" s="57">
        <v>0</v>
      </c>
      <c r="AG76" s="57">
        <v>0</v>
      </c>
      <c r="AH76" s="57">
        <v>0</v>
      </c>
      <c r="AI76" s="57">
        <v>0</v>
      </c>
      <c r="AJ76" s="57">
        <v>0</v>
      </c>
      <c r="AK76" s="57">
        <v>0</v>
      </c>
      <c r="AL76" s="57">
        <v>0</v>
      </c>
      <c r="AM76" s="57">
        <v>0</v>
      </c>
      <c r="AN76" s="57">
        <v>0</v>
      </c>
      <c r="AO76" s="57">
        <v>0</v>
      </c>
      <c r="AP76" s="57">
        <v>0</v>
      </c>
      <c r="AQ76" s="57">
        <v>0</v>
      </c>
      <c r="AR76" s="57">
        <v>0</v>
      </c>
      <c r="AS76" s="57">
        <v>0</v>
      </c>
      <c r="AT76" s="57">
        <v>0</v>
      </c>
      <c r="AU76" s="57">
        <v>0</v>
      </c>
      <c r="AV76" s="57">
        <v>0</v>
      </c>
      <c r="AW76" s="57">
        <v>0</v>
      </c>
      <c r="AX76" s="57">
        <v>0</v>
      </c>
      <c r="AY76" s="57">
        <v>0</v>
      </c>
      <c r="AZ76" s="57">
        <v>0</v>
      </c>
      <c r="BA76" s="57">
        <v>0</v>
      </c>
      <c r="BB76" s="57">
        <v>0</v>
      </c>
      <c r="BC76" s="57">
        <v>0</v>
      </c>
      <c r="BD76" s="57">
        <v>1675977156.3657126</v>
      </c>
      <c r="BE76" s="57">
        <v>440574690.18000114</v>
      </c>
      <c r="BF76" s="57">
        <v>0</v>
      </c>
      <c r="BG76" s="57">
        <v>0</v>
      </c>
      <c r="BH76" s="57">
        <v>0</v>
      </c>
      <c r="BI76" s="57">
        <v>0</v>
      </c>
      <c r="BJ76" s="57">
        <v>0</v>
      </c>
      <c r="BK76" s="57">
        <v>0</v>
      </c>
      <c r="BL76" s="57">
        <v>0</v>
      </c>
      <c r="BM76" s="57">
        <v>0</v>
      </c>
      <c r="BN76" s="57">
        <v>0</v>
      </c>
      <c r="BO76" s="57">
        <v>0</v>
      </c>
      <c r="BP76" s="57">
        <v>0</v>
      </c>
      <c r="BQ76" s="57">
        <v>0</v>
      </c>
      <c r="BR76" s="57">
        <v>0</v>
      </c>
      <c r="BS76" s="57">
        <v>0</v>
      </c>
      <c r="BT76" s="57">
        <v>0</v>
      </c>
      <c r="BU76" s="57">
        <v>0</v>
      </c>
      <c r="BV76" s="57">
        <v>0</v>
      </c>
      <c r="BW76" s="57">
        <v>0</v>
      </c>
      <c r="BX76" s="57">
        <v>0</v>
      </c>
      <c r="BY76" s="57">
        <v>0</v>
      </c>
      <c r="BZ76" s="57">
        <v>0</v>
      </c>
      <c r="CA76" s="57">
        <v>0</v>
      </c>
      <c r="CB76" s="57">
        <v>0</v>
      </c>
      <c r="CC76" s="57">
        <v>0</v>
      </c>
      <c r="CD76" s="57">
        <v>0</v>
      </c>
      <c r="CE76" s="57">
        <v>0</v>
      </c>
      <c r="CF76" s="57">
        <v>0</v>
      </c>
      <c r="CG76" s="57">
        <v>0</v>
      </c>
      <c r="CH76" s="57">
        <v>0</v>
      </c>
      <c r="CI76" s="57">
        <v>616920314.15441513</v>
      </c>
      <c r="CJ76" s="57">
        <v>72306.25</v>
      </c>
      <c r="CK76" s="57">
        <v>910852.13000000012</v>
      </c>
      <c r="CL76" s="57">
        <v>442344929.25441545</v>
      </c>
      <c r="CM76" s="57">
        <v>57185507.264595181</v>
      </c>
      <c r="CN76" s="57">
        <v>385159421.9898203</v>
      </c>
      <c r="CO76" s="57">
        <v>173592226.51999968</v>
      </c>
      <c r="CP76" s="57">
        <v>0</v>
      </c>
      <c r="CQ76" s="57">
        <v>173592226.51999968</v>
      </c>
      <c r="CR76" s="57">
        <v>2124850.1300000045</v>
      </c>
      <c r="CS76" s="57">
        <v>0</v>
      </c>
      <c r="CT76" s="57">
        <v>0</v>
      </c>
      <c r="CU76" s="57">
        <v>90918830.059999987</v>
      </c>
      <c r="CV76" s="57">
        <v>40898962777.577499</v>
      </c>
      <c r="CW76" s="57">
        <v>0</v>
      </c>
      <c r="CX76" s="57">
        <v>0</v>
      </c>
      <c r="CY76" s="57">
        <v>0</v>
      </c>
      <c r="CZ76" s="57">
        <v>0</v>
      </c>
      <c r="DA76" s="57">
        <v>0</v>
      </c>
      <c r="DB76" s="57">
        <v>0</v>
      </c>
      <c r="DC76" s="57">
        <v>0</v>
      </c>
      <c r="DD76" s="57">
        <v>0</v>
      </c>
      <c r="DE76" s="57">
        <v>0</v>
      </c>
      <c r="DF76" s="57">
        <v>0</v>
      </c>
      <c r="DG76" s="57">
        <v>0</v>
      </c>
      <c r="DH76" s="57">
        <v>0</v>
      </c>
      <c r="DI76" s="57">
        <v>0</v>
      </c>
      <c r="DJ76" s="57">
        <v>0</v>
      </c>
      <c r="DK76" s="57">
        <v>0</v>
      </c>
      <c r="DL76" s="57">
        <v>43725478618.467636</v>
      </c>
    </row>
    <row r="77" spans="1:116" ht="13.5" x14ac:dyDescent="0.25">
      <c r="A77" s="67" t="s">
        <v>289</v>
      </c>
      <c r="B77" s="56">
        <v>9003</v>
      </c>
      <c r="C77" s="66" t="s">
        <v>290</v>
      </c>
      <c r="D77" s="57">
        <v>10656482854.755486</v>
      </c>
      <c r="E77" s="57">
        <v>4154903982.7481074</v>
      </c>
      <c r="F77" s="57">
        <v>4002705241.5367513</v>
      </c>
      <c r="G77" s="57">
        <v>2498873630.4706311</v>
      </c>
      <c r="H77" s="57">
        <v>202485006.79368001</v>
      </c>
      <c r="I77" s="57">
        <v>1448042584.430022</v>
      </c>
      <c r="J77" s="57">
        <v>669530.87999999907</v>
      </c>
      <c r="K77" s="57">
        <v>27526766.59</v>
      </c>
      <c r="L77" s="57">
        <v>1500</v>
      </c>
      <c r="M77" s="57">
        <v>0</v>
      </c>
      <c r="N77" s="57">
        <v>18819265.66</v>
      </c>
      <c r="O77" s="57">
        <v>238992683.83002311</v>
      </c>
      <c r="P77" s="57">
        <v>748504.32</v>
      </c>
      <c r="Q77" s="57">
        <v>266881028.62441397</v>
      </c>
      <c r="R77" s="57">
        <v>0</v>
      </c>
      <c r="S77" s="57">
        <v>0</v>
      </c>
      <c r="T77" s="57">
        <v>2066677842.36006</v>
      </c>
      <c r="U77" s="57">
        <v>18371578.180000003</v>
      </c>
      <c r="V77" s="57">
        <v>453469364.1299926</v>
      </c>
      <c r="W77" s="57">
        <v>8020441893.7400331</v>
      </c>
      <c r="X77" s="57">
        <v>1706016.1299999992</v>
      </c>
      <c r="Y77" s="57">
        <v>1042972970.4698322</v>
      </c>
      <c r="Z77" s="57">
        <v>717454472.84781408</v>
      </c>
      <c r="AA77" s="57">
        <v>98518.87000000001</v>
      </c>
      <c r="AB77" s="57">
        <v>29876.74</v>
      </c>
      <c r="AC77" s="57">
        <v>86475692.285403267</v>
      </c>
      <c r="AD77" s="57">
        <v>815015000.90868855</v>
      </c>
      <c r="AE77" s="57">
        <v>120015.62</v>
      </c>
      <c r="AF77" s="57">
        <v>7033435.6599989915</v>
      </c>
      <c r="AG77" s="57">
        <v>133436840.00999999</v>
      </c>
      <c r="AH77" s="57">
        <v>116397175.12</v>
      </c>
      <c r="AI77" s="57">
        <v>2617784.8600000003</v>
      </c>
      <c r="AJ77" s="57">
        <v>9368765.5199999996</v>
      </c>
      <c r="AK77" s="57">
        <v>371876.88999699999</v>
      </c>
      <c r="AL77" s="57">
        <v>0</v>
      </c>
      <c r="AM77" s="57">
        <v>236799793.92000011</v>
      </c>
      <c r="AN77" s="57">
        <v>361747.35</v>
      </c>
      <c r="AO77" s="57">
        <v>7007.64</v>
      </c>
      <c r="AP77" s="57">
        <v>204794972.9851689</v>
      </c>
      <c r="AQ77" s="57">
        <v>0</v>
      </c>
      <c r="AR77" s="57">
        <v>0</v>
      </c>
      <c r="AS77" s="57">
        <v>0</v>
      </c>
      <c r="AT77" s="57">
        <v>3177300105.5320568</v>
      </c>
      <c r="AU77" s="57">
        <v>714786183.30670702</v>
      </c>
      <c r="AV77" s="57">
        <v>24863759.457144983</v>
      </c>
      <c r="AW77" s="57">
        <v>0</v>
      </c>
      <c r="AX77" s="57">
        <v>11092532.646952</v>
      </c>
      <c r="AY77" s="57">
        <v>0</v>
      </c>
      <c r="AZ77" s="57">
        <v>0</v>
      </c>
      <c r="BA77" s="57">
        <v>0</v>
      </c>
      <c r="BB77" s="57">
        <v>93648213.150000006</v>
      </c>
      <c r="BC77" s="57">
        <v>5135684.3600000003</v>
      </c>
      <c r="BD77" s="57">
        <v>7063755219.2706108</v>
      </c>
      <c r="BE77" s="57">
        <v>455194090.85000128</v>
      </c>
      <c r="BF77" s="57">
        <v>0</v>
      </c>
      <c r="BG77" s="57">
        <v>0</v>
      </c>
      <c r="BH77" s="57">
        <v>873313.33</v>
      </c>
      <c r="BI77" s="57">
        <v>40740303.766153999</v>
      </c>
      <c r="BJ77" s="57">
        <v>13794778.815156002</v>
      </c>
      <c r="BK77" s="57">
        <v>0</v>
      </c>
      <c r="BL77" s="57">
        <v>11630300.800124999</v>
      </c>
      <c r="BM77" s="57">
        <v>764007006.91998839</v>
      </c>
      <c r="BN77" s="57">
        <v>1095361728.6715219</v>
      </c>
      <c r="BO77" s="57">
        <v>0</v>
      </c>
      <c r="BP77" s="57">
        <v>1255804474.3567255</v>
      </c>
      <c r="BQ77" s="57">
        <v>27334696.299938999</v>
      </c>
      <c r="BR77" s="57">
        <v>236262080.00011107</v>
      </c>
      <c r="BS77" s="57">
        <v>919631223.32572258</v>
      </c>
      <c r="BT77" s="57">
        <v>0</v>
      </c>
      <c r="BU77" s="57">
        <v>0</v>
      </c>
      <c r="BV77" s="57">
        <v>31540159.177731998</v>
      </c>
      <c r="BW77" s="57">
        <v>46682718.859999999</v>
      </c>
      <c r="BX77" s="57">
        <v>0</v>
      </c>
      <c r="BY77" s="57">
        <v>0</v>
      </c>
      <c r="BZ77" s="57">
        <v>588010207.19000006</v>
      </c>
      <c r="CA77" s="57">
        <v>4974259517.4500017</v>
      </c>
      <c r="CB77" s="57">
        <v>60774568.07</v>
      </c>
      <c r="CC77" s="57">
        <v>5009219223.6200008</v>
      </c>
      <c r="CD77" s="57">
        <v>148794.51999999999</v>
      </c>
      <c r="CE77" s="57">
        <v>0</v>
      </c>
      <c r="CF77" s="57">
        <v>59542668.959999993</v>
      </c>
      <c r="CG77" s="57">
        <v>719376680.23000002</v>
      </c>
      <c r="CH77" s="57">
        <v>194888644.71000001</v>
      </c>
      <c r="CI77" s="57">
        <v>5046523915.9653082</v>
      </c>
      <c r="CJ77" s="57">
        <v>149647210.15100002</v>
      </c>
      <c r="CK77" s="57">
        <v>1887543.7500000002</v>
      </c>
      <c r="CL77" s="57">
        <v>2279472787.8343835</v>
      </c>
      <c r="CM77" s="57">
        <v>395700719.9288938</v>
      </c>
      <c r="CN77" s="57">
        <v>1883772067.9054894</v>
      </c>
      <c r="CO77" s="57">
        <v>2615516374.2299261</v>
      </c>
      <c r="CP77" s="57">
        <v>535286121.33771199</v>
      </c>
      <c r="CQ77" s="57">
        <v>2080230252.8922133</v>
      </c>
      <c r="CR77" s="57">
        <v>78430113.560474426</v>
      </c>
      <c r="CS77" s="57">
        <v>0</v>
      </c>
      <c r="CT77" s="57">
        <v>154.85</v>
      </c>
      <c r="CU77" s="57">
        <v>90918830.059999987</v>
      </c>
      <c r="CV77" s="57">
        <v>40898962777.577499</v>
      </c>
      <c r="CW77" s="57">
        <v>0</v>
      </c>
      <c r="CX77" s="57">
        <v>0</v>
      </c>
      <c r="CY77" s="57">
        <v>0</v>
      </c>
      <c r="CZ77" s="57">
        <v>0</v>
      </c>
      <c r="DA77" s="57">
        <v>0</v>
      </c>
      <c r="DB77" s="57">
        <v>0</v>
      </c>
      <c r="DC77" s="57">
        <v>0</v>
      </c>
      <c r="DD77" s="57">
        <v>0</v>
      </c>
      <c r="DE77" s="57">
        <v>0</v>
      </c>
      <c r="DF77" s="57">
        <v>0</v>
      </c>
      <c r="DG77" s="57">
        <v>0</v>
      </c>
      <c r="DH77" s="57">
        <v>0</v>
      </c>
      <c r="DI77" s="57">
        <v>0</v>
      </c>
      <c r="DJ77" s="57">
        <v>0</v>
      </c>
      <c r="DK77" s="57">
        <v>0</v>
      </c>
      <c r="DL77" s="57">
        <v>100505167037.78055</v>
      </c>
    </row>
    <row r="118" spans="3:3" x14ac:dyDescent="0.2">
      <c r="C118" s="3"/>
    </row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</sheetData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0845D-EA13-461F-B18E-192DA1512CF4}">
  <dimension ref="A1:DL143"/>
  <sheetViews>
    <sheetView showGridLines="0" zoomScale="80" zoomScaleNormal="80" workbookViewId="0">
      <pane xSplit="3" ySplit="6" topLeftCell="D7" activePane="bottomRight" state="frozen"/>
      <selection activeCell="DC56" sqref="DC56"/>
      <selection pane="topRight" activeCell="DC56" sqref="DC56"/>
      <selection pane="bottomLeft" activeCell="DC56" sqref="DC56"/>
      <selection pane="bottomRight" activeCell="D7" sqref="D7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16" width="18.85546875" style="3" customWidth="1"/>
    <col min="117" max="16384" width="9.140625" style="3"/>
  </cols>
  <sheetData>
    <row r="1" spans="1:116" ht="15" customHeight="1" x14ac:dyDescent="0.25">
      <c r="A1" s="1" t="s">
        <v>0</v>
      </c>
      <c r="B1" s="2"/>
      <c r="C1" s="2"/>
    </row>
    <row r="2" spans="1:116" ht="15" customHeight="1" x14ac:dyDescent="0.25">
      <c r="A2" s="1" t="s">
        <v>11</v>
      </c>
      <c r="B2" s="2"/>
      <c r="C2" s="2"/>
    </row>
    <row r="3" spans="1:116" ht="15" customHeight="1" x14ac:dyDescent="0.25">
      <c r="A3" s="5" t="s">
        <v>354</v>
      </c>
      <c r="B3" s="2"/>
      <c r="C3" s="2"/>
    </row>
    <row r="4" spans="1:116" ht="22.5" customHeight="1" x14ac:dyDescent="0.2"/>
    <row r="5" spans="1:116" ht="22.5" customHeight="1" x14ac:dyDescent="0.2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708</v>
      </c>
      <c r="N5" s="11">
        <v>707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773</v>
      </c>
      <c r="BX5" s="11">
        <v>774</v>
      </c>
      <c r="BY5" s="11">
        <v>775</v>
      </c>
      <c r="BZ5" s="11">
        <v>776</v>
      </c>
      <c r="CA5" s="11">
        <v>777</v>
      </c>
      <c r="CB5" s="11">
        <v>778</v>
      </c>
      <c r="CC5" s="11">
        <v>779</v>
      </c>
      <c r="CD5" s="11">
        <v>780</v>
      </c>
      <c r="CE5" s="11">
        <v>781</v>
      </c>
      <c r="CF5" s="11">
        <v>782</v>
      </c>
      <c r="CG5" s="11">
        <v>783</v>
      </c>
      <c r="CH5" s="11">
        <v>784</v>
      </c>
      <c r="CI5" s="11">
        <v>785</v>
      </c>
      <c r="CJ5" s="11">
        <v>904</v>
      </c>
      <c r="CK5" s="11">
        <v>905</v>
      </c>
      <c r="CL5" s="11">
        <v>906</v>
      </c>
      <c r="CM5" s="11">
        <v>90601</v>
      </c>
      <c r="CN5" s="11">
        <v>90602</v>
      </c>
      <c r="CO5" s="11">
        <v>907</v>
      </c>
      <c r="CP5" s="11">
        <v>90701</v>
      </c>
      <c r="CQ5" s="11">
        <v>90702</v>
      </c>
      <c r="CR5" s="11">
        <v>786</v>
      </c>
      <c r="CS5" s="11">
        <v>789</v>
      </c>
      <c r="CT5" s="11">
        <v>798</v>
      </c>
      <c r="CU5" s="11">
        <v>790</v>
      </c>
      <c r="CV5" s="11">
        <v>791</v>
      </c>
      <c r="CW5" s="11">
        <v>792</v>
      </c>
      <c r="CX5" s="11">
        <v>793</v>
      </c>
      <c r="CY5" s="11">
        <v>794</v>
      </c>
      <c r="CZ5" s="11">
        <v>795</v>
      </c>
      <c r="DA5" s="11">
        <v>796</v>
      </c>
      <c r="DB5" s="11">
        <v>797</v>
      </c>
      <c r="DC5" s="11">
        <v>908</v>
      </c>
      <c r="DD5" s="11">
        <v>909</v>
      </c>
      <c r="DE5" s="11">
        <v>910</v>
      </c>
      <c r="DF5" s="11">
        <v>91001</v>
      </c>
      <c r="DG5" s="11">
        <v>91002</v>
      </c>
      <c r="DH5" s="11">
        <v>911</v>
      </c>
      <c r="DI5" s="11">
        <v>91101</v>
      </c>
      <c r="DJ5" s="11">
        <v>91102</v>
      </c>
      <c r="DK5" s="11">
        <v>799</v>
      </c>
      <c r="DL5" s="6"/>
    </row>
    <row r="6" spans="1:116" ht="80.099999999999994" customHeight="1" x14ac:dyDescent="0.2">
      <c r="A6" s="64" t="s">
        <v>141</v>
      </c>
      <c r="B6" s="64" t="s">
        <v>142</v>
      </c>
      <c r="C6" s="64" t="s">
        <v>143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110</v>
      </c>
      <c r="I6" s="8" t="s">
        <v>48</v>
      </c>
      <c r="J6" s="8" t="s">
        <v>14</v>
      </c>
      <c r="K6" s="8" t="s">
        <v>105</v>
      </c>
      <c r="L6" s="8" t="s">
        <v>106</v>
      </c>
      <c r="M6" s="8" t="s">
        <v>107</v>
      </c>
      <c r="N6" s="8" t="s">
        <v>98</v>
      </c>
      <c r="O6" s="8" t="s">
        <v>41</v>
      </c>
      <c r="P6" s="8" t="s">
        <v>42</v>
      </c>
      <c r="Q6" s="8" t="s">
        <v>37</v>
      </c>
      <c r="R6" s="8" t="s">
        <v>310</v>
      </c>
      <c r="S6" s="8" t="s">
        <v>74</v>
      </c>
      <c r="T6" s="8" t="s">
        <v>75</v>
      </c>
      <c r="U6" s="8" t="s">
        <v>76</v>
      </c>
      <c r="V6" s="8" t="s">
        <v>77</v>
      </c>
      <c r="W6" s="8" t="s">
        <v>30</v>
      </c>
      <c r="X6" s="8" t="s">
        <v>15</v>
      </c>
      <c r="Y6" s="8" t="s">
        <v>83</v>
      </c>
      <c r="Z6" s="8" t="s">
        <v>84</v>
      </c>
      <c r="AA6" s="8" t="s">
        <v>85</v>
      </c>
      <c r="AB6" s="8" t="s">
        <v>86</v>
      </c>
      <c r="AC6" s="8" t="s">
        <v>56</v>
      </c>
      <c r="AD6" s="8" t="s">
        <v>57</v>
      </c>
      <c r="AE6" s="8" t="s">
        <v>87</v>
      </c>
      <c r="AF6" s="8" t="s">
        <v>88</v>
      </c>
      <c r="AG6" s="8" t="s">
        <v>35</v>
      </c>
      <c r="AH6" s="8" t="s">
        <v>79</v>
      </c>
      <c r="AI6" s="8" t="s">
        <v>16</v>
      </c>
      <c r="AJ6" s="8" t="s">
        <v>311</v>
      </c>
      <c r="AK6" s="8" t="s">
        <v>90</v>
      </c>
      <c r="AL6" s="8" t="s">
        <v>91</v>
      </c>
      <c r="AM6" s="8" t="s">
        <v>92</v>
      </c>
      <c r="AN6" s="8" t="s">
        <v>93</v>
      </c>
      <c r="AO6" s="8" t="s">
        <v>81</v>
      </c>
      <c r="AP6" s="8" t="s">
        <v>108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99</v>
      </c>
      <c r="AZ6" s="8" t="s">
        <v>100</v>
      </c>
      <c r="BA6" s="8" t="s">
        <v>101</v>
      </c>
      <c r="BB6" s="8" t="s">
        <v>111</v>
      </c>
      <c r="BC6" s="8" t="s">
        <v>112</v>
      </c>
      <c r="BD6" s="8" t="s">
        <v>17</v>
      </c>
      <c r="BE6" s="8" t="s">
        <v>18</v>
      </c>
      <c r="BF6" s="8" t="s">
        <v>113</v>
      </c>
      <c r="BG6" s="8" t="s">
        <v>114</v>
      </c>
      <c r="BH6" s="8" t="s">
        <v>115</v>
      </c>
      <c r="BI6" s="8" t="s">
        <v>102</v>
      </c>
      <c r="BJ6" s="8" t="s">
        <v>103</v>
      </c>
      <c r="BK6" s="8" t="s">
        <v>116</v>
      </c>
      <c r="BL6" s="8" t="s">
        <v>117</v>
      </c>
      <c r="BM6" s="8" t="s">
        <v>118</v>
      </c>
      <c r="BN6" s="8" t="s">
        <v>120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94</v>
      </c>
      <c r="BU6" s="8" t="s">
        <v>312</v>
      </c>
      <c r="BV6" s="8" t="s">
        <v>96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20</v>
      </c>
      <c r="CI6" s="8" t="s">
        <v>21</v>
      </c>
      <c r="CJ6" s="8" t="s">
        <v>22</v>
      </c>
      <c r="CK6" s="8" t="s">
        <v>23</v>
      </c>
      <c r="CL6" s="8" t="s">
        <v>24</v>
      </c>
      <c r="CM6" s="8" t="s">
        <v>25</v>
      </c>
      <c r="CN6" s="8" t="s">
        <v>26</v>
      </c>
      <c r="CO6" s="8" t="s">
        <v>27</v>
      </c>
      <c r="CP6" s="8" t="s">
        <v>25</v>
      </c>
      <c r="CQ6" s="8" t="s">
        <v>26</v>
      </c>
      <c r="CR6" s="8" t="s">
        <v>28</v>
      </c>
      <c r="CS6" s="8" t="s">
        <v>122</v>
      </c>
      <c r="CT6" s="8" t="s">
        <v>123</v>
      </c>
      <c r="CU6" s="8" t="s">
        <v>125</v>
      </c>
      <c r="CV6" s="8" t="s">
        <v>126</v>
      </c>
      <c r="CW6" s="8" t="s">
        <v>127</v>
      </c>
      <c r="CX6" s="8" t="s">
        <v>128</v>
      </c>
      <c r="CY6" s="8" t="s">
        <v>129</v>
      </c>
      <c r="CZ6" s="8" t="s">
        <v>130</v>
      </c>
      <c r="DA6" s="8" t="s">
        <v>20</v>
      </c>
      <c r="DB6" s="8" t="s">
        <v>21</v>
      </c>
      <c r="DC6" s="8" t="s">
        <v>22</v>
      </c>
      <c r="DD6" s="8" t="s">
        <v>23</v>
      </c>
      <c r="DE6" s="8" t="s">
        <v>24</v>
      </c>
      <c r="DF6" s="8" t="s">
        <v>25</v>
      </c>
      <c r="DG6" s="8" t="s">
        <v>26</v>
      </c>
      <c r="DH6" s="8" t="s">
        <v>27</v>
      </c>
      <c r="DI6" s="8" t="s">
        <v>25</v>
      </c>
      <c r="DJ6" s="8" t="s">
        <v>26</v>
      </c>
      <c r="DK6" s="8" t="s">
        <v>131</v>
      </c>
      <c r="DL6" s="69" t="s">
        <v>353</v>
      </c>
    </row>
    <row r="7" spans="1:116" ht="12.75" customHeight="1" x14ac:dyDescent="0.25">
      <c r="A7" s="65" t="s">
        <v>145</v>
      </c>
      <c r="B7" s="21">
        <v>1001</v>
      </c>
      <c r="C7" s="66" t="s">
        <v>146</v>
      </c>
      <c r="D7" s="23">
        <v>138197463.91999999</v>
      </c>
      <c r="E7" s="22">
        <v>0</v>
      </c>
      <c r="F7" s="22">
        <v>0</v>
      </c>
      <c r="G7" s="22">
        <v>138197463.91999999</v>
      </c>
      <c r="H7" s="22">
        <v>8975326.5399999991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67061588.950000003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5242031.29</v>
      </c>
      <c r="Z7" s="22">
        <v>197773907.93000001</v>
      </c>
      <c r="AA7" s="22">
        <v>0</v>
      </c>
      <c r="AB7" s="22">
        <v>9764563.5999999996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148511117.47999999</v>
      </c>
      <c r="AN7" s="22">
        <v>0</v>
      </c>
      <c r="AO7" s="22">
        <v>0</v>
      </c>
      <c r="AP7" s="22">
        <v>9022956.6899999995</v>
      </c>
      <c r="AQ7" s="22">
        <v>0</v>
      </c>
      <c r="AR7" s="22">
        <v>0</v>
      </c>
      <c r="AS7" s="22">
        <v>0</v>
      </c>
      <c r="AT7" s="22">
        <v>17361745.800000001</v>
      </c>
      <c r="AU7" s="22">
        <v>5383891.96</v>
      </c>
      <c r="AV7" s="22">
        <v>-349734.02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53964749.549999997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52674648.899999999</v>
      </c>
      <c r="BQ7" s="22">
        <v>78016.61</v>
      </c>
      <c r="BR7" s="22">
        <v>17049493.559999999</v>
      </c>
      <c r="BS7" s="22">
        <v>0</v>
      </c>
      <c r="BT7" s="22">
        <v>0</v>
      </c>
      <c r="BU7" s="22">
        <v>0</v>
      </c>
      <c r="BV7" s="22">
        <v>23175143.079999998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3">
        <v>0</v>
      </c>
      <c r="CJ7" s="22">
        <v>0</v>
      </c>
      <c r="CK7" s="22">
        <v>0</v>
      </c>
      <c r="CL7" s="23">
        <v>0</v>
      </c>
      <c r="CM7" s="22">
        <v>0</v>
      </c>
      <c r="CN7" s="22">
        <v>0</v>
      </c>
      <c r="CO7" s="23">
        <v>0</v>
      </c>
      <c r="CP7" s="22">
        <v>0</v>
      </c>
      <c r="CQ7" s="22">
        <v>0</v>
      </c>
      <c r="CR7" s="22">
        <v>2613255.33</v>
      </c>
      <c r="CS7" s="22">
        <v>0</v>
      </c>
      <c r="CT7" s="22">
        <v>0</v>
      </c>
      <c r="CU7" s="22">
        <v>0</v>
      </c>
      <c r="CV7" s="22">
        <v>0</v>
      </c>
      <c r="CW7" s="22">
        <v>0</v>
      </c>
      <c r="CX7" s="22">
        <v>0</v>
      </c>
      <c r="CY7" s="22">
        <v>0</v>
      </c>
      <c r="CZ7" s="22">
        <v>0</v>
      </c>
      <c r="DA7" s="22">
        <v>0</v>
      </c>
      <c r="DB7" s="23">
        <v>0</v>
      </c>
      <c r="DC7" s="22">
        <v>0</v>
      </c>
      <c r="DD7" s="22">
        <v>0</v>
      </c>
      <c r="DE7" s="23">
        <v>0</v>
      </c>
      <c r="DF7" s="22">
        <v>0</v>
      </c>
      <c r="DG7" s="22">
        <v>0</v>
      </c>
      <c r="DH7" s="23">
        <v>0</v>
      </c>
      <c r="DI7" s="22">
        <v>0</v>
      </c>
      <c r="DJ7" s="22">
        <v>0</v>
      </c>
      <c r="DK7" s="22">
        <v>0</v>
      </c>
      <c r="DL7" s="22">
        <v>756500167.17000008</v>
      </c>
    </row>
    <row r="8" spans="1:116" ht="12.75" customHeight="1" x14ac:dyDescent="0.25">
      <c r="A8" s="65" t="s">
        <v>148</v>
      </c>
      <c r="B8" s="21">
        <v>1003</v>
      </c>
      <c r="C8" s="66" t="s">
        <v>146</v>
      </c>
      <c r="D8" s="23">
        <v>2700212604.2199759</v>
      </c>
      <c r="E8" s="22">
        <v>23101256.379999898</v>
      </c>
      <c r="F8" s="22">
        <v>1771881809.70999</v>
      </c>
      <c r="G8" s="22">
        <v>905229538.12998605</v>
      </c>
      <c r="H8" s="22">
        <v>663783496.74000001</v>
      </c>
      <c r="I8" s="22">
        <v>31627640</v>
      </c>
      <c r="J8" s="22">
        <v>717864.38</v>
      </c>
      <c r="K8" s="22">
        <v>0</v>
      </c>
      <c r="L8" s="22">
        <v>0</v>
      </c>
      <c r="M8" s="22">
        <v>0</v>
      </c>
      <c r="N8" s="22">
        <v>329132.40000000002</v>
      </c>
      <c r="O8" s="22">
        <v>165133894.03999999</v>
      </c>
      <c r="P8" s="22">
        <v>0</v>
      </c>
      <c r="Q8" s="22">
        <v>137335279.47</v>
      </c>
      <c r="R8" s="22">
        <v>0</v>
      </c>
      <c r="S8" s="22">
        <v>0</v>
      </c>
      <c r="T8" s="22">
        <v>368455380.64999998</v>
      </c>
      <c r="U8" s="22">
        <v>0</v>
      </c>
      <c r="V8" s="22">
        <v>67832406.569999993</v>
      </c>
      <c r="W8" s="22">
        <v>812322385.05999994</v>
      </c>
      <c r="X8" s="22">
        <v>9202</v>
      </c>
      <c r="Y8" s="22">
        <v>124569699.97</v>
      </c>
      <c r="Z8" s="22">
        <v>249026865.68000001</v>
      </c>
      <c r="AA8" s="22">
        <v>1225</v>
      </c>
      <c r="AB8" s="22">
        <v>0</v>
      </c>
      <c r="AC8" s="22">
        <v>2200459.23</v>
      </c>
      <c r="AD8" s="22">
        <v>46642099.920000002</v>
      </c>
      <c r="AE8" s="22">
        <v>0</v>
      </c>
      <c r="AF8" s="22">
        <v>4071801.09</v>
      </c>
      <c r="AG8" s="22">
        <v>80576870.989999995</v>
      </c>
      <c r="AH8" s="22">
        <v>212099063.78999999</v>
      </c>
      <c r="AI8" s="22">
        <v>0</v>
      </c>
      <c r="AJ8" s="22">
        <v>73157.16</v>
      </c>
      <c r="AK8" s="22">
        <v>53250.79</v>
      </c>
      <c r="AL8" s="22">
        <v>0</v>
      </c>
      <c r="AM8" s="22">
        <v>174681476.37</v>
      </c>
      <c r="AN8" s="22">
        <v>0</v>
      </c>
      <c r="AO8" s="22">
        <v>0</v>
      </c>
      <c r="AP8" s="22">
        <v>2559369.2599999998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54059185.329999998</v>
      </c>
      <c r="BE8" s="22">
        <v>0</v>
      </c>
      <c r="BF8" s="22">
        <v>0</v>
      </c>
      <c r="BG8" s="22">
        <v>0</v>
      </c>
      <c r="BH8" s="22">
        <v>0</v>
      </c>
      <c r="BI8" s="22">
        <v>7051649.6399999997</v>
      </c>
      <c r="BJ8" s="22">
        <v>0</v>
      </c>
      <c r="BK8" s="22">
        <v>0</v>
      </c>
      <c r="BL8" s="22">
        <v>0</v>
      </c>
      <c r="BM8" s="22">
        <v>53134420.729999997</v>
      </c>
      <c r="BN8" s="22">
        <v>1227638.56</v>
      </c>
      <c r="BO8" s="22">
        <v>0</v>
      </c>
      <c r="BP8" s="22">
        <v>292485112.73000002</v>
      </c>
      <c r="BQ8" s="22">
        <v>37691464.25</v>
      </c>
      <c r="BR8" s="22">
        <v>15286756.16</v>
      </c>
      <c r="BS8" s="22">
        <v>46287101.159999996</v>
      </c>
      <c r="BT8" s="22">
        <v>0</v>
      </c>
      <c r="BU8" s="22">
        <v>0</v>
      </c>
      <c r="BV8" s="22">
        <v>206610359.03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40668.129999999997</v>
      </c>
      <c r="CE8" s="22">
        <v>0</v>
      </c>
      <c r="CF8" s="22">
        <v>0</v>
      </c>
      <c r="CG8" s="22">
        <v>0</v>
      </c>
      <c r="CH8" s="22">
        <v>640130.87999999989</v>
      </c>
      <c r="CI8" s="23">
        <v>534406938.88999999</v>
      </c>
      <c r="CJ8" s="22">
        <v>0</v>
      </c>
      <c r="CK8" s="22">
        <v>158292.80000000005</v>
      </c>
      <c r="CL8" s="23">
        <v>22919587.940000001</v>
      </c>
      <c r="CM8" s="22">
        <v>368913</v>
      </c>
      <c r="CN8" s="22">
        <v>22550674.940000001</v>
      </c>
      <c r="CO8" s="23">
        <v>511329058.14999998</v>
      </c>
      <c r="CP8" s="22">
        <v>49381117.57</v>
      </c>
      <c r="CQ8" s="22">
        <v>461947940.57999998</v>
      </c>
      <c r="CR8" s="22">
        <v>5969010.0200000014</v>
      </c>
      <c r="CS8" s="22">
        <v>0</v>
      </c>
      <c r="CT8" s="22">
        <v>0</v>
      </c>
      <c r="CU8" s="22">
        <v>0</v>
      </c>
      <c r="CV8" s="22">
        <v>0</v>
      </c>
      <c r="CW8" s="22">
        <v>0</v>
      </c>
      <c r="CX8" s="22">
        <v>0</v>
      </c>
      <c r="CY8" s="22">
        <v>0</v>
      </c>
      <c r="CZ8" s="22">
        <v>0</v>
      </c>
      <c r="DA8" s="22">
        <v>0</v>
      </c>
      <c r="DB8" s="23">
        <v>0</v>
      </c>
      <c r="DC8" s="22">
        <v>0</v>
      </c>
      <c r="DD8" s="22">
        <v>0</v>
      </c>
      <c r="DE8" s="23">
        <v>0</v>
      </c>
      <c r="DF8" s="22">
        <v>0</v>
      </c>
      <c r="DG8" s="22">
        <v>0</v>
      </c>
      <c r="DH8" s="23">
        <v>0</v>
      </c>
      <c r="DI8" s="22">
        <v>0</v>
      </c>
      <c r="DJ8" s="22">
        <v>0</v>
      </c>
      <c r="DK8" s="22">
        <v>0</v>
      </c>
      <c r="DL8" s="22">
        <v>7099205060.2899761</v>
      </c>
    </row>
    <row r="9" spans="1:116" ht="12.75" customHeight="1" x14ac:dyDescent="0.25">
      <c r="A9" s="65" t="s">
        <v>150</v>
      </c>
      <c r="B9" s="21">
        <v>1004</v>
      </c>
      <c r="C9" s="66" t="s">
        <v>146</v>
      </c>
      <c r="D9" s="23">
        <v>271127258.37999994</v>
      </c>
      <c r="E9" s="22">
        <v>31495275.169999983</v>
      </c>
      <c r="F9" s="22">
        <v>199401172.74999994</v>
      </c>
      <c r="G9" s="22">
        <v>40230810.459999986</v>
      </c>
      <c r="H9" s="22">
        <v>92467301.300000012</v>
      </c>
      <c r="I9" s="22">
        <v>2942091.8200000003</v>
      </c>
      <c r="J9" s="22">
        <v>9061.84</v>
      </c>
      <c r="K9" s="22">
        <v>0</v>
      </c>
      <c r="L9" s="22">
        <v>0</v>
      </c>
      <c r="M9" s="22">
        <v>0</v>
      </c>
      <c r="N9" s="22">
        <v>0</v>
      </c>
      <c r="O9" s="22">
        <v>53609603.919999979</v>
      </c>
      <c r="P9" s="22">
        <v>0</v>
      </c>
      <c r="Q9" s="22">
        <v>17583616.079</v>
      </c>
      <c r="R9" s="22">
        <v>0</v>
      </c>
      <c r="S9" s="22">
        <v>0</v>
      </c>
      <c r="T9" s="22">
        <v>335194971.83999991</v>
      </c>
      <c r="U9" s="22">
        <v>1360432.51</v>
      </c>
      <c r="V9" s="22">
        <v>36498490.520000003</v>
      </c>
      <c r="W9" s="22">
        <v>492042072.65000004</v>
      </c>
      <c r="X9" s="22">
        <v>166792.02999999994</v>
      </c>
      <c r="Y9" s="22">
        <v>22766148.169999994</v>
      </c>
      <c r="Z9" s="22">
        <v>53052066.180000007</v>
      </c>
      <c r="AA9" s="22">
        <v>25484.29</v>
      </c>
      <c r="AB9" s="22">
        <v>0</v>
      </c>
      <c r="AC9" s="22">
        <v>184192.68</v>
      </c>
      <c r="AD9" s="22">
        <v>8982188.8699999992</v>
      </c>
      <c r="AE9" s="22">
        <v>0</v>
      </c>
      <c r="AF9" s="22">
        <v>4659851.1600000011</v>
      </c>
      <c r="AG9" s="22">
        <v>805154.37</v>
      </c>
      <c r="AH9" s="22">
        <v>11305301.140000002</v>
      </c>
      <c r="AI9" s="22">
        <v>67659.489999999991</v>
      </c>
      <c r="AJ9" s="22">
        <v>67303.959999999992</v>
      </c>
      <c r="AK9" s="22">
        <v>16383.57</v>
      </c>
      <c r="AL9" s="22">
        <v>0</v>
      </c>
      <c r="AM9" s="22">
        <v>6586160.3200000003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10374137.08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202237.01999999996</v>
      </c>
      <c r="BO9" s="22">
        <v>0</v>
      </c>
      <c r="BP9" s="22">
        <v>13790791.690000003</v>
      </c>
      <c r="BQ9" s="22">
        <v>3461898.7700000014</v>
      </c>
      <c r="BR9" s="22">
        <v>8798797.2899999991</v>
      </c>
      <c r="BS9" s="22">
        <v>8560756.5999999978</v>
      </c>
      <c r="BT9" s="22">
        <v>0</v>
      </c>
      <c r="BU9" s="22">
        <v>0</v>
      </c>
      <c r="BV9" s="22">
        <v>35792272.069999993</v>
      </c>
      <c r="BW9" s="22">
        <v>0</v>
      </c>
      <c r="BX9" s="22">
        <v>0</v>
      </c>
      <c r="BY9" s="22">
        <v>0</v>
      </c>
      <c r="BZ9" s="22">
        <v>0</v>
      </c>
      <c r="CA9" s="22">
        <v>81921.95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3">
        <v>7982253386.7749376</v>
      </c>
      <c r="CJ9" s="22">
        <v>0</v>
      </c>
      <c r="CK9" s="22">
        <v>731595.8600000001</v>
      </c>
      <c r="CL9" s="23">
        <v>1283208130.2703276</v>
      </c>
      <c r="CM9" s="22">
        <v>42322915.519999951</v>
      </c>
      <c r="CN9" s="22">
        <v>1240885214.7503276</v>
      </c>
      <c r="CO9" s="23">
        <v>6698313660.6446104</v>
      </c>
      <c r="CP9" s="22">
        <v>495315589.78000158</v>
      </c>
      <c r="CQ9" s="22">
        <v>6202998070.8646088</v>
      </c>
      <c r="CR9" s="22">
        <v>7313858.830000001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3">
        <v>0</v>
      </c>
      <c r="DC9" s="22">
        <v>0</v>
      </c>
      <c r="DD9" s="22">
        <v>0</v>
      </c>
      <c r="DE9" s="23">
        <v>0</v>
      </c>
      <c r="DF9" s="22">
        <v>0</v>
      </c>
      <c r="DG9" s="22">
        <v>0</v>
      </c>
      <c r="DH9" s="23">
        <v>0</v>
      </c>
      <c r="DI9" s="22">
        <v>0</v>
      </c>
      <c r="DJ9" s="22">
        <v>0</v>
      </c>
      <c r="DK9" s="22">
        <v>0</v>
      </c>
      <c r="DL9" s="22">
        <v>9482149645.1639385</v>
      </c>
    </row>
    <row r="10" spans="1:116" ht="12.75" customHeight="1" x14ac:dyDescent="0.25">
      <c r="A10" s="65" t="s">
        <v>152</v>
      </c>
      <c r="B10" s="21">
        <v>1005</v>
      </c>
      <c r="C10" s="66" t="s">
        <v>146</v>
      </c>
      <c r="D10" s="23">
        <v>1368623864.5599999</v>
      </c>
      <c r="E10" s="22">
        <v>54228479.089999996</v>
      </c>
      <c r="F10" s="22">
        <v>319616567</v>
      </c>
      <c r="G10" s="22">
        <v>994778818.47000003</v>
      </c>
      <c r="H10" s="22">
        <v>135833628.34</v>
      </c>
      <c r="I10" s="22">
        <v>20828492.480000701</v>
      </c>
      <c r="J10" s="22">
        <v>17792.73</v>
      </c>
      <c r="K10" s="22">
        <v>54716629.079999998</v>
      </c>
      <c r="L10" s="22">
        <v>0</v>
      </c>
      <c r="M10" s="22">
        <v>0</v>
      </c>
      <c r="N10" s="22">
        <v>0</v>
      </c>
      <c r="O10" s="22">
        <v>253434286.59999999</v>
      </c>
      <c r="P10" s="22">
        <v>0</v>
      </c>
      <c r="Q10" s="22">
        <v>395498355.83999997</v>
      </c>
      <c r="R10" s="22">
        <v>0</v>
      </c>
      <c r="S10" s="22">
        <v>0</v>
      </c>
      <c r="T10" s="22">
        <v>317855242.42003804</v>
      </c>
      <c r="U10" s="22">
        <v>9942829.2100000009</v>
      </c>
      <c r="V10" s="22">
        <v>92386531.170004308</v>
      </c>
      <c r="W10" s="22">
        <v>693464525.38000095</v>
      </c>
      <c r="X10" s="22">
        <v>2323341.8999999701</v>
      </c>
      <c r="Y10" s="22">
        <v>93896778.629999995</v>
      </c>
      <c r="Z10" s="22">
        <v>40472157.749995597</v>
      </c>
      <c r="AA10" s="22">
        <v>952.38</v>
      </c>
      <c r="AB10" s="22">
        <v>0</v>
      </c>
      <c r="AC10" s="22">
        <v>3426619.3799998499</v>
      </c>
      <c r="AD10" s="22">
        <v>9006353.06999995</v>
      </c>
      <c r="AE10" s="22">
        <v>0</v>
      </c>
      <c r="AF10" s="22">
        <v>6505910.1500000004</v>
      </c>
      <c r="AG10" s="22">
        <v>160188951.96000001</v>
      </c>
      <c r="AH10" s="22">
        <v>98067720.430000097</v>
      </c>
      <c r="AI10" s="22">
        <v>2974566.56</v>
      </c>
      <c r="AJ10" s="22">
        <v>951306.52</v>
      </c>
      <c r="AK10" s="22">
        <v>233775.7</v>
      </c>
      <c r="AL10" s="22">
        <v>0</v>
      </c>
      <c r="AM10" s="22">
        <v>37857894.770000003</v>
      </c>
      <c r="AN10" s="22">
        <v>580591.93999999994</v>
      </c>
      <c r="AO10" s="22">
        <v>0</v>
      </c>
      <c r="AP10" s="22">
        <v>2742237.36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22074698.420001101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48497563.900001898</v>
      </c>
      <c r="BN10" s="22">
        <v>11261618.180000201</v>
      </c>
      <c r="BO10" s="22">
        <v>0</v>
      </c>
      <c r="BP10" s="22">
        <v>116219823.45999999</v>
      </c>
      <c r="BQ10" s="22">
        <v>9067746.5899999999</v>
      </c>
      <c r="BR10" s="22">
        <v>153867818.38999999</v>
      </c>
      <c r="BS10" s="22">
        <v>28869205.169999998</v>
      </c>
      <c r="BT10" s="22">
        <v>0</v>
      </c>
      <c r="BU10" s="22">
        <v>0</v>
      </c>
      <c r="BV10" s="22">
        <v>3375500.92</v>
      </c>
      <c r="BW10" s="22">
        <v>0</v>
      </c>
      <c r="BX10" s="22">
        <v>0</v>
      </c>
      <c r="BY10" s="22">
        <v>0</v>
      </c>
      <c r="BZ10" s="22">
        <v>145456.46</v>
      </c>
      <c r="CA10" s="22">
        <v>75938.490000000005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84689.43</v>
      </c>
      <c r="CI10" s="23">
        <v>1553751230.0297751</v>
      </c>
      <c r="CJ10" s="22">
        <v>4766</v>
      </c>
      <c r="CK10" s="22">
        <v>54330</v>
      </c>
      <c r="CL10" s="23">
        <v>391265208.79997218</v>
      </c>
      <c r="CM10" s="22">
        <v>158254165.49494702</v>
      </c>
      <c r="CN10" s="22">
        <v>233011043.30502516</v>
      </c>
      <c r="CO10" s="23">
        <v>1162426925.2298028</v>
      </c>
      <c r="CP10" s="22">
        <v>464949353.80822492</v>
      </c>
      <c r="CQ10" s="22">
        <v>697477571.42157793</v>
      </c>
      <c r="CR10" s="22">
        <v>559967.68999999994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3">
        <v>0</v>
      </c>
      <c r="DC10" s="22">
        <v>0</v>
      </c>
      <c r="DD10" s="22">
        <v>0</v>
      </c>
      <c r="DE10" s="23">
        <v>0</v>
      </c>
      <c r="DF10" s="22">
        <v>0</v>
      </c>
      <c r="DG10" s="22">
        <v>0</v>
      </c>
      <c r="DH10" s="23">
        <v>0</v>
      </c>
      <c r="DI10" s="22">
        <v>0</v>
      </c>
      <c r="DJ10" s="22">
        <v>0</v>
      </c>
      <c r="DK10" s="22">
        <v>0</v>
      </c>
      <c r="DL10" s="22">
        <v>5749682593.4398193</v>
      </c>
    </row>
    <row r="11" spans="1:116" ht="12.75" customHeight="1" x14ac:dyDescent="0.25">
      <c r="A11" s="65" t="s">
        <v>154</v>
      </c>
      <c r="B11" s="21">
        <v>1006</v>
      </c>
      <c r="C11" s="66" t="s">
        <v>146</v>
      </c>
      <c r="D11" s="23">
        <v>2705579.4769000001</v>
      </c>
      <c r="E11" s="22">
        <v>720894.34</v>
      </c>
      <c r="F11" s="22">
        <v>1275703.01</v>
      </c>
      <c r="G11" s="22">
        <v>708982.12690000003</v>
      </c>
      <c r="H11" s="22">
        <v>0</v>
      </c>
      <c r="I11" s="22">
        <v>9918635.4700000007</v>
      </c>
      <c r="J11" s="22">
        <v>0</v>
      </c>
      <c r="K11" s="22">
        <v>1163388.67</v>
      </c>
      <c r="L11" s="22">
        <v>0</v>
      </c>
      <c r="M11" s="22">
        <v>0</v>
      </c>
      <c r="N11" s="22">
        <v>0</v>
      </c>
      <c r="O11" s="22">
        <v>559392.59</v>
      </c>
      <c r="P11" s="22">
        <v>0</v>
      </c>
      <c r="Q11" s="22">
        <v>0</v>
      </c>
      <c r="R11" s="22">
        <v>0</v>
      </c>
      <c r="S11" s="22">
        <v>0</v>
      </c>
      <c r="T11" s="22">
        <v>256825170.46760002</v>
      </c>
      <c r="U11" s="22">
        <v>2273767.5471999999</v>
      </c>
      <c r="V11" s="22">
        <v>10016446.9957</v>
      </c>
      <c r="W11" s="22">
        <v>74435638.239999995</v>
      </c>
      <c r="X11" s="22">
        <v>0</v>
      </c>
      <c r="Y11" s="22">
        <v>403220.26</v>
      </c>
      <c r="Z11" s="22">
        <v>142961.85</v>
      </c>
      <c r="AA11" s="22">
        <v>99.93</v>
      </c>
      <c r="AB11" s="22">
        <v>0</v>
      </c>
      <c r="AC11" s="22">
        <v>0</v>
      </c>
      <c r="AD11" s="22">
        <v>14182.57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22862.5</v>
      </c>
      <c r="AK11" s="22">
        <v>5525.75</v>
      </c>
      <c r="AL11" s="22">
        <v>0</v>
      </c>
      <c r="AM11" s="22">
        <v>28683323.84</v>
      </c>
      <c r="AN11" s="22">
        <v>0</v>
      </c>
      <c r="AO11" s="22">
        <v>0</v>
      </c>
      <c r="AP11" s="22">
        <v>12336.1</v>
      </c>
      <c r="AQ11" s="22">
        <v>0</v>
      </c>
      <c r="AR11" s="22">
        <v>0</v>
      </c>
      <c r="AS11" s="22">
        <v>0</v>
      </c>
      <c r="AT11" s="22">
        <v>7381690.9308000002</v>
      </c>
      <c r="AU11" s="22">
        <v>112406.48</v>
      </c>
      <c r="AV11" s="22">
        <v>244407.6299</v>
      </c>
      <c r="AW11" s="22">
        <v>0</v>
      </c>
      <c r="AX11" s="22">
        <v>60523.102500000001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5952829.7199999997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2756.28</v>
      </c>
      <c r="BM11" s="22">
        <v>0</v>
      </c>
      <c r="BN11" s="22">
        <v>480539.03</v>
      </c>
      <c r="BO11" s="22">
        <v>0</v>
      </c>
      <c r="BP11" s="22">
        <v>610202.02</v>
      </c>
      <c r="BQ11" s="22">
        <v>291731.89</v>
      </c>
      <c r="BR11" s="22">
        <v>92582.86</v>
      </c>
      <c r="BS11" s="22">
        <v>1394157.18</v>
      </c>
      <c r="BT11" s="22">
        <v>0</v>
      </c>
      <c r="BU11" s="22">
        <v>0</v>
      </c>
      <c r="BV11" s="22">
        <v>0</v>
      </c>
      <c r="BW11" s="22">
        <v>5365.92</v>
      </c>
      <c r="BX11" s="22">
        <v>0</v>
      </c>
      <c r="BY11" s="22">
        <v>0</v>
      </c>
      <c r="BZ11" s="22">
        <v>0</v>
      </c>
      <c r="CA11" s="22">
        <v>1332127.75</v>
      </c>
      <c r="CB11" s="22">
        <v>0</v>
      </c>
      <c r="CC11" s="22">
        <v>697166.48</v>
      </c>
      <c r="CD11" s="22">
        <v>0</v>
      </c>
      <c r="CE11" s="22">
        <v>0</v>
      </c>
      <c r="CF11" s="22">
        <v>15583286.66</v>
      </c>
      <c r="CG11" s="22">
        <v>28854.1</v>
      </c>
      <c r="CH11" s="22">
        <v>0</v>
      </c>
      <c r="CI11" s="23">
        <v>326288530.33000004</v>
      </c>
      <c r="CJ11" s="22">
        <v>0</v>
      </c>
      <c r="CK11" s="22">
        <v>191078673.68000001</v>
      </c>
      <c r="CL11" s="23">
        <v>235923.97</v>
      </c>
      <c r="CM11" s="22">
        <v>0</v>
      </c>
      <c r="CN11" s="22">
        <v>235923.97</v>
      </c>
      <c r="CO11" s="23">
        <v>134973932.68000001</v>
      </c>
      <c r="CP11" s="22">
        <v>0</v>
      </c>
      <c r="CQ11" s="22">
        <v>134973932.68000001</v>
      </c>
      <c r="CR11" s="22">
        <v>1447508.4790000001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3">
        <v>0</v>
      </c>
      <c r="DC11" s="22">
        <v>0</v>
      </c>
      <c r="DD11" s="22">
        <v>0</v>
      </c>
      <c r="DE11" s="23">
        <v>0</v>
      </c>
      <c r="DF11" s="22">
        <v>0</v>
      </c>
      <c r="DG11" s="22">
        <v>0</v>
      </c>
      <c r="DH11" s="23">
        <v>0</v>
      </c>
      <c r="DI11" s="22">
        <v>0</v>
      </c>
      <c r="DJ11" s="22">
        <v>0</v>
      </c>
      <c r="DK11" s="22">
        <v>0</v>
      </c>
      <c r="DL11" s="22">
        <v>749189199.09960032</v>
      </c>
    </row>
    <row r="12" spans="1:116" ht="12.75" customHeight="1" x14ac:dyDescent="0.25">
      <c r="A12" s="65" t="s">
        <v>156</v>
      </c>
      <c r="B12" s="21">
        <v>1007</v>
      </c>
      <c r="C12" s="66" t="s">
        <v>146</v>
      </c>
      <c r="D12" s="23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316369265.75976706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3">
        <v>0</v>
      </c>
      <c r="CJ12" s="22">
        <v>0</v>
      </c>
      <c r="CK12" s="22">
        <v>0</v>
      </c>
      <c r="CL12" s="23">
        <v>0</v>
      </c>
      <c r="CM12" s="22">
        <v>0</v>
      </c>
      <c r="CN12" s="22">
        <v>0</v>
      </c>
      <c r="CO12" s="23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3">
        <v>0</v>
      </c>
      <c r="DC12" s="22">
        <v>0</v>
      </c>
      <c r="DD12" s="22">
        <v>0</v>
      </c>
      <c r="DE12" s="23">
        <v>0</v>
      </c>
      <c r="DF12" s="22">
        <v>0</v>
      </c>
      <c r="DG12" s="22">
        <v>0</v>
      </c>
      <c r="DH12" s="23">
        <v>0</v>
      </c>
      <c r="DI12" s="22">
        <v>0</v>
      </c>
      <c r="DJ12" s="22">
        <v>0</v>
      </c>
      <c r="DK12" s="22">
        <v>0</v>
      </c>
      <c r="DL12" s="22">
        <v>316369265.75976706</v>
      </c>
    </row>
    <row r="13" spans="1:116" ht="12.75" customHeight="1" x14ac:dyDescent="0.25">
      <c r="A13" s="65" t="s">
        <v>158</v>
      </c>
      <c r="B13" s="21">
        <v>1008</v>
      </c>
      <c r="C13" s="66" t="s">
        <v>146</v>
      </c>
      <c r="D13" s="23">
        <v>181303354.24000001</v>
      </c>
      <c r="E13" s="22">
        <v>2028714.38</v>
      </c>
      <c r="F13" s="22">
        <v>107900093.64</v>
      </c>
      <c r="G13" s="22">
        <v>71374546.219999999</v>
      </c>
      <c r="H13" s="22">
        <v>20574110.420000002</v>
      </c>
      <c r="I13" s="22">
        <v>1712899.45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24550425.129999999</v>
      </c>
      <c r="P13" s="22">
        <v>0</v>
      </c>
      <c r="Q13" s="22">
        <v>1672914.18</v>
      </c>
      <c r="R13" s="22">
        <v>0</v>
      </c>
      <c r="S13" s="22">
        <v>0</v>
      </c>
      <c r="T13" s="22">
        <v>287896071.69</v>
      </c>
      <c r="U13" s="22">
        <v>0</v>
      </c>
      <c r="V13" s="22">
        <v>7781086.8700000001</v>
      </c>
      <c r="W13" s="22">
        <v>170405908.22</v>
      </c>
      <c r="X13" s="22">
        <v>0</v>
      </c>
      <c r="Y13" s="22">
        <v>15376570.390000001</v>
      </c>
      <c r="Z13" s="22">
        <v>34952525.619999997</v>
      </c>
      <c r="AA13" s="22">
        <v>0</v>
      </c>
      <c r="AB13" s="22">
        <v>0</v>
      </c>
      <c r="AC13" s="22">
        <v>234516.95</v>
      </c>
      <c r="AD13" s="22">
        <v>3464796.97</v>
      </c>
      <c r="AE13" s="22">
        <v>0</v>
      </c>
      <c r="AF13" s="22">
        <v>22241.08</v>
      </c>
      <c r="AG13" s="22">
        <v>0</v>
      </c>
      <c r="AH13" s="22">
        <v>0</v>
      </c>
      <c r="AI13" s="22">
        <v>0</v>
      </c>
      <c r="AJ13" s="22">
        <v>0</v>
      </c>
      <c r="AK13" s="22">
        <v>400</v>
      </c>
      <c r="AL13" s="22">
        <v>0</v>
      </c>
      <c r="AM13" s="22">
        <v>3481096.12</v>
      </c>
      <c r="AN13" s="22">
        <v>0</v>
      </c>
      <c r="AO13" s="22">
        <v>0</v>
      </c>
      <c r="AP13" s="22">
        <v>194048.74</v>
      </c>
      <c r="AQ13" s="22">
        <v>0</v>
      </c>
      <c r="AR13" s="22">
        <v>0</v>
      </c>
      <c r="AS13" s="22">
        <v>0</v>
      </c>
      <c r="AT13" s="22">
        <v>0</v>
      </c>
      <c r="AU13" s="22">
        <v>6585157.8499999996</v>
      </c>
      <c r="AV13" s="22">
        <v>5897650.6100000003</v>
      </c>
      <c r="AW13" s="22">
        <v>0</v>
      </c>
      <c r="AX13" s="22">
        <v>5246884.8499999996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2693293.97</v>
      </c>
      <c r="BE13" s="22">
        <v>0</v>
      </c>
      <c r="BF13" s="22">
        <v>0</v>
      </c>
      <c r="BG13" s="22">
        <v>0</v>
      </c>
      <c r="BH13" s="22">
        <v>0</v>
      </c>
      <c r="BI13" s="22">
        <v>-591439.73</v>
      </c>
      <c r="BJ13" s="22">
        <v>0</v>
      </c>
      <c r="BK13" s="22">
        <v>0</v>
      </c>
      <c r="BL13" s="22">
        <v>0</v>
      </c>
      <c r="BM13" s="22">
        <v>0</v>
      </c>
      <c r="BN13" s="22">
        <v>14125365.199999999</v>
      </c>
      <c r="BO13" s="22">
        <v>0</v>
      </c>
      <c r="BP13" s="22">
        <v>42828648.25</v>
      </c>
      <c r="BQ13" s="22">
        <v>948784.58</v>
      </c>
      <c r="BR13" s="22">
        <v>85733601</v>
      </c>
      <c r="BS13" s="22">
        <v>4338778.58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3">
        <v>1298746.4699999997</v>
      </c>
      <c r="CJ13" s="22">
        <v>0</v>
      </c>
      <c r="CK13" s="22">
        <v>0</v>
      </c>
      <c r="CL13" s="23">
        <v>0</v>
      </c>
      <c r="CM13" s="22">
        <v>0</v>
      </c>
      <c r="CN13" s="22">
        <v>0</v>
      </c>
      <c r="CO13" s="23">
        <v>1298746.4699999997</v>
      </c>
      <c r="CP13" s="22">
        <v>0</v>
      </c>
      <c r="CQ13" s="22">
        <v>1298746.4699999997</v>
      </c>
      <c r="CR13" s="22">
        <v>11324719.84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3">
        <v>0</v>
      </c>
      <c r="DC13" s="22">
        <v>0</v>
      </c>
      <c r="DD13" s="22">
        <v>0</v>
      </c>
      <c r="DE13" s="23">
        <v>0</v>
      </c>
      <c r="DF13" s="22">
        <v>0</v>
      </c>
      <c r="DG13" s="22">
        <v>0</v>
      </c>
      <c r="DH13" s="23">
        <v>0</v>
      </c>
      <c r="DI13" s="22">
        <v>0</v>
      </c>
      <c r="DJ13" s="22">
        <v>0</v>
      </c>
      <c r="DK13" s="22">
        <v>0</v>
      </c>
      <c r="DL13" s="22">
        <v>934053157.54000044</v>
      </c>
    </row>
    <row r="14" spans="1:116" ht="12.75" customHeight="1" x14ac:dyDescent="0.25">
      <c r="A14" s="65" t="s">
        <v>159</v>
      </c>
      <c r="B14" s="21">
        <v>1009</v>
      </c>
      <c r="C14" s="66" t="s">
        <v>146</v>
      </c>
      <c r="D14" s="23">
        <v>2011916765.7700007</v>
      </c>
      <c r="E14" s="22">
        <v>38995526.090000011</v>
      </c>
      <c r="F14" s="22">
        <v>89060785.409999996</v>
      </c>
      <c r="G14" s="22">
        <v>1883860454.2700007</v>
      </c>
      <c r="H14" s="22">
        <v>711671221.11999989</v>
      </c>
      <c r="I14" s="22">
        <v>8495480.2099999506</v>
      </c>
      <c r="J14" s="22">
        <v>31500</v>
      </c>
      <c r="K14" s="22">
        <v>0</v>
      </c>
      <c r="L14" s="22">
        <v>0</v>
      </c>
      <c r="M14" s="22">
        <v>0</v>
      </c>
      <c r="N14" s="22">
        <v>997316.18</v>
      </c>
      <c r="O14" s="22">
        <v>249431839.55999964</v>
      </c>
      <c r="P14" s="22">
        <v>0</v>
      </c>
      <c r="Q14" s="22">
        <v>40364992.390000001</v>
      </c>
      <c r="R14" s="22">
        <v>0</v>
      </c>
      <c r="S14" s="22">
        <v>0</v>
      </c>
      <c r="T14" s="22">
        <v>320667823.94999987</v>
      </c>
      <c r="U14" s="22">
        <v>4641245.82</v>
      </c>
      <c r="V14" s="22">
        <v>54177648.500000305</v>
      </c>
      <c r="W14" s="22">
        <v>542288844.59000671</v>
      </c>
      <c r="X14" s="22">
        <v>0</v>
      </c>
      <c r="Y14" s="22">
        <v>195786652.01000005</v>
      </c>
      <c r="Z14" s="22">
        <v>237169240.20000011</v>
      </c>
      <c r="AA14" s="22">
        <v>8215.5499999999993</v>
      </c>
      <c r="AB14" s="22">
        <v>0</v>
      </c>
      <c r="AC14" s="22">
        <v>4415584.3699999982</v>
      </c>
      <c r="AD14" s="22">
        <v>51772798.209999993</v>
      </c>
      <c r="AE14" s="22">
        <v>8500</v>
      </c>
      <c r="AF14" s="22">
        <v>284973.45</v>
      </c>
      <c r="AG14" s="22">
        <v>0</v>
      </c>
      <c r="AH14" s="22">
        <v>0</v>
      </c>
      <c r="AI14" s="22">
        <v>0</v>
      </c>
      <c r="AJ14" s="22">
        <v>68524.460000000006</v>
      </c>
      <c r="AK14" s="22">
        <v>57330.969999999994</v>
      </c>
      <c r="AL14" s="22">
        <v>0</v>
      </c>
      <c r="AM14" s="22">
        <v>18375455.220000003</v>
      </c>
      <c r="AN14" s="22">
        <v>56074</v>
      </c>
      <c r="AO14" s="22">
        <v>0</v>
      </c>
      <c r="AP14" s="22">
        <v>8155997.2800000003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67182158.399999931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533903.65</v>
      </c>
      <c r="BM14" s="22">
        <v>0</v>
      </c>
      <c r="BN14" s="22">
        <v>920643.34999999381</v>
      </c>
      <c r="BO14" s="22">
        <v>0</v>
      </c>
      <c r="BP14" s="22">
        <v>510546890.07000005</v>
      </c>
      <c r="BQ14" s="22">
        <v>32727074.899999999</v>
      </c>
      <c r="BR14" s="22">
        <v>82425086.100000009</v>
      </c>
      <c r="BS14" s="22">
        <v>90806791.289999992</v>
      </c>
      <c r="BT14" s="22">
        <v>0</v>
      </c>
      <c r="BU14" s="22">
        <v>0</v>
      </c>
      <c r="BV14" s="22">
        <v>344844596.38</v>
      </c>
      <c r="BW14" s="22">
        <v>0</v>
      </c>
      <c r="BX14" s="22">
        <v>0</v>
      </c>
      <c r="BY14" s="22">
        <v>0</v>
      </c>
      <c r="BZ14" s="22">
        <v>0</v>
      </c>
      <c r="CA14" s="22">
        <v>1243138.8</v>
      </c>
      <c r="CB14" s="22">
        <v>0</v>
      </c>
      <c r="CC14" s="22">
        <v>2074785.63</v>
      </c>
      <c r="CD14" s="22">
        <v>6357.58</v>
      </c>
      <c r="CE14" s="22">
        <v>0</v>
      </c>
      <c r="CF14" s="22">
        <v>0</v>
      </c>
      <c r="CG14" s="22">
        <v>0</v>
      </c>
      <c r="CH14" s="22">
        <v>0</v>
      </c>
      <c r="CI14" s="23">
        <v>730920974.49000001</v>
      </c>
      <c r="CJ14" s="22">
        <v>6633.7</v>
      </c>
      <c r="CK14" s="22">
        <v>138918.35999999999</v>
      </c>
      <c r="CL14" s="23">
        <v>527847037.74000001</v>
      </c>
      <c r="CM14" s="22">
        <v>7227271.7299999995</v>
      </c>
      <c r="CN14" s="22">
        <v>520619766.00999999</v>
      </c>
      <c r="CO14" s="23">
        <v>202928384.69</v>
      </c>
      <c r="CP14" s="22">
        <v>81286903.189999998</v>
      </c>
      <c r="CQ14" s="22">
        <v>121641481.5</v>
      </c>
      <c r="CR14" s="22">
        <v>3570840.96</v>
      </c>
      <c r="CS14" s="22">
        <v>0</v>
      </c>
      <c r="CT14" s="22">
        <v>0</v>
      </c>
      <c r="CU14" s="22">
        <v>0</v>
      </c>
      <c r="CV14" s="22">
        <v>0</v>
      </c>
      <c r="CW14" s="22">
        <v>0</v>
      </c>
      <c r="CX14" s="22">
        <v>0</v>
      </c>
      <c r="CY14" s="22">
        <v>0</v>
      </c>
      <c r="CZ14" s="22">
        <v>0</v>
      </c>
      <c r="DA14" s="22">
        <v>0</v>
      </c>
      <c r="DB14" s="23">
        <v>0</v>
      </c>
      <c r="DC14" s="22">
        <v>0</v>
      </c>
      <c r="DD14" s="22">
        <v>0</v>
      </c>
      <c r="DE14" s="23">
        <v>0</v>
      </c>
      <c r="DF14" s="22">
        <v>0</v>
      </c>
      <c r="DG14" s="22">
        <v>0</v>
      </c>
      <c r="DH14" s="23">
        <v>0</v>
      </c>
      <c r="DI14" s="22">
        <v>0</v>
      </c>
      <c r="DJ14" s="22">
        <v>0</v>
      </c>
      <c r="DK14" s="22">
        <v>0</v>
      </c>
      <c r="DL14" s="22">
        <v>6328647265.4100065</v>
      </c>
    </row>
    <row r="15" spans="1:116" ht="12.75" customHeight="1" x14ac:dyDescent="0.25">
      <c r="A15" s="65" t="s">
        <v>161</v>
      </c>
      <c r="B15" s="21">
        <v>1010</v>
      </c>
      <c r="C15" s="66" t="s">
        <v>146</v>
      </c>
      <c r="D15" s="23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3">
        <v>0</v>
      </c>
      <c r="CJ15" s="22">
        <v>0</v>
      </c>
      <c r="CK15" s="22">
        <v>0</v>
      </c>
      <c r="CL15" s="23">
        <v>0</v>
      </c>
      <c r="CM15" s="22">
        <v>0</v>
      </c>
      <c r="CN15" s="22">
        <v>0</v>
      </c>
      <c r="CO15" s="23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3">
        <v>0</v>
      </c>
      <c r="DC15" s="22">
        <v>0</v>
      </c>
      <c r="DD15" s="22">
        <v>0</v>
      </c>
      <c r="DE15" s="23">
        <v>0</v>
      </c>
      <c r="DF15" s="22">
        <v>0</v>
      </c>
      <c r="DG15" s="22">
        <v>0</v>
      </c>
      <c r="DH15" s="23">
        <v>0</v>
      </c>
      <c r="DI15" s="22">
        <v>0</v>
      </c>
      <c r="DJ15" s="22">
        <v>0</v>
      </c>
      <c r="DK15" s="22">
        <v>0</v>
      </c>
      <c r="DL15" s="22">
        <v>0</v>
      </c>
    </row>
    <row r="16" spans="1:116" ht="12.75" customHeight="1" x14ac:dyDescent="0.25">
      <c r="A16" s="65" t="s">
        <v>163</v>
      </c>
      <c r="B16" s="21">
        <v>1011</v>
      </c>
      <c r="C16" s="66" t="s">
        <v>146</v>
      </c>
      <c r="D16" s="23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255009815.09150401</v>
      </c>
      <c r="BJ16" s="22">
        <v>200999963.03217798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3">
        <v>0</v>
      </c>
      <c r="CJ16" s="22">
        <v>0</v>
      </c>
      <c r="CK16" s="22">
        <v>0</v>
      </c>
      <c r="CL16" s="23">
        <v>0</v>
      </c>
      <c r="CM16" s="22">
        <v>0</v>
      </c>
      <c r="CN16" s="22">
        <v>0</v>
      </c>
      <c r="CO16" s="23">
        <v>0</v>
      </c>
      <c r="CP16" s="22">
        <v>0</v>
      </c>
      <c r="CQ16" s="22">
        <v>0</v>
      </c>
      <c r="CR16" s="22">
        <v>0</v>
      </c>
      <c r="CS16" s="22">
        <v>0</v>
      </c>
      <c r="CT16" s="22">
        <v>0</v>
      </c>
      <c r="CU16" s="22">
        <v>0</v>
      </c>
      <c r="CV16" s="22">
        <v>0</v>
      </c>
      <c r="CW16" s="22">
        <v>0</v>
      </c>
      <c r="CX16" s="22">
        <v>0</v>
      </c>
      <c r="CY16" s="22">
        <v>0</v>
      </c>
      <c r="CZ16" s="22">
        <v>0</v>
      </c>
      <c r="DA16" s="22">
        <v>0</v>
      </c>
      <c r="DB16" s="23">
        <v>0</v>
      </c>
      <c r="DC16" s="22">
        <v>0</v>
      </c>
      <c r="DD16" s="22">
        <v>0</v>
      </c>
      <c r="DE16" s="23">
        <v>0</v>
      </c>
      <c r="DF16" s="22">
        <v>0</v>
      </c>
      <c r="DG16" s="22">
        <v>0</v>
      </c>
      <c r="DH16" s="23">
        <v>0</v>
      </c>
      <c r="DI16" s="22">
        <v>0</v>
      </c>
      <c r="DJ16" s="22">
        <v>0</v>
      </c>
      <c r="DK16" s="22">
        <v>0</v>
      </c>
      <c r="DL16" s="22">
        <v>456009778.12368202</v>
      </c>
    </row>
    <row r="17" spans="1:116" ht="12.75" customHeight="1" x14ac:dyDescent="0.25">
      <c r="A17" s="65" t="s">
        <v>165</v>
      </c>
      <c r="B17" s="21">
        <v>1012</v>
      </c>
      <c r="C17" s="66" t="s">
        <v>146</v>
      </c>
      <c r="D17" s="23">
        <v>178220501</v>
      </c>
      <c r="E17" s="22">
        <v>2228027</v>
      </c>
      <c r="F17" s="22">
        <v>136712549</v>
      </c>
      <c r="G17" s="22">
        <v>39279925</v>
      </c>
      <c r="H17" s="22">
        <v>49641186</v>
      </c>
      <c r="I17" s="22">
        <v>39290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50625021</v>
      </c>
      <c r="P17" s="22">
        <v>0</v>
      </c>
      <c r="Q17" s="22">
        <v>63368164</v>
      </c>
      <c r="R17" s="22">
        <v>0</v>
      </c>
      <c r="S17" s="22">
        <v>0</v>
      </c>
      <c r="T17" s="22">
        <v>114982713.45</v>
      </c>
      <c r="U17" s="22">
        <v>0</v>
      </c>
      <c r="V17" s="22">
        <v>3884912.11</v>
      </c>
      <c r="W17" s="22">
        <v>22517174.359999999</v>
      </c>
      <c r="X17" s="22">
        <v>0</v>
      </c>
      <c r="Y17" s="22">
        <v>112096531</v>
      </c>
      <c r="Z17" s="22">
        <v>133275513</v>
      </c>
      <c r="AA17" s="22">
        <v>0</v>
      </c>
      <c r="AB17" s="22">
        <v>0</v>
      </c>
      <c r="AC17" s="22">
        <v>657075</v>
      </c>
      <c r="AD17" s="22">
        <v>6348049</v>
      </c>
      <c r="AE17" s="22">
        <v>0</v>
      </c>
      <c r="AF17" s="22">
        <v>697692</v>
      </c>
      <c r="AG17" s="22">
        <v>1417271</v>
      </c>
      <c r="AH17" s="22">
        <v>17068</v>
      </c>
      <c r="AI17" s="22">
        <v>0</v>
      </c>
      <c r="AJ17" s="22">
        <v>0</v>
      </c>
      <c r="AK17" s="22">
        <v>147</v>
      </c>
      <c r="AL17" s="22">
        <v>0</v>
      </c>
      <c r="AM17" s="22">
        <v>12642995</v>
      </c>
      <c r="AN17" s="22">
        <v>6450</v>
      </c>
      <c r="AO17" s="22">
        <v>0</v>
      </c>
      <c r="AP17" s="22">
        <v>1042629</v>
      </c>
      <c r="AQ17" s="22">
        <v>0</v>
      </c>
      <c r="AR17" s="22">
        <v>0</v>
      </c>
      <c r="AS17" s="22">
        <v>0</v>
      </c>
      <c r="AT17" s="22">
        <v>264043679</v>
      </c>
      <c r="AU17" s="22">
        <v>16025615</v>
      </c>
      <c r="AV17" s="22">
        <v>25051799</v>
      </c>
      <c r="AW17" s="22">
        <v>0</v>
      </c>
      <c r="AX17" s="22">
        <v>13192075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9360091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140656278</v>
      </c>
      <c r="BQ17" s="22">
        <v>6916610</v>
      </c>
      <c r="BR17" s="22">
        <v>160175404</v>
      </c>
      <c r="BS17" s="22">
        <v>7953594</v>
      </c>
      <c r="BT17" s="22">
        <v>0</v>
      </c>
      <c r="BU17" s="22">
        <v>0</v>
      </c>
      <c r="BV17" s="22">
        <v>17719470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3">
        <v>0</v>
      </c>
      <c r="CJ17" s="22">
        <v>0</v>
      </c>
      <c r="CK17" s="22">
        <v>0</v>
      </c>
      <c r="CL17" s="23">
        <v>0</v>
      </c>
      <c r="CM17" s="22">
        <v>0</v>
      </c>
      <c r="CN17" s="22">
        <v>0</v>
      </c>
      <c r="CO17" s="23">
        <v>0</v>
      </c>
      <c r="CP17" s="22">
        <v>0</v>
      </c>
      <c r="CQ17" s="22">
        <v>0</v>
      </c>
      <c r="CR17" s="22">
        <v>10894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  <c r="DA17" s="22">
        <v>0</v>
      </c>
      <c r="DB17" s="23">
        <v>0</v>
      </c>
      <c r="DC17" s="22">
        <v>0</v>
      </c>
      <c r="DD17" s="22">
        <v>0</v>
      </c>
      <c r="DE17" s="23">
        <v>0</v>
      </c>
      <c r="DF17" s="22">
        <v>0</v>
      </c>
      <c r="DG17" s="22">
        <v>0</v>
      </c>
      <c r="DH17" s="23">
        <v>0</v>
      </c>
      <c r="DI17" s="22">
        <v>0</v>
      </c>
      <c r="DJ17" s="22">
        <v>0</v>
      </c>
      <c r="DK17" s="22">
        <v>0</v>
      </c>
      <c r="DL17" s="22">
        <v>1412585890.9200001</v>
      </c>
    </row>
    <row r="18" spans="1:116" ht="12.75" customHeight="1" x14ac:dyDescent="0.25">
      <c r="A18" s="65" t="s">
        <v>167</v>
      </c>
      <c r="B18" s="21">
        <v>1013</v>
      </c>
      <c r="C18" s="66" t="s">
        <v>146</v>
      </c>
      <c r="D18" s="23">
        <v>85744840.92279999</v>
      </c>
      <c r="E18" s="22">
        <v>1175295.1012515016</v>
      </c>
      <c r="F18" s="22">
        <v>49752197.607303686</v>
      </c>
      <c r="G18" s="22">
        <v>34817348.214244798</v>
      </c>
      <c r="H18" s="22">
        <v>15318318.6985</v>
      </c>
      <c r="I18" s="22">
        <v>1106.5899999999999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23630521.078400001</v>
      </c>
      <c r="P18" s="22">
        <v>0</v>
      </c>
      <c r="Q18" s="22">
        <v>185206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28434446.992800001</v>
      </c>
      <c r="Z18" s="22">
        <v>9231300.7925000004</v>
      </c>
      <c r="AA18" s="22">
        <v>0</v>
      </c>
      <c r="AB18" s="22">
        <v>0</v>
      </c>
      <c r="AC18" s="22">
        <v>640275.03110000002</v>
      </c>
      <c r="AD18" s="22">
        <v>2261145.7256</v>
      </c>
      <c r="AE18" s="22">
        <v>0</v>
      </c>
      <c r="AF18" s="22">
        <v>3663129.47</v>
      </c>
      <c r="AG18" s="22">
        <v>37.700000000000003</v>
      </c>
      <c r="AH18" s="22">
        <v>1211580.31</v>
      </c>
      <c r="AI18" s="22">
        <v>0</v>
      </c>
      <c r="AJ18" s="22">
        <v>0</v>
      </c>
      <c r="AK18" s="22">
        <v>503.93</v>
      </c>
      <c r="AL18" s="22">
        <v>0</v>
      </c>
      <c r="AM18" s="22">
        <v>10870017.25</v>
      </c>
      <c r="AN18" s="22">
        <v>0</v>
      </c>
      <c r="AO18" s="22">
        <v>0</v>
      </c>
      <c r="AP18" s="22">
        <v>876991.99890000001</v>
      </c>
      <c r="AQ18" s="22">
        <v>0</v>
      </c>
      <c r="AR18" s="22">
        <v>0</v>
      </c>
      <c r="AS18" s="22">
        <v>0</v>
      </c>
      <c r="AT18" s="22">
        <v>117904507.1963</v>
      </c>
      <c r="AU18" s="22">
        <v>5640935.2105</v>
      </c>
      <c r="AV18" s="22">
        <v>47557.73</v>
      </c>
      <c r="AW18" s="22">
        <v>0</v>
      </c>
      <c r="AX18" s="22">
        <v>8574085.2721999995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4667915.7300000004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91895.07</v>
      </c>
      <c r="BO18" s="22">
        <v>0</v>
      </c>
      <c r="BP18" s="22">
        <v>59914985.686000004</v>
      </c>
      <c r="BQ18" s="22">
        <v>24292795.018599998</v>
      </c>
      <c r="BR18" s="22">
        <v>66222813.800000004</v>
      </c>
      <c r="BS18" s="22">
        <v>12940483.9332</v>
      </c>
      <c r="BT18" s="22">
        <v>0</v>
      </c>
      <c r="BU18" s="22">
        <v>0</v>
      </c>
      <c r="BV18" s="22">
        <v>50922232.896899998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3">
        <v>0</v>
      </c>
      <c r="CJ18" s="22">
        <v>0</v>
      </c>
      <c r="CK18" s="22">
        <v>0</v>
      </c>
      <c r="CL18" s="23">
        <v>0</v>
      </c>
      <c r="CM18" s="22">
        <v>0</v>
      </c>
      <c r="CN18" s="22">
        <v>0</v>
      </c>
      <c r="CO18" s="23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3">
        <v>0</v>
      </c>
      <c r="DC18" s="22">
        <v>0</v>
      </c>
      <c r="DD18" s="22">
        <v>0</v>
      </c>
      <c r="DE18" s="23">
        <v>0</v>
      </c>
      <c r="DF18" s="22">
        <v>0</v>
      </c>
      <c r="DG18" s="22">
        <v>0</v>
      </c>
      <c r="DH18" s="23">
        <v>0</v>
      </c>
      <c r="DI18" s="22">
        <v>0</v>
      </c>
      <c r="DJ18" s="22">
        <v>0</v>
      </c>
      <c r="DK18" s="22">
        <v>0</v>
      </c>
      <c r="DL18" s="22">
        <v>533289630.03430003</v>
      </c>
    </row>
    <row r="19" spans="1:116" ht="12.75" customHeight="1" x14ac:dyDescent="0.25">
      <c r="A19" s="65" t="s">
        <v>169</v>
      </c>
      <c r="B19" s="21">
        <v>1016</v>
      </c>
      <c r="C19" s="66" t="s">
        <v>146</v>
      </c>
      <c r="D19" s="23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1440501.5808157781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136755930.46686107</v>
      </c>
      <c r="BJ19" s="22">
        <v>43295165.60742002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3">
        <v>0</v>
      </c>
      <c r="CJ19" s="22">
        <v>0</v>
      </c>
      <c r="CK19" s="22">
        <v>0</v>
      </c>
      <c r="CL19" s="23">
        <v>0</v>
      </c>
      <c r="CM19" s="22">
        <v>0</v>
      </c>
      <c r="CN19" s="22">
        <v>0</v>
      </c>
      <c r="CO19" s="23">
        <v>0</v>
      </c>
      <c r="CP19" s="22">
        <v>0</v>
      </c>
      <c r="CQ19" s="22">
        <v>0</v>
      </c>
      <c r="CR19" s="22">
        <v>0</v>
      </c>
      <c r="CS19" s="22">
        <v>0</v>
      </c>
      <c r="CT19" s="22">
        <v>0</v>
      </c>
      <c r="CU19" s="22">
        <v>0</v>
      </c>
      <c r="CV19" s="22">
        <v>0</v>
      </c>
      <c r="CW19" s="22">
        <v>0</v>
      </c>
      <c r="CX19" s="22">
        <v>0</v>
      </c>
      <c r="CY19" s="22">
        <v>0</v>
      </c>
      <c r="CZ19" s="22">
        <v>0</v>
      </c>
      <c r="DA19" s="22">
        <v>0</v>
      </c>
      <c r="DB19" s="23">
        <v>0</v>
      </c>
      <c r="DC19" s="22">
        <v>0</v>
      </c>
      <c r="DD19" s="22">
        <v>0</v>
      </c>
      <c r="DE19" s="23">
        <v>0</v>
      </c>
      <c r="DF19" s="22">
        <v>0</v>
      </c>
      <c r="DG19" s="22">
        <v>0</v>
      </c>
      <c r="DH19" s="23">
        <v>0</v>
      </c>
      <c r="DI19" s="22">
        <v>0</v>
      </c>
      <c r="DJ19" s="22">
        <v>0</v>
      </c>
      <c r="DK19" s="22">
        <v>0</v>
      </c>
      <c r="DL19" s="22">
        <v>181491597.65509689</v>
      </c>
    </row>
    <row r="20" spans="1:116" ht="12.75" customHeight="1" x14ac:dyDescent="0.25">
      <c r="A20" s="65" t="s">
        <v>171</v>
      </c>
      <c r="B20" s="21">
        <v>1017</v>
      </c>
      <c r="C20" s="66" t="s">
        <v>146</v>
      </c>
      <c r="D20" s="23">
        <v>1037295682.6600001</v>
      </c>
      <c r="E20" s="22">
        <v>2951510.92</v>
      </c>
      <c r="F20" s="22">
        <v>159339286.53</v>
      </c>
      <c r="G20" s="22">
        <v>875004885.21000004</v>
      </c>
      <c r="H20" s="22">
        <v>551653315.99000001</v>
      </c>
      <c r="I20" s="22">
        <v>7679.15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31005954.850000001</v>
      </c>
      <c r="P20" s="22">
        <v>0</v>
      </c>
      <c r="Q20" s="22">
        <v>26237364.43</v>
      </c>
      <c r="R20" s="22">
        <v>0</v>
      </c>
      <c r="S20" s="22">
        <v>0</v>
      </c>
      <c r="T20" s="22">
        <v>17402443.489999998</v>
      </c>
      <c r="U20" s="22">
        <v>893546.06</v>
      </c>
      <c r="V20" s="22">
        <v>2683960.5100000002</v>
      </c>
      <c r="W20" s="22">
        <v>60019273.719999999</v>
      </c>
      <c r="X20" s="22">
        <v>0</v>
      </c>
      <c r="Y20" s="22">
        <v>18540089.07</v>
      </c>
      <c r="Z20" s="22">
        <v>22747021.990000002</v>
      </c>
      <c r="AA20" s="22">
        <v>0</v>
      </c>
      <c r="AB20" s="22">
        <v>0</v>
      </c>
      <c r="AC20" s="22">
        <v>448447.06</v>
      </c>
      <c r="AD20" s="22">
        <v>12314483.799999999</v>
      </c>
      <c r="AE20" s="22">
        <v>0</v>
      </c>
      <c r="AF20" s="22">
        <v>70149.16</v>
      </c>
      <c r="AG20" s="22">
        <v>0</v>
      </c>
      <c r="AH20" s="22">
        <v>0</v>
      </c>
      <c r="AI20" s="22">
        <v>127307.69</v>
      </c>
      <c r="AJ20" s="22">
        <v>2580</v>
      </c>
      <c r="AK20" s="22">
        <v>0</v>
      </c>
      <c r="AL20" s="22">
        <v>0</v>
      </c>
      <c r="AM20" s="22">
        <v>814383.82</v>
      </c>
      <c r="AN20" s="22">
        <v>149754.26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5586799.4199999999</v>
      </c>
      <c r="BE20" s="22">
        <v>1191.94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18857.16</v>
      </c>
      <c r="BN20" s="22">
        <v>51298.460000000006</v>
      </c>
      <c r="BO20" s="22">
        <v>0</v>
      </c>
      <c r="BP20" s="22">
        <v>121518629.62</v>
      </c>
      <c r="BQ20" s="22">
        <v>26277257.690000001</v>
      </c>
      <c r="BR20" s="22">
        <v>98853211.359999999</v>
      </c>
      <c r="BS20" s="22">
        <v>7217511.5700000003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0</v>
      </c>
      <c r="BZ20" s="22">
        <v>0</v>
      </c>
      <c r="CA20" s="22">
        <v>28476.799999999999</v>
      </c>
      <c r="CB20" s="22">
        <v>0</v>
      </c>
      <c r="CC20" s="22">
        <v>217284.62</v>
      </c>
      <c r="CD20" s="22">
        <v>0</v>
      </c>
      <c r="CE20" s="22">
        <v>0</v>
      </c>
      <c r="CF20" s="22">
        <v>0</v>
      </c>
      <c r="CG20" s="22">
        <v>0</v>
      </c>
      <c r="CH20" s="22">
        <v>12456.48</v>
      </c>
      <c r="CI20" s="23">
        <v>7429792.6600000001</v>
      </c>
      <c r="CJ20" s="22">
        <v>0</v>
      </c>
      <c r="CK20" s="22">
        <v>0</v>
      </c>
      <c r="CL20" s="23">
        <v>1302776.4099999999</v>
      </c>
      <c r="CM20" s="22">
        <v>123728.92</v>
      </c>
      <c r="CN20" s="22">
        <v>1179047.49</v>
      </c>
      <c r="CO20" s="23">
        <v>6127016.25</v>
      </c>
      <c r="CP20" s="22">
        <v>1771731.1500000001</v>
      </c>
      <c r="CQ20" s="22">
        <v>4355285.0999999996</v>
      </c>
      <c r="CR20" s="22">
        <v>0</v>
      </c>
      <c r="CS20" s="22">
        <v>0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  <c r="DA20" s="22">
        <v>0</v>
      </c>
      <c r="DB20" s="23">
        <v>0</v>
      </c>
      <c r="DC20" s="22">
        <v>0</v>
      </c>
      <c r="DD20" s="22">
        <v>0</v>
      </c>
      <c r="DE20" s="23">
        <v>0</v>
      </c>
      <c r="DF20" s="22">
        <v>0</v>
      </c>
      <c r="DG20" s="22">
        <v>0</v>
      </c>
      <c r="DH20" s="23">
        <v>0</v>
      </c>
      <c r="DI20" s="22">
        <v>0</v>
      </c>
      <c r="DJ20" s="22">
        <v>0</v>
      </c>
      <c r="DK20" s="22">
        <v>0</v>
      </c>
      <c r="DL20" s="22">
        <v>2049626205.4900002</v>
      </c>
    </row>
    <row r="21" spans="1:116" ht="12.75" customHeight="1" x14ac:dyDescent="0.25">
      <c r="A21" s="65" t="s">
        <v>173</v>
      </c>
      <c r="B21" s="21">
        <v>1018</v>
      </c>
      <c r="C21" s="66" t="s">
        <v>146</v>
      </c>
      <c r="D21" s="23">
        <v>48292381.230000004</v>
      </c>
      <c r="E21" s="22">
        <v>9543354.75</v>
      </c>
      <c r="F21" s="22">
        <v>29620682.530000001</v>
      </c>
      <c r="G21" s="22">
        <v>9128343.9499999993</v>
      </c>
      <c r="H21" s="22">
        <v>0</v>
      </c>
      <c r="I21" s="22">
        <v>1793710.88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1062257.52</v>
      </c>
      <c r="P21" s="22">
        <v>0</v>
      </c>
      <c r="Q21" s="22">
        <v>17260.27</v>
      </c>
      <c r="R21" s="22">
        <v>0</v>
      </c>
      <c r="S21" s="22">
        <v>0</v>
      </c>
      <c r="T21" s="22">
        <v>-182912.2</v>
      </c>
      <c r="U21" s="22">
        <v>0</v>
      </c>
      <c r="V21" s="22">
        <v>-5898.41</v>
      </c>
      <c r="W21" s="22">
        <v>3579197.52</v>
      </c>
      <c r="X21" s="22">
        <v>0</v>
      </c>
      <c r="Y21" s="22">
        <v>2761779.09</v>
      </c>
      <c r="Z21" s="22">
        <v>825855.85</v>
      </c>
      <c r="AA21" s="22">
        <v>0</v>
      </c>
      <c r="AB21" s="22">
        <v>0</v>
      </c>
      <c r="AC21" s="22">
        <v>221908.62</v>
      </c>
      <c r="AD21" s="22">
        <v>89784.84</v>
      </c>
      <c r="AE21" s="22">
        <v>0</v>
      </c>
      <c r="AF21" s="22">
        <v>5000</v>
      </c>
      <c r="AG21" s="22">
        <v>1773257.6</v>
      </c>
      <c r="AH21" s="22">
        <v>427930.72</v>
      </c>
      <c r="AI21" s="22">
        <v>147447.57</v>
      </c>
      <c r="AJ21" s="22">
        <v>600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165254.71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890240.09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25575.72</v>
      </c>
      <c r="BO21" s="22">
        <v>0</v>
      </c>
      <c r="BP21" s="22">
        <v>5823915.6600000001</v>
      </c>
      <c r="BQ21" s="22">
        <v>1450985.15</v>
      </c>
      <c r="BR21" s="22">
        <v>12067743.9</v>
      </c>
      <c r="BS21" s="22">
        <v>5539330.3900000006</v>
      </c>
      <c r="BT21" s="22">
        <v>0</v>
      </c>
      <c r="BU21" s="22">
        <v>0</v>
      </c>
      <c r="BV21" s="22">
        <v>216837.29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3">
        <v>1647739.1</v>
      </c>
      <c r="CJ21" s="22">
        <v>0</v>
      </c>
      <c r="CK21" s="22">
        <v>0</v>
      </c>
      <c r="CL21" s="23">
        <v>1647739.1</v>
      </c>
      <c r="CM21" s="22">
        <v>1647739.1</v>
      </c>
      <c r="CN21" s="22">
        <v>0</v>
      </c>
      <c r="CO21" s="23">
        <v>0</v>
      </c>
      <c r="CP21" s="22">
        <v>0</v>
      </c>
      <c r="CQ21" s="22">
        <v>0</v>
      </c>
      <c r="CR21" s="22">
        <v>75404.7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3">
        <v>0</v>
      </c>
      <c r="DC21" s="22">
        <v>0</v>
      </c>
      <c r="DD21" s="22">
        <v>0</v>
      </c>
      <c r="DE21" s="23">
        <v>0</v>
      </c>
      <c r="DF21" s="22">
        <v>0</v>
      </c>
      <c r="DG21" s="22">
        <v>0</v>
      </c>
      <c r="DH21" s="23">
        <v>0</v>
      </c>
      <c r="DI21" s="22">
        <v>0</v>
      </c>
      <c r="DJ21" s="22">
        <v>0</v>
      </c>
      <c r="DK21" s="22">
        <v>0</v>
      </c>
      <c r="DL21" s="22">
        <v>88712587.810000047</v>
      </c>
    </row>
    <row r="22" spans="1:116" ht="12.75" customHeight="1" x14ac:dyDescent="0.25">
      <c r="A22" s="65" t="s">
        <v>175</v>
      </c>
      <c r="B22" s="21">
        <v>1020</v>
      </c>
      <c r="C22" s="66" t="s">
        <v>146</v>
      </c>
      <c r="D22" s="23">
        <v>704508274.63</v>
      </c>
      <c r="E22" s="22">
        <v>5068297.22</v>
      </c>
      <c r="F22" s="22">
        <v>228905008.13999999</v>
      </c>
      <c r="G22" s="22">
        <v>470534969.26999998</v>
      </c>
      <c r="H22" s="22">
        <v>16029150.07</v>
      </c>
      <c r="I22" s="22">
        <v>18494076.170000002</v>
      </c>
      <c r="J22" s="22">
        <v>0</v>
      </c>
      <c r="K22" s="22">
        <v>6965657.6299999999</v>
      </c>
      <c r="L22" s="22">
        <v>0</v>
      </c>
      <c r="M22" s="22">
        <v>0</v>
      </c>
      <c r="N22" s="22">
        <v>16163079.91</v>
      </c>
      <c r="O22" s="22">
        <v>48922676.07</v>
      </c>
      <c r="P22" s="22">
        <v>0</v>
      </c>
      <c r="Q22" s="22">
        <v>48430992.810000002</v>
      </c>
      <c r="R22" s="22">
        <v>0</v>
      </c>
      <c r="S22" s="22">
        <v>0</v>
      </c>
      <c r="T22" s="22">
        <v>1144970687.22</v>
      </c>
      <c r="U22" s="22">
        <v>25569438.609999999</v>
      </c>
      <c r="V22" s="22">
        <v>64368957.770000003</v>
      </c>
      <c r="W22" s="22">
        <v>569720401</v>
      </c>
      <c r="X22" s="22">
        <v>0</v>
      </c>
      <c r="Y22" s="22">
        <v>74784928.950000003</v>
      </c>
      <c r="Z22" s="22">
        <v>91932509.909999996</v>
      </c>
      <c r="AA22" s="22">
        <v>8470</v>
      </c>
      <c r="AB22" s="22">
        <v>0</v>
      </c>
      <c r="AC22" s="22">
        <v>0</v>
      </c>
      <c r="AD22" s="22">
        <v>2331370.2200000002</v>
      </c>
      <c r="AE22" s="22">
        <v>6106665.3700000001</v>
      </c>
      <c r="AF22" s="22">
        <v>14440606.039999999</v>
      </c>
      <c r="AG22" s="22">
        <v>27862234.440000001</v>
      </c>
      <c r="AH22" s="22">
        <v>9006050.4199999999</v>
      </c>
      <c r="AI22" s="22">
        <v>11459962.58</v>
      </c>
      <c r="AJ22" s="22">
        <v>1604936.66</v>
      </c>
      <c r="AK22" s="22">
        <v>-12217.84</v>
      </c>
      <c r="AL22" s="22">
        <v>0</v>
      </c>
      <c r="AM22" s="22">
        <v>154074546.13</v>
      </c>
      <c r="AN22" s="22">
        <v>594144.46</v>
      </c>
      <c r="AO22" s="22">
        <v>0</v>
      </c>
      <c r="AP22" s="22">
        <v>3383070.59</v>
      </c>
      <c r="AQ22" s="22">
        <v>0</v>
      </c>
      <c r="AR22" s="22">
        <v>0</v>
      </c>
      <c r="AS22" s="22">
        <v>0</v>
      </c>
      <c r="AT22" s="22">
        <v>769930082.89999998</v>
      </c>
      <c r="AU22" s="22">
        <v>148425021.99000001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12979775.26</v>
      </c>
      <c r="BE22" s="22">
        <v>0</v>
      </c>
      <c r="BF22" s="22">
        <v>0</v>
      </c>
      <c r="BG22" s="22">
        <v>0</v>
      </c>
      <c r="BH22" s="22">
        <v>148901.69</v>
      </c>
      <c r="BI22" s="22">
        <v>0</v>
      </c>
      <c r="BJ22" s="22">
        <v>0</v>
      </c>
      <c r="BK22" s="22">
        <v>0</v>
      </c>
      <c r="BL22" s="22">
        <v>199708.38</v>
      </c>
      <c r="BM22" s="22">
        <v>0</v>
      </c>
      <c r="BN22" s="22">
        <v>5129424.8600000003</v>
      </c>
      <c r="BO22" s="22">
        <v>0</v>
      </c>
      <c r="BP22" s="22">
        <v>143611290.97999999</v>
      </c>
      <c r="BQ22" s="22">
        <v>7693122.4000000004</v>
      </c>
      <c r="BR22" s="22">
        <v>237140647.15000001</v>
      </c>
      <c r="BS22" s="22">
        <v>35537576.840000004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182347.66</v>
      </c>
      <c r="CA22" s="22">
        <v>1088956.1299999999</v>
      </c>
      <c r="CB22" s="22">
        <v>3281587.8</v>
      </c>
      <c r="CC22" s="22">
        <v>789147.26</v>
      </c>
      <c r="CD22" s="22">
        <v>1504.17</v>
      </c>
      <c r="CE22" s="22">
        <v>0</v>
      </c>
      <c r="CF22" s="22">
        <v>0</v>
      </c>
      <c r="CG22" s="22">
        <v>1335.6</v>
      </c>
      <c r="CH22" s="22">
        <v>0</v>
      </c>
      <c r="CI22" s="23">
        <v>793152458.03999996</v>
      </c>
      <c r="CJ22" s="22">
        <v>0</v>
      </c>
      <c r="CK22" s="22">
        <v>652638.54</v>
      </c>
      <c r="CL22" s="23">
        <v>387342864.50999999</v>
      </c>
      <c r="CM22" s="22">
        <v>230416.19</v>
      </c>
      <c r="CN22" s="22">
        <v>387112448.31999999</v>
      </c>
      <c r="CO22" s="23">
        <v>405156954.99000001</v>
      </c>
      <c r="CP22" s="22">
        <v>12675450.060000001</v>
      </c>
      <c r="CQ22" s="22">
        <v>392481504.93000001</v>
      </c>
      <c r="CR22" s="22">
        <v>3545042.44</v>
      </c>
      <c r="CS22" s="22">
        <v>0</v>
      </c>
      <c r="CT22" s="22">
        <v>0</v>
      </c>
      <c r="CU22" s="22">
        <v>0</v>
      </c>
      <c r="CV22" s="22">
        <v>0</v>
      </c>
      <c r="CW22" s="22">
        <v>0</v>
      </c>
      <c r="CX22" s="22">
        <v>0</v>
      </c>
      <c r="CY22" s="22">
        <v>0</v>
      </c>
      <c r="CZ22" s="22">
        <v>0</v>
      </c>
      <c r="DA22" s="22">
        <v>0</v>
      </c>
      <c r="DB22" s="23">
        <v>0</v>
      </c>
      <c r="DC22" s="22">
        <v>0</v>
      </c>
      <c r="DD22" s="22">
        <v>0</v>
      </c>
      <c r="DE22" s="23">
        <v>0</v>
      </c>
      <c r="DF22" s="22">
        <v>0</v>
      </c>
      <c r="DG22" s="22">
        <v>0</v>
      </c>
      <c r="DH22" s="23">
        <v>0</v>
      </c>
      <c r="DI22" s="22">
        <v>0</v>
      </c>
      <c r="DJ22" s="22">
        <v>0</v>
      </c>
      <c r="DK22" s="22">
        <v>0</v>
      </c>
      <c r="DL22" s="22">
        <v>5224558601.3699999</v>
      </c>
    </row>
    <row r="23" spans="1:116" ht="12.75" customHeight="1" x14ac:dyDescent="0.25">
      <c r="A23" s="65" t="s">
        <v>177</v>
      </c>
      <c r="B23" s="21">
        <v>1022</v>
      </c>
      <c r="C23" s="66" t="s">
        <v>146</v>
      </c>
      <c r="D23" s="23">
        <v>744287758.78000021</v>
      </c>
      <c r="E23" s="22">
        <v>78274589.49999997</v>
      </c>
      <c r="F23" s="22">
        <v>310612715.2958827</v>
      </c>
      <c r="G23" s="22">
        <v>355400453.98411745</v>
      </c>
      <c r="H23" s="22">
        <v>0</v>
      </c>
      <c r="I23" s="22">
        <v>30580845.149999835</v>
      </c>
      <c r="J23" s="22">
        <v>0</v>
      </c>
      <c r="K23" s="22">
        <v>62644054.229999997</v>
      </c>
      <c r="L23" s="22">
        <v>0</v>
      </c>
      <c r="M23" s="22">
        <v>0</v>
      </c>
      <c r="N23" s="22">
        <v>0</v>
      </c>
      <c r="O23" s="22">
        <v>463059691.08999801</v>
      </c>
      <c r="P23" s="22">
        <v>0</v>
      </c>
      <c r="Q23" s="22">
        <v>20516278.440000001</v>
      </c>
      <c r="R23" s="22">
        <v>0</v>
      </c>
      <c r="S23" s="22">
        <v>0</v>
      </c>
      <c r="T23" s="22">
        <v>205843876.92000139</v>
      </c>
      <c r="U23" s="22">
        <v>63499332.219999194</v>
      </c>
      <c r="V23" s="22">
        <v>104998972.19999993</v>
      </c>
      <c r="W23" s="22">
        <v>1091423143.0699995</v>
      </c>
      <c r="X23" s="22">
        <v>735735.17000000016</v>
      </c>
      <c r="Y23" s="22">
        <v>48000574.350000009</v>
      </c>
      <c r="Z23" s="22">
        <v>97023007.039999992</v>
      </c>
      <c r="AA23" s="22">
        <v>9226</v>
      </c>
      <c r="AB23" s="22">
        <v>0</v>
      </c>
      <c r="AC23" s="22">
        <v>50111.1</v>
      </c>
      <c r="AD23" s="22">
        <v>2304616.8700000043</v>
      </c>
      <c r="AE23" s="22">
        <v>0</v>
      </c>
      <c r="AF23" s="22">
        <v>1004937.2500000009</v>
      </c>
      <c r="AG23" s="22">
        <v>0</v>
      </c>
      <c r="AH23" s="22">
        <v>0</v>
      </c>
      <c r="AI23" s="22">
        <v>0</v>
      </c>
      <c r="AJ23" s="22">
        <v>5132.5</v>
      </c>
      <c r="AK23" s="22">
        <v>525016.19999999995</v>
      </c>
      <c r="AL23" s="22">
        <v>0</v>
      </c>
      <c r="AM23" s="22">
        <v>960990.74</v>
      </c>
      <c r="AN23" s="22">
        <v>0</v>
      </c>
      <c r="AO23" s="22">
        <v>0</v>
      </c>
      <c r="AP23" s="22">
        <v>3689541.88</v>
      </c>
      <c r="AQ23" s="22">
        <v>0</v>
      </c>
      <c r="AR23" s="22">
        <v>0</v>
      </c>
      <c r="AS23" s="22">
        <v>0</v>
      </c>
      <c r="AT23" s="22">
        <v>4751.62</v>
      </c>
      <c r="AU23" s="22">
        <v>78.28</v>
      </c>
      <c r="AV23" s="22">
        <v>130.84</v>
      </c>
      <c r="AW23" s="22">
        <v>0</v>
      </c>
      <c r="AX23" s="22">
        <v>26.38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47916107.599999994</v>
      </c>
      <c r="BE23" s="22">
        <v>304.63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7088299.9100000011</v>
      </c>
      <c r="BO23" s="22">
        <v>0</v>
      </c>
      <c r="BP23" s="22">
        <v>81513504.500000194</v>
      </c>
      <c r="BQ23" s="22">
        <v>8683737.5999999978</v>
      </c>
      <c r="BR23" s="22">
        <v>12067988.890000002</v>
      </c>
      <c r="BS23" s="22">
        <v>32164126.629999988</v>
      </c>
      <c r="BT23" s="22">
        <v>0</v>
      </c>
      <c r="BU23" s="22">
        <v>0</v>
      </c>
      <c r="BV23" s="22">
        <v>25220633.41</v>
      </c>
      <c r="BW23" s="22">
        <v>0</v>
      </c>
      <c r="BX23" s="22">
        <v>0</v>
      </c>
      <c r="BY23" s="22">
        <v>0</v>
      </c>
      <c r="BZ23" s="22">
        <v>330030.21999999997</v>
      </c>
      <c r="CA23" s="22">
        <v>5199607.22</v>
      </c>
      <c r="CB23" s="22">
        <v>0</v>
      </c>
      <c r="CC23" s="22">
        <v>612190.1</v>
      </c>
      <c r="CD23" s="22">
        <v>0</v>
      </c>
      <c r="CE23" s="22">
        <v>0</v>
      </c>
      <c r="CF23" s="22">
        <v>484.5</v>
      </c>
      <c r="CG23" s="22">
        <v>133906.45000000001</v>
      </c>
      <c r="CH23" s="22">
        <v>0</v>
      </c>
      <c r="CI23" s="23">
        <v>79139290.74000001</v>
      </c>
      <c r="CJ23" s="22">
        <v>0</v>
      </c>
      <c r="CK23" s="22">
        <v>0</v>
      </c>
      <c r="CL23" s="23">
        <v>7497902.6899999995</v>
      </c>
      <c r="CM23" s="22">
        <v>802160.83999999985</v>
      </c>
      <c r="CN23" s="22">
        <v>6695741.8499999996</v>
      </c>
      <c r="CO23" s="23">
        <v>71641388.050000012</v>
      </c>
      <c r="CP23" s="22">
        <v>57489312.13000001</v>
      </c>
      <c r="CQ23" s="22">
        <v>14152075.92</v>
      </c>
      <c r="CR23" s="22">
        <v>15417639.100000298</v>
      </c>
      <c r="CS23" s="22">
        <v>0</v>
      </c>
      <c r="CT23" s="22">
        <v>0</v>
      </c>
      <c r="CU23" s="22">
        <v>0</v>
      </c>
      <c r="CV23" s="22">
        <v>0</v>
      </c>
      <c r="CW23" s="22">
        <v>0</v>
      </c>
      <c r="CX23" s="22">
        <v>0</v>
      </c>
      <c r="CY23" s="22">
        <v>0</v>
      </c>
      <c r="CZ23" s="22">
        <v>0</v>
      </c>
      <c r="DA23" s="22">
        <v>0</v>
      </c>
      <c r="DB23" s="23">
        <v>0</v>
      </c>
      <c r="DC23" s="22">
        <v>0</v>
      </c>
      <c r="DD23" s="22">
        <v>0</v>
      </c>
      <c r="DE23" s="23">
        <v>0</v>
      </c>
      <c r="DF23" s="22">
        <v>0</v>
      </c>
      <c r="DG23" s="22">
        <v>0</v>
      </c>
      <c r="DH23" s="23">
        <v>0</v>
      </c>
      <c r="DI23" s="22">
        <v>0</v>
      </c>
      <c r="DJ23" s="22">
        <v>0</v>
      </c>
      <c r="DK23" s="22">
        <v>0</v>
      </c>
      <c r="DL23" s="22">
        <v>3256655679.8199978</v>
      </c>
    </row>
    <row r="24" spans="1:116" ht="12.75" customHeight="1" x14ac:dyDescent="0.25">
      <c r="A24" s="65" t="s">
        <v>179</v>
      </c>
      <c r="B24" s="21">
        <v>1025</v>
      </c>
      <c r="C24" s="66" t="s">
        <v>146</v>
      </c>
      <c r="D24" s="23">
        <v>53848803.1199999</v>
      </c>
      <c r="E24" s="22">
        <v>2073663.08</v>
      </c>
      <c r="F24" s="22">
        <v>24698510.879999999</v>
      </c>
      <c r="G24" s="22">
        <v>27076629.1599999</v>
      </c>
      <c r="H24" s="22">
        <v>1559369.02</v>
      </c>
      <c r="I24" s="22">
        <v>3764685.4799999301</v>
      </c>
      <c r="J24" s="22">
        <v>0</v>
      </c>
      <c r="K24" s="22">
        <v>19084331.270000201</v>
      </c>
      <c r="L24" s="22">
        <v>0</v>
      </c>
      <c r="M24" s="22">
        <v>0</v>
      </c>
      <c r="N24" s="22">
        <v>0</v>
      </c>
      <c r="O24" s="22">
        <v>2902969.25</v>
      </c>
      <c r="P24" s="22">
        <v>0</v>
      </c>
      <c r="Q24" s="22">
        <v>2768382.28</v>
      </c>
      <c r="R24" s="22">
        <v>0</v>
      </c>
      <c r="S24" s="22">
        <v>0</v>
      </c>
      <c r="T24" s="22">
        <v>199151419.60001099</v>
      </c>
      <c r="U24" s="22">
        <v>21091.17</v>
      </c>
      <c r="V24" s="22">
        <v>24214111.250000302</v>
      </c>
      <c r="W24" s="22">
        <v>56670851.309999801</v>
      </c>
      <c r="X24" s="22">
        <v>0</v>
      </c>
      <c r="Y24" s="22">
        <v>3378567.82</v>
      </c>
      <c r="Z24" s="22">
        <v>2310897.9700000598</v>
      </c>
      <c r="AA24" s="22">
        <v>0</v>
      </c>
      <c r="AB24" s="22">
        <v>0</v>
      </c>
      <c r="AC24" s="22">
        <v>1075248.8</v>
      </c>
      <c r="AD24" s="22">
        <v>166735.829999999</v>
      </c>
      <c r="AE24" s="22">
        <v>0</v>
      </c>
      <c r="AF24" s="22">
        <v>4000</v>
      </c>
      <c r="AG24" s="22">
        <v>0</v>
      </c>
      <c r="AH24" s="22">
        <v>0</v>
      </c>
      <c r="AI24" s="22">
        <v>0</v>
      </c>
      <c r="AJ24" s="22">
        <v>189331.11</v>
      </c>
      <c r="AK24" s="22">
        <v>0</v>
      </c>
      <c r="AL24" s="22">
        <v>0</v>
      </c>
      <c r="AM24" s="22">
        <v>16600</v>
      </c>
      <c r="AN24" s="22">
        <v>6000</v>
      </c>
      <c r="AO24" s="22">
        <v>0</v>
      </c>
      <c r="AP24" s="22">
        <v>58152.07</v>
      </c>
      <c r="AQ24" s="22">
        <v>0</v>
      </c>
      <c r="AR24" s="22">
        <v>0</v>
      </c>
      <c r="AS24" s="22">
        <v>0</v>
      </c>
      <c r="AT24" s="22">
        <v>90225095.799999103</v>
      </c>
      <c r="AU24" s="22">
        <v>4434622.12</v>
      </c>
      <c r="AV24" s="22">
        <v>3161707.08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1957254.61999992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13549108.4400004</v>
      </c>
      <c r="BO24" s="22">
        <v>0</v>
      </c>
      <c r="BP24" s="22">
        <v>17953429.32</v>
      </c>
      <c r="BQ24" s="22">
        <v>0</v>
      </c>
      <c r="BR24" s="22">
        <v>5711960.4299999997</v>
      </c>
      <c r="BS24" s="22">
        <v>2358036.91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59820.02</v>
      </c>
      <c r="CA24" s="22">
        <v>8233.26</v>
      </c>
      <c r="CB24" s="22">
        <v>0</v>
      </c>
      <c r="CC24" s="22">
        <v>0</v>
      </c>
      <c r="CD24" s="22">
        <v>0</v>
      </c>
      <c r="CE24" s="22">
        <v>0</v>
      </c>
      <c r="CF24" s="22">
        <v>69580.39</v>
      </c>
      <c r="CG24" s="22">
        <v>0</v>
      </c>
      <c r="CH24" s="22">
        <v>9252</v>
      </c>
      <c r="CI24" s="23">
        <v>715.68</v>
      </c>
      <c r="CJ24" s="22">
        <v>0</v>
      </c>
      <c r="CK24" s="22">
        <v>0</v>
      </c>
      <c r="CL24" s="23">
        <v>715.68</v>
      </c>
      <c r="CM24" s="22">
        <v>0</v>
      </c>
      <c r="CN24" s="22">
        <v>715.68</v>
      </c>
      <c r="CO24" s="23">
        <v>0</v>
      </c>
      <c r="CP24" s="22">
        <v>0</v>
      </c>
      <c r="CQ24" s="22">
        <v>0</v>
      </c>
      <c r="CR24" s="22">
        <v>6085.47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3">
        <v>0</v>
      </c>
      <c r="DC24" s="22">
        <v>0</v>
      </c>
      <c r="DD24" s="22">
        <v>0</v>
      </c>
      <c r="DE24" s="23">
        <v>0</v>
      </c>
      <c r="DF24" s="22">
        <v>0</v>
      </c>
      <c r="DG24" s="22">
        <v>0</v>
      </c>
      <c r="DH24" s="23">
        <v>0</v>
      </c>
      <c r="DI24" s="22">
        <v>0</v>
      </c>
      <c r="DJ24" s="22">
        <v>0</v>
      </c>
      <c r="DK24" s="22">
        <v>0</v>
      </c>
      <c r="DL24" s="22">
        <v>510696448.89001071</v>
      </c>
    </row>
    <row r="25" spans="1:116" ht="12.75" customHeight="1" x14ac:dyDescent="0.25">
      <c r="A25" s="65" t="s">
        <v>181</v>
      </c>
      <c r="B25" s="21">
        <v>1027</v>
      </c>
      <c r="C25" s="66" t="s">
        <v>146</v>
      </c>
      <c r="D25" s="23">
        <v>3450217.8699999996</v>
      </c>
      <c r="E25" s="22">
        <v>125624.4</v>
      </c>
      <c r="F25" s="22">
        <v>1050790.56</v>
      </c>
      <c r="G25" s="22">
        <v>2273802.9099999997</v>
      </c>
      <c r="H25" s="22">
        <v>76157.207936000006</v>
      </c>
      <c r="I25" s="22">
        <v>198789.39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7018860.2300000004</v>
      </c>
      <c r="P25" s="22">
        <v>0</v>
      </c>
      <c r="Q25" s="22">
        <v>213906.55</v>
      </c>
      <c r="R25" s="22">
        <v>0</v>
      </c>
      <c r="S25" s="22">
        <v>0</v>
      </c>
      <c r="T25" s="22">
        <v>835871.88</v>
      </c>
      <c r="U25" s="22">
        <v>8009.77</v>
      </c>
      <c r="V25" s="22">
        <v>1940048.5999999999</v>
      </c>
      <c r="W25" s="22">
        <v>77368624.549999997</v>
      </c>
      <c r="X25" s="22">
        <v>0</v>
      </c>
      <c r="Y25" s="22">
        <v>602194.91</v>
      </c>
      <c r="Z25" s="22">
        <v>5387234.6774059981</v>
      </c>
      <c r="AA25" s="22">
        <v>0</v>
      </c>
      <c r="AB25" s="22">
        <v>0</v>
      </c>
      <c r="AC25" s="22">
        <v>8258.64</v>
      </c>
      <c r="AD25" s="22">
        <v>670150.29</v>
      </c>
      <c r="AE25" s="22">
        <v>0</v>
      </c>
      <c r="AF25" s="22">
        <v>0</v>
      </c>
      <c r="AG25" s="22">
        <v>272117.09999999998</v>
      </c>
      <c r="AH25" s="22">
        <v>418996.7</v>
      </c>
      <c r="AI25" s="22">
        <v>0</v>
      </c>
      <c r="AJ25" s="22">
        <v>2595</v>
      </c>
      <c r="AK25" s="22">
        <v>0</v>
      </c>
      <c r="AL25" s="22">
        <v>0</v>
      </c>
      <c r="AM25" s="22">
        <v>822106.21000000008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10622557.839999998</v>
      </c>
      <c r="AU25" s="22">
        <v>2537216.25</v>
      </c>
      <c r="AV25" s="22">
        <v>1032573.8500000001</v>
      </c>
      <c r="AW25" s="22">
        <v>0</v>
      </c>
      <c r="AX25" s="22">
        <v>500086.75000000012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-548203.96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315212.32999999996</v>
      </c>
      <c r="BO25" s="22">
        <v>0</v>
      </c>
      <c r="BP25" s="22">
        <v>952383.12999999977</v>
      </c>
      <c r="BQ25" s="22">
        <v>11058.42</v>
      </c>
      <c r="BR25" s="22">
        <v>258587.11</v>
      </c>
      <c r="BS25" s="22">
        <v>1203472.0400000003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280</v>
      </c>
      <c r="CE25" s="22">
        <v>0</v>
      </c>
      <c r="CF25" s="22">
        <v>0</v>
      </c>
      <c r="CG25" s="22">
        <v>0</v>
      </c>
      <c r="CH25" s="22">
        <v>0</v>
      </c>
      <c r="CI25" s="23">
        <v>40701935.75</v>
      </c>
      <c r="CJ25" s="22">
        <v>0</v>
      </c>
      <c r="CK25" s="22">
        <v>55583.6</v>
      </c>
      <c r="CL25" s="23">
        <v>40646352.149999999</v>
      </c>
      <c r="CM25" s="22">
        <v>5751.92</v>
      </c>
      <c r="CN25" s="22">
        <v>40640600.229999997</v>
      </c>
      <c r="CO25" s="23">
        <v>0</v>
      </c>
      <c r="CP25" s="22">
        <v>0</v>
      </c>
      <c r="CQ25" s="22">
        <v>0</v>
      </c>
      <c r="CR25" s="22">
        <v>2952.5535</v>
      </c>
      <c r="CS25" s="22">
        <v>0</v>
      </c>
      <c r="CT25" s="22">
        <v>0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3">
        <v>0</v>
      </c>
      <c r="DC25" s="22">
        <v>0</v>
      </c>
      <c r="DD25" s="22">
        <v>0</v>
      </c>
      <c r="DE25" s="23">
        <v>0</v>
      </c>
      <c r="DF25" s="22">
        <v>0</v>
      </c>
      <c r="DG25" s="22">
        <v>0</v>
      </c>
      <c r="DH25" s="23">
        <v>0</v>
      </c>
      <c r="DI25" s="22">
        <v>0</v>
      </c>
      <c r="DJ25" s="22">
        <v>0</v>
      </c>
      <c r="DK25" s="22">
        <v>0</v>
      </c>
      <c r="DL25" s="22">
        <v>156884251.63884199</v>
      </c>
    </row>
    <row r="26" spans="1:116" ht="12.75" customHeight="1" x14ac:dyDescent="0.25">
      <c r="A26" s="65" t="s">
        <v>183</v>
      </c>
      <c r="B26" s="21">
        <v>1028</v>
      </c>
      <c r="C26" s="66" t="s">
        <v>146</v>
      </c>
      <c r="D26" s="23">
        <v>705920754.88784778</v>
      </c>
      <c r="E26" s="22">
        <v>84701359.242292777</v>
      </c>
      <c r="F26" s="22">
        <v>508368244.37580812</v>
      </c>
      <c r="G26" s="22">
        <v>112851151.26974694</v>
      </c>
      <c r="H26" s="22">
        <v>9963302.7395749986</v>
      </c>
      <c r="I26" s="22">
        <v>1450493.82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63428236.860455193</v>
      </c>
      <c r="P26" s="22">
        <v>0</v>
      </c>
      <c r="Q26" s="22">
        <v>29143986.420832999</v>
      </c>
      <c r="R26" s="22">
        <v>0</v>
      </c>
      <c r="S26" s="22">
        <v>0</v>
      </c>
      <c r="T26" s="22">
        <v>177120092.46000001</v>
      </c>
      <c r="U26" s="22">
        <v>882962.91741800006</v>
      </c>
      <c r="V26" s="22">
        <v>5171678.2500000019</v>
      </c>
      <c r="W26" s="22">
        <v>136786535.88999999</v>
      </c>
      <c r="X26" s="22">
        <v>0</v>
      </c>
      <c r="Y26" s="22">
        <v>56231743.205647215</v>
      </c>
      <c r="Z26" s="22">
        <v>19059059.883240998</v>
      </c>
      <c r="AA26" s="22">
        <v>0</v>
      </c>
      <c r="AB26" s="22">
        <v>0</v>
      </c>
      <c r="AC26" s="22">
        <v>1545854.871787</v>
      </c>
      <c r="AD26" s="22">
        <v>10483767.190823743</v>
      </c>
      <c r="AE26" s="22">
        <v>0</v>
      </c>
      <c r="AF26" s="22">
        <v>128411.62999999999</v>
      </c>
      <c r="AG26" s="22">
        <v>0</v>
      </c>
      <c r="AH26" s="22">
        <v>0</v>
      </c>
      <c r="AI26" s="22">
        <v>0</v>
      </c>
      <c r="AJ26" s="22">
        <v>400</v>
      </c>
      <c r="AK26" s="22">
        <v>1914.33</v>
      </c>
      <c r="AL26" s="22">
        <v>0</v>
      </c>
      <c r="AM26" s="22">
        <v>5802241.9480720004</v>
      </c>
      <c r="AN26" s="22">
        <v>0</v>
      </c>
      <c r="AO26" s="22">
        <v>0</v>
      </c>
      <c r="AP26" s="22">
        <v>3237795.6371649997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19177554.922496017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71714.320000000007</v>
      </c>
      <c r="BO26" s="22">
        <v>0</v>
      </c>
      <c r="BP26" s="22">
        <v>147679603.72159585</v>
      </c>
      <c r="BQ26" s="22">
        <v>33755712.817264996</v>
      </c>
      <c r="BR26" s="22">
        <v>99926326.711357996</v>
      </c>
      <c r="BS26" s="22">
        <v>60460007.64188198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  <c r="CG26" s="22">
        <v>0</v>
      </c>
      <c r="CH26" s="22">
        <v>0</v>
      </c>
      <c r="CI26" s="23">
        <v>1717625609.1802261</v>
      </c>
      <c r="CJ26" s="22">
        <v>1102185.0600000222</v>
      </c>
      <c r="CK26" s="22">
        <v>33085.619999999995</v>
      </c>
      <c r="CL26" s="23">
        <v>238991082.3600013</v>
      </c>
      <c r="CM26" s="22">
        <v>4541760.4000000684</v>
      </c>
      <c r="CN26" s="22">
        <v>234449321.96000123</v>
      </c>
      <c r="CO26" s="23">
        <v>1477499256.1402247</v>
      </c>
      <c r="CP26" s="22">
        <v>160861953.10999173</v>
      </c>
      <c r="CQ26" s="22">
        <v>1316637303.0302329</v>
      </c>
      <c r="CR26" s="22">
        <v>1031200.9600000017</v>
      </c>
      <c r="CS26" s="22">
        <v>0</v>
      </c>
      <c r="CT26" s="22">
        <v>0</v>
      </c>
      <c r="CU26" s="22">
        <v>0</v>
      </c>
      <c r="CV26" s="22">
        <v>0</v>
      </c>
      <c r="CW26" s="22">
        <v>0</v>
      </c>
      <c r="CX26" s="22">
        <v>0</v>
      </c>
      <c r="CY26" s="22">
        <v>0</v>
      </c>
      <c r="CZ26" s="22">
        <v>0</v>
      </c>
      <c r="DA26" s="22">
        <v>0</v>
      </c>
      <c r="DB26" s="23">
        <v>0</v>
      </c>
      <c r="DC26" s="22">
        <v>0</v>
      </c>
      <c r="DD26" s="22">
        <v>0</v>
      </c>
      <c r="DE26" s="23">
        <v>0</v>
      </c>
      <c r="DF26" s="22">
        <v>0</v>
      </c>
      <c r="DG26" s="22">
        <v>0</v>
      </c>
      <c r="DH26" s="23">
        <v>0</v>
      </c>
      <c r="DI26" s="22">
        <v>0</v>
      </c>
      <c r="DJ26" s="22">
        <v>0</v>
      </c>
      <c r="DK26" s="22">
        <v>0</v>
      </c>
      <c r="DL26" s="22">
        <v>3306086963.2176871</v>
      </c>
    </row>
    <row r="27" spans="1:116" ht="12.75" customHeight="1" x14ac:dyDescent="0.25">
      <c r="A27" s="65" t="s">
        <v>185</v>
      </c>
      <c r="B27" s="21">
        <v>1030</v>
      </c>
      <c r="C27" s="66" t="s">
        <v>146</v>
      </c>
      <c r="D27" s="23">
        <v>97492515.441099957</v>
      </c>
      <c r="E27" s="22">
        <v>1867965</v>
      </c>
      <c r="F27" s="22">
        <v>11452696.383000007</v>
      </c>
      <c r="G27" s="22">
        <v>84171854.058099955</v>
      </c>
      <c r="H27" s="22">
        <v>1615443.4326999998</v>
      </c>
      <c r="I27" s="22">
        <v>4079377.1199999996</v>
      </c>
      <c r="J27" s="22">
        <v>0</v>
      </c>
      <c r="K27" s="22">
        <v>1258369.51</v>
      </c>
      <c r="L27" s="22">
        <v>0</v>
      </c>
      <c r="M27" s="22">
        <v>0</v>
      </c>
      <c r="N27" s="22">
        <v>0</v>
      </c>
      <c r="O27" s="22">
        <v>20870455.690000009</v>
      </c>
      <c r="P27" s="22">
        <v>0</v>
      </c>
      <c r="Q27" s="22">
        <v>0</v>
      </c>
      <c r="R27" s="22">
        <v>0</v>
      </c>
      <c r="S27" s="22">
        <v>0</v>
      </c>
      <c r="T27" s="22">
        <v>132954536.40999995</v>
      </c>
      <c r="U27" s="22">
        <v>0</v>
      </c>
      <c r="V27" s="22">
        <v>30603190.269999988</v>
      </c>
      <c r="W27" s="22">
        <v>72018559.459999934</v>
      </c>
      <c r="X27" s="22">
        <v>0</v>
      </c>
      <c r="Y27" s="22">
        <v>5585234.7227000054</v>
      </c>
      <c r="Z27" s="22">
        <v>32410213.835099991</v>
      </c>
      <c r="AA27" s="22">
        <v>0</v>
      </c>
      <c r="AB27" s="22">
        <v>0</v>
      </c>
      <c r="AC27" s="22">
        <v>169511.17749999996</v>
      </c>
      <c r="AD27" s="22">
        <v>125259.77999999996</v>
      </c>
      <c r="AE27" s="22">
        <v>0</v>
      </c>
      <c r="AF27" s="22">
        <v>159114.26999999999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79710.289999999892</v>
      </c>
      <c r="AQ27" s="22">
        <v>0</v>
      </c>
      <c r="AR27" s="22">
        <v>0</v>
      </c>
      <c r="AS27" s="22">
        <v>0</v>
      </c>
      <c r="AT27" s="22">
        <v>47123944.539499968</v>
      </c>
      <c r="AU27" s="22">
        <v>284711.72510000062</v>
      </c>
      <c r="AV27" s="22">
        <v>279923.6151000004</v>
      </c>
      <c r="AW27" s="22">
        <v>0</v>
      </c>
      <c r="AX27" s="22">
        <v>281064.10510000051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16533964.507200025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1474182.6694999998</v>
      </c>
      <c r="BO27" s="22">
        <v>0</v>
      </c>
      <c r="BP27" s="22">
        <v>19185016.830300007</v>
      </c>
      <c r="BQ27" s="22">
        <v>3042585.439999999</v>
      </c>
      <c r="BR27" s="22">
        <v>65742657.730000243</v>
      </c>
      <c r="BS27" s="22">
        <v>2780895.7266000034</v>
      </c>
      <c r="BT27" s="22">
        <v>0</v>
      </c>
      <c r="BU27" s="22">
        <v>0</v>
      </c>
      <c r="BV27" s="22">
        <v>0</v>
      </c>
      <c r="BW27" s="22">
        <v>5574.15</v>
      </c>
      <c r="BX27" s="22">
        <v>0</v>
      </c>
      <c r="BY27" s="22">
        <v>0</v>
      </c>
      <c r="BZ27" s="22">
        <v>166052.13999999998</v>
      </c>
      <c r="CA27" s="22">
        <v>4259535.7599999988</v>
      </c>
      <c r="CB27" s="22">
        <v>0</v>
      </c>
      <c r="CC27" s="22">
        <v>2179412.0000000009</v>
      </c>
      <c r="CD27" s="22">
        <v>0</v>
      </c>
      <c r="CE27" s="22">
        <v>0</v>
      </c>
      <c r="CF27" s="22">
        <v>26713.8</v>
      </c>
      <c r="CG27" s="22">
        <v>36043.550000000003</v>
      </c>
      <c r="CH27" s="22">
        <v>0</v>
      </c>
      <c r="CI27" s="23">
        <v>38859.789999999994</v>
      </c>
      <c r="CJ27" s="22">
        <v>0</v>
      </c>
      <c r="CK27" s="22">
        <v>0</v>
      </c>
      <c r="CL27" s="23">
        <v>38859.789999999994</v>
      </c>
      <c r="CM27" s="22">
        <v>0</v>
      </c>
      <c r="CN27" s="22">
        <v>38859.789999999994</v>
      </c>
      <c r="CO27" s="23">
        <v>0</v>
      </c>
      <c r="CP27" s="22">
        <v>0</v>
      </c>
      <c r="CQ27" s="22">
        <v>0</v>
      </c>
      <c r="CR27" s="22">
        <v>1109807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3">
        <v>0</v>
      </c>
      <c r="DC27" s="22">
        <v>0</v>
      </c>
      <c r="DD27" s="22">
        <v>0</v>
      </c>
      <c r="DE27" s="23">
        <v>0</v>
      </c>
      <c r="DF27" s="22">
        <v>0</v>
      </c>
      <c r="DG27" s="22">
        <v>0</v>
      </c>
      <c r="DH27" s="23">
        <v>0</v>
      </c>
      <c r="DI27" s="22">
        <v>0</v>
      </c>
      <c r="DJ27" s="22">
        <v>0</v>
      </c>
      <c r="DK27" s="22">
        <v>0</v>
      </c>
      <c r="DL27" s="22">
        <v>563972436.48749995</v>
      </c>
    </row>
    <row r="28" spans="1:116" ht="12.75" customHeight="1" x14ac:dyDescent="0.25">
      <c r="A28" s="65" t="s">
        <v>187</v>
      </c>
      <c r="B28" s="21">
        <v>1031</v>
      </c>
      <c r="C28" s="66" t="s">
        <v>146</v>
      </c>
      <c r="D28" s="23">
        <v>83645906.480000004</v>
      </c>
      <c r="E28" s="22">
        <v>1438806.89</v>
      </c>
      <c r="F28" s="22">
        <v>62374916.68</v>
      </c>
      <c r="G28" s="22">
        <v>19832182.91</v>
      </c>
      <c r="H28" s="22">
        <v>76613.95</v>
      </c>
      <c r="I28" s="22">
        <v>9348.82</v>
      </c>
      <c r="J28" s="22">
        <v>5385.21</v>
      </c>
      <c r="K28" s="22">
        <v>0</v>
      </c>
      <c r="L28" s="22">
        <v>0</v>
      </c>
      <c r="M28" s="22">
        <v>0</v>
      </c>
      <c r="N28" s="22">
        <v>0</v>
      </c>
      <c r="O28" s="22">
        <v>10698839.539999999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37168307.840000004</v>
      </c>
      <c r="X28" s="22">
        <v>0</v>
      </c>
      <c r="Y28" s="22">
        <v>906792.66</v>
      </c>
      <c r="Z28" s="22">
        <v>15679398.310000001</v>
      </c>
      <c r="AA28" s="22">
        <v>0</v>
      </c>
      <c r="AB28" s="22">
        <v>0</v>
      </c>
      <c r="AC28" s="22">
        <v>59795.15</v>
      </c>
      <c r="AD28" s="22">
        <v>116818.24000000001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43268306.119999997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4355.72</v>
      </c>
      <c r="BC28" s="22">
        <v>0</v>
      </c>
      <c r="BD28" s="22">
        <v>316893.89</v>
      </c>
      <c r="BE28" s="22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14462123.720000001</v>
      </c>
      <c r="BN28" s="22">
        <v>421150.23</v>
      </c>
      <c r="BO28" s="22">
        <v>0</v>
      </c>
      <c r="BP28" s="22">
        <v>1827150.35</v>
      </c>
      <c r="BQ28" s="22">
        <v>52045.62</v>
      </c>
      <c r="BR28" s="22">
        <v>2638957.65</v>
      </c>
      <c r="BS28" s="22">
        <v>7577382.8899999997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3">
        <v>0</v>
      </c>
      <c r="CJ28" s="22">
        <v>0</v>
      </c>
      <c r="CK28" s="22">
        <v>0</v>
      </c>
      <c r="CL28" s="23">
        <v>0</v>
      </c>
      <c r="CM28" s="22">
        <v>0</v>
      </c>
      <c r="CN28" s="22">
        <v>0</v>
      </c>
      <c r="CO28" s="23">
        <v>0</v>
      </c>
      <c r="CP28" s="22">
        <v>0</v>
      </c>
      <c r="CQ28" s="22">
        <v>0</v>
      </c>
      <c r="CR28" s="22">
        <v>443560.61</v>
      </c>
      <c r="CS28" s="22">
        <v>0</v>
      </c>
      <c r="CT28" s="22">
        <v>0</v>
      </c>
      <c r="CU28" s="22">
        <v>0</v>
      </c>
      <c r="CV28" s="22">
        <v>0</v>
      </c>
      <c r="CW28" s="22">
        <v>0</v>
      </c>
      <c r="CX28" s="22">
        <v>0</v>
      </c>
      <c r="CY28" s="22">
        <v>0</v>
      </c>
      <c r="CZ28" s="22">
        <v>0</v>
      </c>
      <c r="DA28" s="22">
        <v>0</v>
      </c>
      <c r="DB28" s="23">
        <v>0</v>
      </c>
      <c r="DC28" s="22">
        <v>0</v>
      </c>
      <c r="DD28" s="22">
        <v>0</v>
      </c>
      <c r="DE28" s="23">
        <v>0</v>
      </c>
      <c r="DF28" s="22">
        <v>0</v>
      </c>
      <c r="DG28" s="22">
        <v>0</v>
      </c>
      <c r="DH28" s="23">
        <v>0</v>
      </c>
      <c r="DI28" s="22">
        <v>0</v>
      </c>
      <c r="DJ28" s="22">
        <v>0</v>
      </c>
      <c r="DK28" s="22">
        <v>0</v>
      </c>
      <c r="DL28" s="22">
        <v>219379133</v>
      </c>
    </row>
    <row r="29" spans="1:116" ht="12.75" customHeight="1" x14ac:dyDescent="0.25">
      <c r="A29" s="65" t="s">
        <v>189</v>
      </c>
      <c r="B29" s="21">
        <v>1032</v>
      </c>
      <c r="C29" s="66" t="s">
        <v>146</v>
      </c>
      <c r="D29" s="23">
        <v>649510706.96849954</v>
      </c>
      <c r="E29" s="22">
        <v>45717135.219071068</v>
      </c>
      <c r="F29" s="22">
        <v>422964480.70276195</v>
      </c>
      <c r="G29" s="22">
        <v>180829091.04666653</v>
      </c>
      <c r="H29" s="22">
        <v>191725480.08329999</v>
      </c>
      <c r="I29" s="22">
        <v>32847272.359999985</v>
      </c>
      <c r="J29" s="22">
        <v>7000</v>
      </c>
      <c r="K29" s="22">
        <v>0</v>
      </c>
      <c r="L29" s="22">
        <v>0</v>
      </c>
      <c r="M29" s="22">
        <v>0</v>
      </c>
      <c r="N29" s="22">
        <v>7470578.46</v>
      </c>
      <c r="O29" s="22">
        <v>382462562.32870007</v>
      </c>
      <c r="P29" s="22">
        <v>0</v>
      </c>
      <c r="Q29" s="22">
        <v>62078895.398399994</v>
      </c>
      <c r="R29" s="22">
        <v>0</v>
      </c>
      <c r="S29" s="22">
        <v>0</v>
      </c>
      <c r="T29" s="22">
        <v>363932971.33320004</v>
      </c>
      <c r="U29" s="22">
        <v>293745.72000000003</v>
      </c>
      <c r="V29" s="22">
        <v>32931604.885299984</v>
      </c>
      <c r="W29" s="22">
        <v>327502376.90359974</v>
      </c>
      <c r="X29" s="22">
        <v>0</v>
      </c>
      <c r="Y29" s="22">
        <v>80414844.449699938</v>
      </c>
      <c r="Z29" s="22">
        <v>230537452.16320032</v>
      </c>
      <c r="AA29" s="22">
        <v>-2718.93</v>
      </c>
      <c r="AB29" s="22">
        <v>0</v>
      </c>
      <c r="AC29" s="22">
        <v>2915927.3592999969</v>
      </c>
      <c r="AD29" s="22">
        <v>73791035.34269999</v>
      </c>
      <c r="AE29" s="22">
        <v>7250</v>
      </c>
      <c r="AF29" s="22">
        <v>10559504.472900001</v>
      </c>
      <c r="AG29" s="22">
        <v>4250440.9080999997</v>
      </c>
      <c r="AH29" s="22">
        <v>9175094.3461000007</v>
      </c>
      <c r="AI29" s="22">
        <v>0</v>
      </c>
      <c r="AJ29" s="22">
        <v>36561.31</v>
      </c>
      <c r="AK29" s="22">
        <v>232702.24</v>
      </c>
      <c r="AL29" s="22">
        <v>0</v>
      </c>
      <c r="AM29" s="22">
        <v>252049.34520000004</v>
      </c>
      <c r="AN29" s="22">
        <v>664898.6</v>
      </c>
      <c r="AO29" s="22">
        <v>0</v>
      </c>
      <c r="AP29" s="22">
        <v>4049607.5172999999</v>
      </c>
      <c r="AQ29" s="22">
        <v>0</v>
      </c>
      <c r="AR29" s="22">
        <v>0</v>
      </c>
      <c r="AS29" s="22">
        <v>0</v>
      </c>
      <c r="AT29" s="22">
        <v>771358645.83940065</v>
      </c>
      <c r="AU29" s="22">
        <v>70194281.041100115</v>
      </c>
      <c r="AV29" s="22">
        <v>136259170.17309996</v>
      </c>
      <c r="AW29" s="22">
        <v>0</v>
      </c>
      <c r="AX29" s="22">
        <v>67548646.605900139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11025315.274599992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6374761.2120000049</v>
      </c>
      <c r="BO29" s="22">
        <v>0</v>
      </c>
      <c r="BP29" s="22">
        <v>273718714.79229987</v>
      </c>
      <c r="BQ29" s="22">
        <v>16317879.764</v>
      </c>
      <c r="BR29" s="22">
        <v>112987660.85819995</v>
      </c>
      <c r="BS29" s="22">
        <v>44206743.508900039</v>
      </c>
      <c r="BT29" s="22">
        <v>0</v>
      </c>
      <c r="BU29" s="22">
        <v>0</v>
      </c>
      <c r="BV29" s="22">
        <v>7698245.7000000011</v>
      </c>
      <c r="BW29" s="22">
        <v>0</v>
      </c>
      <c r="BX29" s="22">
        <v>0</v>
      </c>
      <c r="BY29" s="22">
        <v>0</v>
      </c>
      <c r="BZ29" s="22">
        <v>3134992.51</v>
      </c>
      <c r="CA29" s="22">
        <v>110254.40000000002</v>
      </c>
      <c r="CB29" s="22">
        <v>10745976.300000001</v>
      </c>
      <c r="CC29" s="22">
        <v>0</v>
      </c>
      <c r="CD29" s="22">
        <v>0</v>
      </c>
      <c r="CE29" s="22">
        <v>0</v>
      </c>
      <c r="CF29" s="22">
        <v>0</v>
      </c>
      <c r="CG29" s="22">
        <v>0</v>
      </c>
      <c r="CH29" s="22">
        <v>0</v>
      </c>
      <c r="CI29" s="23">
        <v>130761623.83000001</v>
      </c>
      <c r="CJ29" s="22">
        <v>19853.3</v>
      </c>
      <c r="CK29" s="22">
        <v>166161.29999999999</v>
      </c>
      <c r="CL29" s="23">
        <v>26220892.390000001</v>
      </c>
      <c r="CM29" s="22">
        <v>312119.12</v>
      </c>
      <c r="CN29" s="22">
        <v>25908773.27</v>
      </c>
      <c r="CO29" s="23">
        <v>104354716.84</v>
      </c>
      <c r="CP29" s="22">
        <v>3011119.64</v>
      </c>
      <c r="CQ29" s="22">
        <v>101343597.2</v>
      </c>
      <c r="CR29" s="22">
        <v>947902.91</v>
      </c>
      <c r="CS29" s="22">
        <v>0</v>
      </c>
      <c r="CT29" s="22">
        <v>0</v>
      </c>
      <c r="CU29" s="22">
        <v>0</v>
      </c>
      <c r="CV29" s="22">
        <v>0</v>
      </c>
      <c r="CW29" s="22">
        <v>0</v>
      </c>
      <c r="CX29" s="22">
        <v>0</v>
      </c>
      <c r="CY29" s="22">
        <v>0</v>
      </c>
      <c r="CZ29" s="22">
        <v>0</v>
      </c>
      <c r="DA29" s="22">
        <v>0</v>
      </c>
      <c r="DB29" s="23">
        <v>0</v>
      </c>
      <c r="DC29" s="22">
        <v>0</v>
      </c>
      <c r="DD29" s="22">
        <v>0</v>
      </c>
      <c r="DE29" s="23">
        <v>0</v>
      </c>
      <c r="DF29" s="22">
        <v>0</v>
      </c>
      <c r="DG29" s="22">
        <v>0</v>
      </c>
      <c r="DH29" s="23">
        <v>0</v>
      </c>
      <c r="DI29" s="22">
        <v>0</v>
      </c>
      <c r="DJ29" s="22">
        <v>0</v>
      </c>
      <c r="DK29" s="22">
        <v>0</v>
      </c>
      <c r="DL29" s="22">
        <v>4131038658.2849994</v>
      </c>
    </row>
    <row r="30" spans="1:116" ht="12.75" customHeight="1" x14ac:dyDescent="0.25">
      <c r="A30" s="65" t="s">
        <v>191</v>
      </c>
      <c r="B30" s="21">
        <v>1034</v>
      </c>
      <c r="C30" s="66" t="s">
        <v>146</v>
      </c>
      <c r="D30" s="23">
        <v>387794.52</v>
      </c>
      <c r="E30" s="22">
        <v>1593.22</v>
      </c>
      <c r="F30" s="22">
        <v>42478.23</v>
      </c>
      <c r="G30" s="22">
        <v>343723.07</v>
      </c>
      <c r="H30" s="22">
        <v>602162.43000000005</v>
      </c>
      <c r="I30" s="22">
        <v>61554.559999999998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142399.98000000001</v>
      </c>
      <c r="P30" s="22">
        <v>0</v>
      </c>
      <c r="Q30" s="22">
        <v>243085.93</v>
      </c>
      <c r="R30" s="22">
        <v>0</v>
      </c>
      <c r="S30" s="22">
        <v>0</v>
      </c>
      <c r="T30" s="22">
        <v>40235536.530000001</v>
      </c>
      <c r="U30" s="22">
        <v>0</v>
      </c>
      <c r="V30" s="22">
        <v>8019.61</v>
      </c>
      <c r="W30" s="22">
        <v>844236.06</v>
      </c>
      <c r="X30" s="22">
        <v>0</v>
      </c>
      <c r="Y30" s="22">
        <v>840428.73</v>
      </c>
      <c r="Z30" s="22">
        <v>459464.56</v>
      </c>
      <c r="AA30" s="22">
        <v>0</v>
      </c>
      <c r="AB30" s="22">
        <v>0</v>
      </c>
      <c r="AC30" s="22">
        <v>52671.16</v>
      </c>
      <c r="AD30" s="22">
        <v>280394.78000000003</v>
      </c>
      <c r="AE30" s="22">
        <v>0</v>
      </c>
      <c r="AF30" s="22">
        <v>33325.839999999997</v>
      </c>
      <c r="AG30" s="22">
        <v>0</v>
      </c>
      <c r="AH30" s="22">
        <v>0</v>
      </c>
      <c r="AI30" s="22">
        <v>0</v>
      </c>
      <c r="AJ30" s="22">
        <v>0</v>
      </c>
      <c r="AK30" s="22">
        <v>2062.36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8098545.1799999941</v>
      </c>
      <c r="AU30" s="22">
        <v>382681.66</v>
      </c>
      <c r="AV30" s="22">
        <v>582188.19999999995</v>
      </c>
      <c r="AW30" s="22">
        <v>0</v>
      </c>
      <c r="AX30" s="22">
        <v>280103.59999999998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111253.2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14758.2</v>
      </c>
      <c r="BM30" s="22">
        <v>0</v>
      </c>
      <c r="BN30" s="22">
        <v>0</v>
      </c>
      <c r="BO30" s="22">
        <v>0</v>
      </c>
      <c r="BP30" s="22">
        <v>2053908.73</v>
      </c>
      <c r="BQ30" s="22">
        <v>325336.14</v>
      </c>
      <c r="BR30" s="22">
        <v>1915025.36</v>
      </c>
      <c r="BS30" s="22">
        <v>459224.23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3">
        <v>0</v>
      </c>
      <c r="CJ30" s="22">
        <v>0</v>
      </c>
      <c r="CK30" s="22">
        <v>0</v>
      </c>
      <c r="CL30" s="23">
        <v>0</v>
      </c>
      <c r="CM30" s="22">
        <v>0</v>
      </c>
      <c r="CN30" s="22">
        <v>0</v>
      </c>
      <c r="CO30" s="23">
        <v>0</v>
      </c>
      <c r="CP30" s="22">
        <v>0</v>
      </c>
      <c r="CQ30" s="22">
        <v>0</v>
      </c>
      <c r="CR30" s="22">
        <v>0</v>
      </c>
      <c r="CS30" s="22">
        <v>0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</v>
      </c>
      <c r="CZ30" s="22">
        <v>0</v>
      </c>
      <c r="DA30" s="22">
        <v>0</v>
      </c>
      <c r="DB30" s="23">
        <v>0</v>
      </c>
      <c r="DC30" s="22">
        <v>0</v>
      </c>
      <c r="DD30" s="22">
        <v>0</v>
      </c>
      <c r="DE30" s="23">
        <v>0</v>
      </c>
      <c r="DF30" s="22">
        <v>0</v>
      </c>
      <c r="DG30" s="22">
        <v>0</v>
      </c>
      <c r="DH30" s="23">
        <v>0</v>
      </c>
      <c r="DI30" s="22">
        <v>0</v>
      </c>
      <c r="DJ30" s="22">
        <v>0</v>
      </c>
      <c r="DK30" s="22">
        <v>0</v>
      </c>
      <c r="DL30" s="22">
        <v>58416161.549999997</v>
      </c>
    </row>
    <row r="31" spans="1:116" ht="12.75" customHeight="1" x14ac:dyDescent="0.25">
      <c r="A31" s="65" t="s">
        <v>193</v>
      </c>
      <c r="B31" s="21">
        <v>1035</v>
      </c>
      <c r="C31" s="66" t="s">
        <v>146</v>
      </c>
      <c r="D31" s="23">
        <v>181809467.06472</v>
      </c>
      <c r="E31" s="22">
        <v>3155911.3601460001</v>
      </c>
      <c r="F31" s="22">
        <v>47983725.851819001</v>
      </c>
      <c r="G31" s="22">
        <v>130669829.852755</v>
      </c>
      <c r="H31" s="22">
        <v>42099302.843385004</v>
      </c>
      <c r="I31" s="22">
        <v>3201628.15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99005652.314710006</v>
      </c>
      <c r="P31" s="22">
        <v>0</v>
      </c>
      <c r="Q31" s="22">
        <v>32933826.208186999</v>
      </c>
      <c r="R31" s="22">
        <v>0</v>
      </c>
      <c r="S31" s="22">
        <v>0</v>
      </c>
      <c r="T31" s="22">
        <v>766363105.13</v>
      </c>
      <c r="U31" s="22">
        <v>0</v>
      </c>
      <c r="V31" s="22">
        <v>33045636.727641001</v>
      </c>
      <c r="W31" s="22">
        <v>474017800.50999999</v>
      </c>
      <c r="X31" s="22">
        <v>15054.960000999999</v>
      </c>
      <c r="Y31" s="22">
        <v>44598659.362007998</v>
      </c>
      <c r="Z31" s="22">
        <v>10731628.916851999</v>
      </c>
      <c r="AA31" s="22">
        <v>0</v>
      </c>
      <c r="AB31" s="22">
        <v>0</v>
      </c>
      <c r="AC31" s="22">
        <v>2548384.0561310002</v>
      </c>
      <c r="AD31" s="22">
        <v>13259833.768561</v>
      </c>
      <c r="AE31" s="22">
        <v>0</v>
      </c>
      <c r="AF31" s="22">
        <v>9102458.1600989997</v>
      </c>
      <c r="AG31" s="22">
        <v>0</v>
      </c>
      <c r="AH31" s="22">
        <v>0</v>
      </c>
      <c r="AI31" s="22">
        <v>0</v>
      </c>
      <c r="AJ31" s="22">
        <v>121165.37</v>
      </c>
      <c r="AK31" s="22">
        <v>1160946.220187</v>
      </c>
      <c r="AL31" s="22">
        <v>0</v>
      </c>
      <c r="AM31" s="22">
        <v>9493741.5200999994</v>
      </c>
      <c r="AN31" s="22">
        <v>712963.77</v>
      </c>
      <c r="AO31" s="22">
        <v>8099.9999930000004</v>
      </c>
      <c r="AP31" s="22">
        <v>4776587.0400980003</v>
      </c>
      <c r="AQ31" s="22">
        <v>0</v>
      </c>
      <c r="AR31" s="22">
        <v>0</v>
      </c>
      <c r="AS31" s="22">
        <v>0</v>
      </c>
      <c r="AT31" s="22">
        <v>302784198.241898</v>
      </c>
      <c r="AU31" s="22">
        <v>13227864.161118001</v>
      </c>
      <c r="AV31" s="22">
        <v>13051659.15261</v>
      </c>
      <c r="AW31" s="22">
        <v>0</v>
      </c>
      <c r="AX31" s="22">
        <v>13146192.583231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6258136.7961250003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362209.50770000002</v>
      </c>
      <c r="BM31" s="22">
        <v>0</v>
      </c>
      <c r="BN31" s="22">
        <v>9496024.6182039995</v>
      </c>
      <c r="BO31" s="22">
        <v>0</v>
      </c>
      <c r="BP31" s="22">
        <v>99288985.539704993</v>
      </c>
      <c r="BQ31" s="22">
        <v>23125160.978376001</v>
      </c>
      <c r="BR31" s="22">
        <v>80813446.536641002</v>
      </c>
      <c r="BS31" s="22">
        <v>19630257.631393999</v>
      </c>
      <c r="BT31" s="22">
        <v>0</v>
      </c>
      <c r="BU31" s="22">
        <v>0</v>
      </c>
      <c r="BV31" s="22">
        <v>20657844.129476</v>
      </c>
      <c r="BW31" s="22">
        <v>0</v>
      </c>
      <c r="BX31" s="22">
        <v>0</v>
      </c>
      <c r="BY31" s="22">
        <v>0</v>
      </c>
      <c r="BZ31" s="22">
        <v>0</v>
      </c>
      <c r="CA31" s="22">
        <v>300750.81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  <c r="CG31" s="22">
        <v>0</v>
      </c>
      <c r="CH31" s="22">
        <v>36266.239999999998</v>
      </c>
      <c r="CI31" s="23">
        <v>187295399.180002</v>
      </c>
      <c r="CJ31" s="22">
        <v>0</v>
      </c>
      <c r="CK31" s="22">
        <v>32529972.809999999</v>
      </c>
      <c r="CL31" s="23">
        <v>154717550.62</v>
      </c>
      <c r="CM31" s="22">
        <v>1512385.75</v>
      </c>
      <c r="CN31" s="22">
        <v>153205164.87</v>
      </c>
      <c r="CO31" s="23">
        <v>47875.750002000001</v>
      </c>
      <c r="CP31" s="22">
        <v>10738.800002</v>
      </c>
      <c r="CQ31" s="22">
        <v>37136.949999999997</v>
      </c>
      <c r="CR31" s="22">
        <v>2447123.2203919999</v>
      </c>
      <c r="CS31" s="22">
        <v>0</v>
      </c>
      <c r="CT31" s="22">
        <v>13264.71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3">
        <v>0</v>
      </c>
      <c r="DC31" s="22">
        <v>0</v>
      </c>
      <c r="DD31" s="22">
        <v>0</v>
      </c>
      <c r="DE31" s="23">
        <v>0</v>
      </c>
      <c r="DF31" s="22">
        <v>0</v>
      </c>
      <c r="DG31" s="22">
        <v>0</v>
      </c>
      <c r="DH31" s="23">
        <v>0</v>
      </c>
      <c r="DI31" s="22">
        <v>0</v>
      </c>
      <c r="DJ31" s="22">
        <v>0</v>
      </c>
      <c r="DK31" s="22">
        <v>0</v>
      </c>
      <c r="DL31" s="22">
        <v>2520940726.1295452</v>
      </c>
    </row>
    <row r="32" spans="1:116" ht="12.75" customHeight="1" x14ac:dyDescent="0.25">
      <c r="A32" s="65" t="s">
        <v>195</v>
      </c>
      <c r="B32" s="21">
        <v>1036</v>
      </c>
      <c r="C32" s="66" t="s">
        <v>146</v>
      </c>
      <c r="D32" s="23">
        <v>156482926.03999996</v>
      </c>
      <c r="E32" s="22">
        <v>15406159.830000095</v>
      </c>
      <c r="F32" s="22">
        <v>42000208.879999906</v>
      </c>
      <c r="G32" s="22">
        <v>99076557.329999968</v>
      </c>
      <c r="H32" s="22">
        <v>6644384.1399999987</v>
      </c>
      <c r="I32" s="22">
        <v>3986856.9599999636</v>
      </c>
      <c r="J32" s="22">
        <v>238523.92999999993</v>
      </c>
      <c r="K32" s="22">
        <v>0</v>
      </c>
      <c r="L32" s="22">
        <v>0</v>
      </c>
      <c r="M32" s="22">
        <v>0</v>
      </c>
      <c r="N32" s="22">
        <v>0</v>
      </c>
      <c r="O32" s="22">
        <v>18739104.420000009</v>
      </c>
      <c r="P32" s="22">
        <v>0</v>
      </c>
      <c r="Q32" s="22">
        <v>7143.6</v>
      </c>
      <c r="R32" s="22">
        <v>0</v>
      </c>
      <c r="S32" s="22">
        <v>0</v>
      </c>
      <c r="T32" s="22">
        <v>238024300.79999232</v>
      </c>
      <c r="U32" s="22">
        <v>5785534.3199999984</v>
      </c>
      <c r="V32" s="22">
        <v>16448780.869999956</v>
      </c>
      <c r="W32" s="22">
        <v>198251559.78999454</v>
      </c>
      <c r="X32" s="22">
        <v>404277.52999999962</v>
      </c>
      <c r="Y32" s="22">
        <v>71981060.489999861</v>
      </c>
      <c r="Z32" s="22">
        <v>47792600.140000127</v>
      </c>
      <c r="AA32" s="22">
        <v>36697.35</v>
      </c>
      <c r="AB32" s="22">
        <v>0</v>
      </c>
      <c r="AC32" s="22">
        <v>1073309.9300000044</v>
      </c>
      <c r="AD32" s="22">
        <v>29298788.770000178</v>
      </c>
      <c r="AE32" s="22">
        <v>0</v>
      </c>
      <c r="AF32" s="22">
        <v>17962.86</v>
      </c>
      <c r="AG32" s="22">
        <v>0</v>
      </c>
      <c r="AH32" s="22">
        <v>0</v>
      </c>
      <c r="AI32" s="22">
        <v>0</v>
      </c>
      <c r="AJ32" s="22">
        <v>0</v>
      </c>
      <c r="AK32" s="22">
        <v>4410.28</v>
      </c>
      <c r="AL32" s="22">
        <v>0</v>
      </c>
      <c r="AM32" s="22">
        <v>500</v>
      </c>
      <c r="AN32" s="22">
        <v>67620</v>
      </c>
      <c r="AO32" s="22">
        <v>0</v>
      </c>
      <c r="AP32" s="22">
        <v>2122872.2100000004</v>
      </c>
      <c r="AQ32" s="22">
        <v>0</v>
      </c>
      <c r="AR32" s="22">
        <v>0</v>
      </c>
      <c r="AS32" s="22">
        <v>0</v>
      </c>
      <c r="AT32" s="22">
        <v>264599091.34000069</v>
      </c>
      <c r="AU32" s="22">
        <v>11455466.690000348</v>
      </c>
      <c r="AV32" s="22">
        <v>16647613.35000026</v>
      </c>
      <c r="AW32" s="22">
        <v>0</v>
      </c>
      <c r="AX32" s="22">
        <v>3762069.769999878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4554465.199999962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296520.3699999997</v>
      </c>
      <c r="BO32" s="22">
        <v>0</v>
      </c>
      <c r="BP32" s="22">
        <v>91567721.490000173</v>
      </c>
      <c r="BQ32" s="22">
        <v>697873.29000000015</v>
      </c>
      <c r="BR32" s="22">
        <v>9285912.7099999953</v>
      </c>
      <c r="BS32" s="22">
        <v>10437739.399999985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390399.61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  <c r="CG32" s="22">
        <v>0</v>
      </c>
      <c r="CH32" s="22">
        <v>7705880.5900000026</v>
      </c>
      <c r="CI32" s="23">
        <v>179053510.17000002</v>
      </c>
      <c r="CJ32" s="22">
        <v>4046008.1899999878</v>
      </c>
      <c r="CK32" s="22">
        <v>169581.08999999988</v>
      </c>
      <c r="CL32" s="23">
        <v>174837920.89000002</v>
      </c>
      <c r="CM32" s="22">
        <v>603343.03</v>
      </c>
      <c r="CN32" s="22">
        <v>174234577.86000001</v>
      </c>
      <c r="CO32" s="23">
        <v>0</v>
      </c>
      <c r="CP32" s="22">
        <v>0</v>
      </c>
      <c r="CQ32" s="22">
        <v>0</v>
      </c>
      <c r="CR32" s="22">
        <v>280995.70000000042</v>
      </c>
      <c r="CS32" s="22">
        <v>0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0</v>
      </c>
      <c r="CZ32" s="22">
        <v>0</v>
      </c>
      <c r="DA32" s="22">
        <v>0</v>
      </c>
      <c r="DB32" s="23">
        <v>0</v>
      </c>
      <c r="DC32" s="22">
        <v>0</v>
      </c>
      <c r="DD32" s="22">
        <v>0</v>
      </c>
      <c r="DE32" s="23">
        <v>0</v>
      </c>
      <c r="DF32" s="22">
        <v>0</v>
      </c>
      <c r="DG32" s="22">
        <v>0</v>
      </c>
      <c r="DH32" s="23">
        <v>0</v>
      </c>
      <c r="DI32" s="22">
        <v>0</v>
      </c>
      <c r="DJ32" s="22">
        <v>0</v>
      </c>
      <c r="DK32" s="22">
        <v>0</v>
      </c>
      <c r="DL32" s="22">
        <v>1398144474.1099882</v>
      </c>
    </row>
    <row r="33" spans="1:116" ht="12.75" customHeight="1" x14ac:dyDescent="0.25">
      <c r="A33" s="65" t="s">
        <v>197</v>
      </c>
      <c r="B33" s="21">
        <v>1037</v>
      </c>
      <c r="C33" s="66" t="s">
        <v>146</v>
      </c>
      <c r="D33" s="23">
        <v>364818.99000000011</v>
      </c>
      <c r="E33" s="22">
        <v>262879.34000000014</v>
      </c>
      <c r="F33" s="22">
        <v>204.39999999999998</v>
      </c>
      <c r="G33" s="22">
        <v>101735.24999999994</v>
      </c>
      <c r="H33" s="22">
        <v>-12.5</v>
      </c>
      <c r="I33" s="22">
        <v>10770109.980000414</v>
      </c>
      <c r="J33" s="22">
        <v>0</v>
      </c>
      <c r="K33" s="22">
        <v>26179.84</v>
      </c>
      <c r="L33" s="22">
        <v>0</v>
      </c>
      <c r="M33" s="22">
        <v>0</v>
      </c>
      <c r="N33" s="22">
        <v>0</v>
      </c>
      <c r="O33" s="22">
        <v>106916.53000000003</v>
      </c>
      <c r="P33" s="22">
        <v>8391929.3699999992</v>
      </c>
      <c r="Q33" s="22">
        <v>0</v>
      </c>
      <c r="R33" s="22">
        <v>0</v>
      </c>
      <c r="S33" s="22">
        <v>0</v>
      </c>
      <c r="T33" s="22">
        <v>118057292.35999344</v>
      </c>
      <c r="U33" s="22">
        <v>0</v>
      </c>
      <c r="V33" s="22">
        <v>4857530.8099999446</v>
      </c>
      <c r="W33" s="22">
        <v>71642595.499994949</v>
      </c>
      <c r="X33" s="22">
        <v>0</v>
      </c>
      <c r="Y33" s="22">
        <v>3975930.18</v>
      </c>
      <c r="Z33" s="22">
        <v>9900809.3699999973</v>
      </c>
      <c r="AA33" s="22">
        <v>800</v>
      </c>
      <c r="AB33" s="22">
        <v>0</v>
      </c>
      <c r="AC33" s="22">
        <v>23457.34</v>
      </c>
      <c r="AD33" s="22">
        <v>9811403.7499999981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-1010.67</v>
      </c>
      <c r="AK33" s="22">
        <v>2151.3700000000026</v>
      </c>
      <c r="AL33" s="22">
        <v>0</v>
      </c>
      <c r="AM33" s="22">
        <v>1249956.55</v>
      </c>
      <c r="AN33" s="22">
        <v>0</v>
      </c>
      <c r="AO33" s="22">
        <v>0</v>
      </c>
      <c r="AP33" s="22">
        <v>110</v>
      </c>
      <c r="AQ33" s="22">
        <v>0</v>
      </c>
      <c r="AR33" s="22">
        <v>0</v>
      </c>
      <c r="AS33" s="22">
        <v>0</v>
      </c>
      <c r="AT33" s="22">
        <v>4093913.4900000109</v>
      </c>
      <c r="AU33" s="22">
        <v>10915.3</v>
      </c>
      <c r="AV33" s="22">
        <v>32829.680000000058</v>
      </c>
      <c r="AW33" s="22">
        <v>0</v>
      </c>
      <c r="AX33" s="22">
        <v>51057.059999999983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950275.50000000454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117191.18999999961</v>
      </c>
      <c r="BO33" s="22">
        <v>0</v>
      </c>
      <c r="BP33" s="22">
        <v>167475.65</v>
      </c>
      <c r="BQ33" s="22">
        <v>0</v>
      </c>
      <c r="BR33" s="22">
        <v>170748.09</v>
      </c>
      <c r="BS33" s="22">
        <v>189595.81999999998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3">
        <v>0</v>
      </c>
      <c r="CJ33" s="22">
        <v>0</v>
      </c>
      <c r="CK33" s="22">
        <v>0</v>
      </c>
      <c r="CL33" s="23">
        <v>0</v>
      </c>
      <c r="CM33" s="22">
        <v>0</v>
      </c>
      <c r="CN33" s="22">
        <v>0</v>
      </c>
      <c r="CO33" s="23">
        <v>0</v>
      </c>
      <c r="CP33" s="22">
        <v>0</v>
      </c>
      <c r="CQ33" s="22">
        <v>0</v>
      </c>
      <c r="CR33" s="22">
        <v>1285541.1300000015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3">
        <v>0</v>
      </c>
      <c r="DC33" s="22">
        <v>0</v>
      </c>
      <c r="DD33" s="22">
        <v>0</v>
      </c>
      <c r="DE33" s="23">
        <v>0</v>
      </c>
      <c r="DF33" s="22">
        <v>0</v>
      </c>
      <c r="DG33" s="22">
        <v>0</v>
      </c>
      <c r="DH33" s="23">
        <v>0</v>
      </c>
      <c r="DI33" s="22">
        <v>0</v>
      </c>
      <c r="DJ33" s="22">
        <v>0</v>
      </c>
      <c r="DK33" s="22">
        <v>0</v>
      </c>
      <c r="DL33" s="22">
        <v>246250511.6799888</v>
      </c>
    </row>
    <row r="34" spans="1:116" ht="12.75" customHeight="1" x14ac:dyDescent="0.25">
      <c r="A34" s="65" t="s">
        <v>199</v>
      </c>
      <c r="B34" s="21">
        <v>1038</v>
      </c>
      <c r="C34" s="66" t="s">
        <v>146</v>
      </c>
      <c r="D34" s="23">
        <v>53546938.065899998</v>
      </c>
      <c r="E34" s="22">
        <v>10620041.139454801</v>
      </c>
      <c r="F34" s="22">
        <v>42926896.926445201</v>
      </c>
      <c r="G34" s="22">
        <v>0</v>
      </c>
      <c r="H34" s="22">
        <v>201555536.80250001</v>
      </c>
      <c r="I34" s="22">
        <v>3227569.7100001001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57391380.4120147</v>
      </c>
      <c r="P34" s="22">
        <v>0</v>
      </c>
      <c r="Q34" s="22">
        <v>8329221.5038000001</v>
      </c>
      <c r="R34" s="22">
        <v>0</v>
      </c>
      <c r="S34" s="22">
        <v>0</v>
      </c>
      <c r="T34" s="22">
        <v>74841.81</v>
      </c>
      <c r="U34" s="22">
        <v>0</v>
      </c>
      <c r="V34" s="22">
        <v>0</v>
      </c>
      <c r="W34" s="22">
        <v>44615163.469999999</v>
      </c>
      <c r="X34" s="22">
        <v>0</v>
      </c>
      <c r="Y34" s="22">
        <v>62350056.8926</v>
      </c>
      <c r="Z34" s="22">
        <v>9560921.2720000092</v>
      </c>
      <c r="AA34" s="22">
        <v>0</v>
      </c>
      <c r="AB34" s="22">
        <v>0</v>
      </c>
      <c r="AC34" s="22">
        <v>1360224.8247</v>
      </c>
      <c r="AD34" s="22">
        <v>12329601.3004</v>
      </c>
      <c r="AE34" s="22">
        <v>0</v>
      </c>
      <c r="AF34" s="22">
        <v>1692612.3600000101</v>
      </c>
      <c r="AG34" s="22">
        <v>0</v>
      </c>
      <c r="AH34" s="22">
        <v>6908331.6799999997</v>
      </c>
      <c r="AI34" s="22">
        <v>0</v>
      </c>
      <c r="AJ34" s="22">
        <v>1365.71</v>
      </c>
      <c r="AK34" s="22">
        <v>978.24999999998897</v>
      </c>
      <c r="AL34" s="22">
        <v>0</v>
      </c>
      <c r="AM34" s="22">
        <v>69172369.039189205</v>
      </c>
      <c r="AN34" s="22">
        <v>3069669.26</v>
      </c>
      <c r="AO34" s="22">
        <v>1318577.9939999999</v>
      </c>
      <c r="AP34" s="22">
        <v>24116808.1732</v>
      </c>
      <c r="AQ34" s="22">
        <v>0</v>
      </c>
      <c r="AR34" s="22">
        <v>0</v>
      </c>
      <c r="AS34" s="22">
        <v>0</v>
      </c>
      <c r="AT34" s="22">
        <v>270790298.2744</v>
      </c>
      <c r="AU34" s="22">
        <v>12312697.2192</v>
      </c>
      <c r="AV34" s="22">
        <v>6103063.4929999998</v>
      </c>
      <c r="AW34" s="22">
        <v>0</v>
      </c>
      <c r="AX34" s="22">
        <v>1711640.9626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4686816.52779595</v>
      </c>
      <c r="BE34" s="22">
        <v>0</v>
      </c>
      <c r="BF34" s="22">
        <v>0</v>
      </c>
      <c r="BG34" s="22">
        <v>0</v>
      </c>
      <c r="BH34" s="22">
        <v>0</v>
      </c>
      <c r="BI34" s="22">
        <v>283050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7496138.6068000002</v>
      </c>
      <c r="BQ34" s="22">
        <v>3292811.56</v>
      </c>
      <c r="BR34" s="22">
        <v>1542010.14</v>
      </c>
      <c r="BS34" s="22">
        <v>18679794.617860101</v>
      </c>
      <c r="BT34" s="22">
        <v>0</v>
      </c>
      <c r="BU34" s="22">
        <v>0</v>
      </c>
      <c r="BV34" s="22">
        <v>66302792.608400002</v>
      </c>
      <c r="BW34" s="22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  <c r="CG34" s="22">
        <v>0</v>
      </c>
      <c r="CH34" s="22">
        <v>95850.079999999405</v>
      </c>
      <c r="CI34" s="23">
        <v>477336.21</v>
      </c>
      <c r="CJ34" s="22">
        <v>0</v>
      </c>
      <c r="CK34" s="22">
        <v>477336.21</v>
      </c>
      <c r="CL34" s="23">
        <v>0</v>
      </c>
      <c r="CM34" s="22">
        <v>0</v>
      </c>
      <c r="CN34" s="22">
        <v>0</v>
      </c>
      <c r="CO34" s="23">
        <v>0</v>
      </c>
      <c r="CP34" s="22">
        <v>0</v>
      </c>
      <c r="CQ34" s="22">
        <v>0</v>
      </c>
      <c r="CR34" s="22">
        <v>6804300.9056022502</v>
      </c>
      <c r="CS34" s="22">
        <v>0</v>
      </c>
      <c r="CT34" s="22">
        <v>0</v>
      </c>
      <c r="CU34" s="22">
        <v>0</v>
      </c>
      <c r="CV34" s="22">
        <v>0</v>
      </c>
      <c r="CW34" s="22">
        <v>0</v>
      </c>
      <c r="CX34" s="22">
        <v>0</v>
      </c>
      <c r="CY34" s="22">
        <v>0</v>
      </c>
      <c r="CZ34" s="22">
        <v>0</v>
      </c>
      <c r="DA34" s="22">
        <v>0</v>
      </c>
      <c r="DB34" s="23">
        <v>0</v>
      </c>
      <c r="DC34" s="22">
        <v>0</v>
      </c>
      <c r="DD34" s="22">
        <v>0</v>
      </c>
      <c r="DE34" s="23">
        <v>0</v>
      </c>
      <c r="DF34" s="22">
        <v>0</v>
      </c>
      <c r="DG34" s="22">
        <v>0</v>
      </c>
      <c r="DH34" s="23">
        <v>0</v>
      </c>
      <c r="DI34" s="22">
        <v>0</v>
      </c>
      <c r="DJ34" s="22">
        <v>0</v>
      </c>
      <c r="DK34" s="22">
        <v>0</v>
      </c>
      <c r="DL34" s="22">
        <v>961200769.73596215</v>
      </c>
    </row>
    <row r="35" spans="1:116" ht="12.75" customHeight="1" x14ac:dyDescent="0.25">
      <c r="A35" s="65" t="s">
        <v>201</v>
      </c>
      <c r="B35" s="21">
        <v>1039</v>
      </c>
      <c r="C35" s="66" t="s">
        <v>146</v>
      </c>
      <c r="D35" s="23">
        <v>51729122</v>
      </c>
      <c r="E35" s="22">
        <v>3121390</v>
      </c>
      <c r="F35" s="22">
        <v>10899595</v>
      </c>
      <c r="G35" s="22">
        <v>37708137</v>
      </c>
      <c r="H35" s="22">
        <v>0</v>
      </c>
      <c r="I35" s="22">
        <v>4136595</v>
      </c>
      <c r="J35" s="22">
        <v>1497392</v>
      </c>
      <c r="K35" s="22">
        <v>0</v>
      </c>
      <c r="L35" s="22">
        <v>0</v>
      </c>
      <c r="M35" s="22">
        <v>0</v>
      </c>
      <c r="N35" s="22">
        <v>0</v>
      </c>
      <c r="O35" s="22">
        <v>9553616</v>
      </c>
      <c r="P35" s="22">
        <v>0</v>
      </c>
      <c r="Q35" s="22">
        <v>13440</v>
      </c>
      <c r="R35" s="22">
        <v>0</v>
      </c>
      <c r="S35" s="22">
        <v>0</v>
      </c>
      <c r="T35" s="22">
        <v>118137773</v>
      </c>
      <c r="U35" s="22">
        <v>246179</v>
      </c>
      <c r="V35" s="22">
        <v>12564289</v>
      </c>
      <c r="W35" s="22">
        <v>175273569</v>
      </c>
      <c r="X35" s="22">
        <v>1281513</v>
      </c>
      <c r="Y35" s="22">
        <v>10710396</v>
      </c>
      <c r="Z35" s="22">
        <v>15041718</v>
      </c>
      <c r="AA35" s="22">
        <v>0</v>
      </c>
      <c r="AB35" s="22">
        <v>0</v>
      </c>
      <c r="AC35" s="22">
        <v>488688</v>
      </c>
      <c r="AD35" s="22">
        <v>11829468</v>
      </c>
      <c r="AE35" s="22">
        <v>0</v>
      </c>
      <c r="AF35" s="22">
        <v>176178</v>
      </c>
      <c r="AG35" s="22">
        <v>0</v>
      </c>
      <c r="AH35" s="22">
        <v>0</v>
      </c>
      <c r="AI35" s="22">
        <v>0</v>
      </c>
      <c r="AJ35" s="22">
        <v>716391</v>
      </c>
      <c r="AK35" s="22">
        <v>373577</v>
      </c>
      <c r="AL35" s="22">
        <v>0</v>
      </c>
      <c r="AM35" s="22">
        <v>3223327</v>
      </c>
      <c r="AN35" s="22">
        <v>0</v>
      </c>
      <c r="AO35" s="22">
        <v>0</v>
      </c>
      <c r="AP35" s="22">
        <v>102352</v>
      </c>
      <c r="AQ35" s="22">
        <v>0</v>
      </c>
      <c r="AR35" s="22">
        <v>0</v>
      </c>
      <c r="AS35" s="22">
        <v>0</v>
      </c>
      <c r="AT35" s="22">
        <v>42242119</v>
      </c>
      <c r="AU35" s="22">
        <v>16223862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3464917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5459719</v>
      </c>
      <c r="BQ35" s="22">
        <v>359086</v>
      </c>
      <c r="BR35" s="22">
        <v>8017096</v>
      </c>
      <c r="BS35" s="22">
        <v>2127715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3">
        <v>163465083.68000022</v>
      </c>
      <c r="CJ35" s="22">
        <v>0</v>
      </c>
      <c r="CK35" s="22">
        <v>3192192.53</v>
      </c>
      <c r="CL35" s="23">
        <v>160272891.15000021</v>
      </c>
      <c r="CM35" s="22">
        <v>0</v>
      </c>
      <c r="CN35" s="22">
        <v>160272891.15000021</v>
      </c>
      <c r="CO35" s="23">
        <v>0</v>
      </c>
      <c r="CP35" s="22">
        <v>0</v>
      </c>
      <c r="CQ35" s="22">
        <v>0</v>
      </c>
      <c r="CR35" s="22">
        <v>751684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3">
        <v>0</v>
      </c>
      <c r="DC35" s="22">
        <v>0</v>
      </c>
      <c r="DD35" s="22">
        <v>0</v>
      </c>
      <c r="DE35" s="23">
        <v>0</v>
      </c>
      <c r="DF35" s="22">
        <v>0</v>
      </c>
      <c r="DG35" s="22">
        <v>0</v>
      </c>
      <c r="DH35" s="23">
        <v>0</v>
      </c>
      <c r="DI35" s="22">
        <v>0</v>
      </c>
      <c r="DJ35" s="22">
        <v>0</v>
      </c>
      <c r="DK35" s="22">
        <v>0</v>
      </c>
      <c r="DL35" s="22">
        <v>659206864.68000019</v>
      </c>
    </row>
    <row r="36" spans="1:116" ht="12.75" customHeight="1" x14ac:dyDescent="0.25">
      <c r="A36" s="65" t="s">
        <v>203</v>
      </c>
      <c r="B36" s="21">
        <v>1040</v>
      </c>
      <c r="C36" s="66" t="s">
        <v>146</v>
      </c>
      <c r="D36" s="23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371664784.97000003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355453919.16000003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3">
        <v>0</v>
      </c>
      <c r="CJ36" s="22">
        <v>0</v>
      </c>
      <c r="CK36" s="22">
        <v>0</v>
      </c>
      <c r="CL36" s="23">
        <v>0</v>
      </c>
      <c r="CM36" s="22">
        <v>0</v>
      </c>
      <c r="CN36" s="22">
        <v>0</v>
      </c>
      <c r="CO36" s="23">
        <v>0</v>
      </c>
      <c r="CP36" s="22">
        <v>0</v>
      </c>
      <c r="CQ36" s="22">
        <v>0</v>
      </c>
      <c r="CR36" s="22">
        <v>0</v>
      </c>
      <c r="CS36" s="22">
        <v>0</v>
      </c>
      <c r="CT36" s="22">
        <v>0</v>
      </c>
      <c r="CU36" s="22">
        <v>0</v>
      </c>
      <c r="CV36" s="22">
        <v>0</v>
      </c>
      <c r="CW36" s="22">
        <v>0</v>
      </c>
      <c r="CX36" s="22">
        <v>0</v>
      </c>
      <c r="CY36" s="22">
        <v>0</v>
      </c>
      <c r="CZ36" s="22">
        <v>0</v>
      </c>
      <c r="DA36" s="22">
        <v>0</v>
      </c>
      <c r="DB36" s="23">
        <v>0</v>
      </c>
      <c r="DC36" s="22">
        <v>0</v>
      </c>
      <c r="DD36" s="22">
        <v>0</v>
      </c>
      <c r="DE36" s="23">
        <v>0</v>
      </c>
      <c r="DF36" s="22">
        <v>0</v>
      </c>
      <c r="DG36" s="22">
        <v>0</v>
      </c>
      <c r="DH36" s="23">
        <v>0</v>
      </c>
      <c r="DI36" s="22">
        <v>0</v>
      </c>
      <c r="DJ36" s="22">
        <v>0</v>
      </c>
      <c r="DK36" s="22">
        <v>0</v>
      </c>
      <c r="DL36" s="22">
        <v>727118704.13000011</v>
      </c>
    </row>
    <row r="37" spans="1:116" ht="12.75" customHeight="1" x14ac:dyDescent="0.25">
      <c r="A37" s="65" t="s">
        <v>205</v>
      </c>
      <c r="B37" s="21">
        <v>1043</v>
      </c>
      <c r="C37" s="66" t="s">
        <v>146</v>
      </c>
      <c r="D37" s="23">
        <v>546022735.5699991</v>
      </c>
      <c r="E37" s="22">
        <v>4141322.2899999898</v>
      </c>
      <c r="F37" s="22">
        <v>426816298.53999913</v>
      </c>
      <c r="G37" s="22">
        <v>115065114.73999999</v>
      </c>
      <c r="H37" s="22">
        <v>25548014.41</v>
      </c>
      <c r="I37" s="22">
        <v>103920.28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36785231.530000001</v>
      </c>
      <c r="P37" s="22">
        <v>95238.1</v>
      </c>
      <c r="Q37" s="22">
        <v>3903455.81</v>
      </c>
      <c r="R37" s="22">
        <v>0</v>
      </c>
      <c r="S37" s="22">
        <v>0</v>
      </c>
      <c r="T37" s="22">
        <v>378621633.79997897</v>
      </c>
      <c r="U37" s="22">
        <v>0</v>
      </c>
      <c r="V37" s="22">
        <v>91918996.170000404</v>
      </c>
      <c r="W37" s="22">
        <v>476146140.019979</v>
      </c>
      <c r="X37" s="22">
        <v>0</v>
      </c>
      <c r="Y37" s="22">
        <v>13142044.949999999</v>
      </c>
      <c r="Z37" s="22">
        <v>35971934.310000002</v>
      </c>
      <c r="AA37" s="22">
        <v>0</v>
      </c>
      <c r="AB37" s="22">
        <v>0</v>
      </c>
      <c r="AC37" s="22">
        <v>708424.12</v>
      </c>
      <c r="AD37" s="22">
        <v>1844179.37</v>
      </c>
      <c r="AE37" s="22">
        <v>2955386</v>
      </c>
      <c r="AF37" s="22">
        <v>5511714.0900000101</v>
      </c>
      <c r="AG37" s="22">
        <v>0</v>
      </c>
      <c r="AH37" s="22">
        <v>0</v>
      </c>
      <c r="AI37" s="22">
        <v>0</v>
      </c>
      <c r="AJ37" s="22">
        <v>5742.5</v>
      </c>
      <c r="AK37" s="22">
        <v>257577.56000000099</v>
      </c>
      <c r="AL37" s="22">
        <v>0</v>
      </c>
      <c r="AM37" s="22">
        <v>137583058.66</v>
      </c>
      <c r="AN37" s="22">
        <v>0</v>
      </c>
      <c r="AO37" s="22">
        <v>0</v>
      </c>
      <c r="AP37" s="22">
        <v>4292523.6399999997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5635303.2100004796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0</v>
      </c>
      <c r="BL37" s="22">
        <v>0</v>
      </c>
      <c r="BM37" s="22">
        <v>0</v>
      </c>
      <c r="BN37" s="22">
        <v>741671.46000005398</v>
      </c>
      <c r="BO37" s="22">
        <v>0</v>
      </c>
      <c r="BP37" s="22">
        <v>7959264.4699999997</v>
      </c>
      <c r="BQ37" s="22">
        <v>11216436.470000001</v>
      </c>
      <c r="BR37" s="22">
        <v>7088395.8399999999</v>
      </c>
      <c r="BS37" s="22">
        <v>21026175.039999999</v>
      </c>
      <c r="BT37" s="22">
        <v>0</v>
      </c>
      <c r="BU37" s="22">
        <v>0</v>
      </c>
      <c r="BV37" s="22">
        <v>14885482.560000001</v>
      </c>
      <c r="BW37" s="22">
        <v>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33736.75</v>
      </c>
      <c r="CE37" s="22">
        <v>0</v>
      </c>
      <c r="CF37" s="22">
        <v>0</v>
      </c>
      <c r="CG37" s="22">
        <v>0</v>
      </c>
      <c r="CH37" s="22">
        <v>0</v>
      </c>
      <c r="CI37" s="23">
        <v>1140866.0300012899</v>
      </c>
      <c r="CJ37" s="22">
        <v>0</v>
      </c>
      <c r="CK37" s="22">
        <v>0</v>
      </c>
      <c r="CL37" s="23">
        <v>0</v>
      </c>
      <c r="CM37" s="22">
        <v>0</v>
      </c>
      <c r="CN37" s="22">
        <v>0</v>
      </c>
      <c r="CO37" s="23">
        <v>1140866.0300012899</v>
      </c>
      <c r="CP37" s="22">
        <v>0</v>
      </c>
      <c r="CQ37" s="22">
        <v>1140866.0300012899</v>
      </c>
      <c r="CR37" s="22">
        <v>233969.550000174</v>
      </c>
      <c r="CS37" s="22">
        <v>0</v>
      </c>
      <c r="CT37" s="22">
        <v>0</v>
      </c>
      <c r="CU37" s="22">
        <v>0</v>
      </c>
      <c r="CV37" s="22">
        <v>0</v>
      </c>
      <c r="CW37" s="22">
        <v>0</v>
      </c>
      <c r="CX37" s="22">
        <v>0</v>
      </c>
      <c r="CY37" s="22">
        <v>0</v>
      </c>
      <c r="CZ37" s="22">
        <v>0</v>
      </c>
      <c r="DA37" s="22">
        <v>0</v>
      </c>
      <c r="DB37" s="23">
        <v>0</v>
      </c>
      <c r="DC37" s="22">
        <v>0</v>
      </c>
      <c r="DD37" s="22">
        <v>0</v>
      </c>
      <c r="DE37" s="23">
        <v>0</v>
      </c>
      <c r="DF37" s="22">
        <v>0</v>
      </c>
      <c r="DG37" s="22">
        <v>0</v>
      </c>
      <c r="DH37" s="23">
        <v>0</v>
      </c>
      <c r="DI37" s="22">
        <v>0</v>
      </c>
      <c r="DJ37" s="22">
        <v>0</v>
      </c>
      <c r="DK37" s="22">
        <v>0</v>
      </c>
      <c r="DL37" s="22">
        <v>1831379252.2699592</v>
      </c>
    </row>
    <row r="38" spans="1:116" ht="12.75" customHeight="1" x14ac:dyDescent="0.25">
      <c r="A38" s="65" t="s">
        <v>207</v>
      </c>
      <c r="B38" s="21">
        <v>1044</v>
      </c>
      <c r="C38" s="66" t="s">
        <v>146</v>
      </c>
      <c r="D38" s="23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0</v>
      </c>
      <c r="BO38" s="22">
        <v>0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0</v>
      </c>
      <c r="BW38" s="22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  <c r="CG38" s="22">
        <v>0</v>
      </c>
      <c r="CH38" s="22">
        <v>0</v>
      </c>
      <c r="CI38" s="23">
        <v>0</v>
      </c>
      <c r="CJ38" s="22">
        <v>0</v>
      </c>
      <c r="CK38" s="22">
        <v>0</v>
      </c>
      <c r="CL38" s="23">
        <v>0</v>
      </c>
      <c r="CM38" s="22">
        <v>0</v>
      </c>
      <c r="CN38" s="22">
        <v>0</v>
      </c>
      <c r="CO38" s="23">
        <v>0</v>
      </c>
      <c r="CP38" s="22">
        <v>0</v>
      </c>
      <c r="CQ38" s="22">
        <v>0</v>
      </c>
      <c r="CR38" s="22">
        <v>0</v>
      </c>
      <c r="CS38" s="22">
        <v>0</v>
      </c>
      <c r="CT38" s="22">
        <v>0</v>
      </c>
      <c r="CU38" s="22">
        <v>0</v>
      </c>
      <c r="CV38" s="22">
        <v>0</v>
      </c>
      <c r="CW38" s="22">
        <v>0</v>
      </c>
      <c r="CX38" s="22">
        <v>0</v>
      </c>
      <c r="CY38" s="22">
        <v>0</v>
      </c>
      <c r="CZ38" s="22">
        <v>0</v>
      </c>
      <c r="DA38" s="22">
        <v>0</v>
      </c>
      <c r="DB38" s="23">
        <v>0</v>
      </c>
      <c r="DC38" s="22">
        <v>0</v>
      </c>
      <c r="DD38" s="22">
        <v>0</v>
      </c>
      <c r="DE38" s="23">
        <v>0</v>
      </c>
      <c r="DF38" s="22">
        <v>0</v>
      </c>
      <c r="DG38" s="22">
        <v>0</v>
      </c>
      <c r="DH38" s="23">
        <v>0</v>
      </c>
      <c r="DI38" s="22">
        <v>0</v>
      </c>
      <c r="DJ38" s="22">
        <v>0</v>
      </c>
      <c r="DK38" s="22">
        <v>0</v>
      </c>
      <c r="DL38" s="22">
        <v>0</v>
      </c>
    </row>
    <row r="39" spans="1:116" ht="12.75" customHeight="1" x14ac:dyDescent="0.25">
      <c r="A39" s="65" t="s">
        <v>209</v>
      </c>
      <c r="B39" s="21">
        <v>1045</v>
      </c>
      <c r="C39" s="66" t="s">
        <v>146</v>
      </c>
      <c r="D39" s="23">
        <v>0</v>
      </c>
      <c r="E39" s="22">
        <v>0</v>
      </c>
      <c r="F39" s="22">
        <v>0</v>
      </c>
      <c r="G39" s="22">
        <v>0</v>
      </c>
      <c r="H39" s="22">
        <v>836185.97498399997</v>
      </c>
      <c r="I39" s="22">
        <v>624805.46</v>
      </c>
      <c r="J39" s="22">
        <v>0</v>
      </c>
      <c r="K39" s="22">
        <v>3937263.59</v>
      </c>
      <c r="L39" s="22">
        <v>0</v>
      </c>
      <c r="M39" s="22">
        <v>32636.080000000002</v>
      </c>
      <c r="N39" s="22">
        <v>0</v>
      </c>
      <c r="O39" s="22">
        <v>41856582.541493997</v>
      </c>
      <c r="P39" s="22">
        <v>0</v>
      </c>
      <c r="Q39" s="22">
        <v>582646.984513</v>
      </c>
      <c r="R39" s="22">
        <v>0</v>
      </c>
      <c r="S39" s="22">
        <v>0</v>
      </c>
      <c r="T39" s="22">
        <v>1089704703.8390601</v>
      </c>
      <c r="U39" s="22">
        <v>0</v>
      </c>
      <c r="V39" s="22">
        <v>48479997.560000002</v>
      </c>
      <c r="W39" s="22">
        <v>19551512.07</v>
      </c>
      <c r="X39" s="22">
        <v>0</v>
      </c>
      <c r="Y39" s="22">
        <v>13086333.63744</v>
      </c>
      <c r="Z39" s="22">
        <v>6678958.9430799996</v>
      </c>
      <c r="AA39" s="22">
        <v>0</v>
      </c>
      <c r="AB39" s="22">
        <v>0</v>
      </c>
      <c r="AC39" s="22">
        <v>189824.959413</v>
      </c>
      <c r="AD39" s="22">
        <v>9744873.1225530002</v>
      </c>
      <c r="AE39" s="22">
        <v>0</v>
      </c>
      <c r="AF39" s="22">
        <v>140649.59</v>
      </c>
      <c r="AG39" s="22">
        <v>6777006.2599999998</v>
      </c>
      <c r="AH39" s="22">
        <v>21778615.610429998</v>
      </c>
      <c r="AI39" s="22">
        <v>0</v>
      </c>
      <c r="AJ39" s="22">
        <v>460381.78</v>
      </c>
      <c r="AK39" s="22">
        <v>964.29</v>
      </c>
      <c r="AL39" s="22">
        <v>0</v>
      </c>
      <c r="AM39" s="22">
        <v>50777.05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52344292.722939</v>
      </c>
      <c r="AU39" s="22">
        <v>1768980.7743319999</v>
      </c>
      <c r="AV39" s="22">
        <v>0</v>
      </c>
      <c r="AW39" s="22">
        <v>0</v>
      </c>
      <c r="AX39" s="22">
        <v>1747681.3697560001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>
        <v>630478.801247</v>
      </c>
      <c r="BE39" s="22">
        <v>0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2416029.764035</v>
      </c>
      <c r="BO39" s="22">
        <v>0</v>
      </c>
      <c r="BP39" s="22">
        <v>17086121.628056001</v>
      </c>
      <c r="BQ39" s="22">
        <v>2386855.33</v>
      </c>
      <c r="BR39" s="22">
        <v>17202894.239999998</v>
      </c>
      <c r="BS39" s="22">
        <v>9341458.4743569996</v>
      </c>
      <c r="BT39" s="22">
        <v>0</v>
      </c>
      <c r="BU39" s="22">
        <v>0</v>
      </c>
      <c r="BV39" s="22">
        <v>0</v>
      </c>
      <c r="BW39" s="22">
        <v>0</v>
      </c>
      <c r="BX39" s="22">
        <v>0</v>
      </c>
      <c r="BY39" s="22">
        <v>0</v>
      </c>
      <c r="BZ39" s="22">
        <v>0</v>
      </c>
      <c r="CA39" s="22">
        <v>654448.55000000005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  <c r="CG39" s="22">
        <v>0</v>
      </c>
      <c r="CH39" s="22">
        <v>0</v>
      </c>
      <c r="CI39" s="23">
        <v>48938088.57</v>
      </c>
      <c r="CJ39" s="22">
        <v>0</v>
      </c>
      <c r="CK39" s="22">
        <v>0</v>
      </c>
      <c r="CL39" s="23">
        <v>48938088.57</v>
      </c>
      <c r="CM39" s="22">
        <v>0</v>
      </c>
      <c r="CN39" s="22">
        <v>48938088.57</v>
      </c>
      <c r="CO39" s="23">
        <v>0</v>
      </c>
      <c r="CP39" s="22">
        <v>0</v>
      </c>
      <c r="CQ39" s="22">
        <v>0</v>
      </c>
      <c r="CR39" s="22">
        <v>838833.18258899997</v>
      </c>
      <c r="CS39" s="22">
        <v>97953523.215965003</v>
      </c>
      <c r="CT39" s="22">
        <v>0</v>
      </c>
      <c r="CU39" s="22">
        <v>0</v>
      </c>
      <c r="CV39" s="22">
        <v>0</v>
      </c>
      <c r="CW39" s="22">
        <v>0</v>
      </c>
      <c r="CX39" s="22">
        <v>0</v>
      </c>
      <c r="CY39" s="22">
        <v>0</v>
      </c>
      <c r="CZ39" s="22">
        <v>0</v>
      </c>
      <c r="DA39" s="22">
        <v>0</v>
      </c>
      <c r="DB39" s="23">
        <v>0</v>
      </c>
      <c r="DC39" s="22">
        <v>0</v>
      </c>
      <c r="DD39" s="22">
        <v>0</v>
      </c>
      <c r="DE39" s="23">
        <v>0</v>
      </c>
      <c r="DF39" s="22">
        <v>0</v>
      </c>
      <c r="DG39" s="22">
        <v>0</v>
      </c>
      <c r="DH39" s="23">
        <v>0</v>
      </c>
      <c r="DI39" s="22">
        <v>0</v>
      </c>
      <c r="DJ39" s="22">
        <v>0</v>
      </c>
      <c r="DK39" s="22">
        <v>0</v>
      </c>
      <c r="DL39" s="22">
        <v>1517824405.9662426</v>
      </c>
    </row>
    <row r="40" spans="1:116" ht="12.75" customHeight="1" x14ac:dyDescent="0.25">
      <c r="A40" s="65" t="s">
        <v>211</v>
      </c>
      <c r="B40" s="21">
        <v>1046</v>
      </c>
      <c r="C40" s="66" t="s">
        <v>146</v>
      </c>
      <c r="D40" s="23">
        <v>533121.76</v>
      </c>
      <c r="E40" s="22">
        <v>89022.74</v>
      </c>
      <c r="F40" s="22">
        <v>270616.15000000002</v>
      </c>
      <c r="G40" s="22">
        <v>173482.87</v>
      </c>
      <c r="H40" s="22">
        <v>4895.58</v>
      </c>
      <c r="I40" s="22">
        <v>75221.55</v>
      </c>
      <c r="J40" s="22">
        <v>0</v>
      </c>
      <c r="K40" s="22">
        <v>69839.679999999993</v>
      </c>
      <c r="L40" s="22">
        <v>0</v>
      </c>
      <c r="M40" s="22">
        <v>0</v>
      </c>
      <c r="N40" s="22">
        <v>0</v>
      </c>
      <c r="O40" s="22">
        <v>9853285.2200000007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41914793.280000001</v>
      </c>
      <c r="X40" s="22">
        <v>662058.79</v>
      </c>
      <c r="Y40" s="22">
        <v>0</v>
      </c>
      <c r="Z40" s="22">
        <v>0</v>
      </c>
      <c r="AA40" s="22">
        <v>0</v>
      </c>
      <c r="AB40" s="22">
        <v>0</v>
      </c>
      <c r="AC40" s="22">
        <v>43426.3</v>
      </c>
      <c r="AD40" s="22">
        <v>42541.21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3481232.99</v>
      </c>
      <c r="AU40" s="22">
        <v>31173.64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1351235.83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2008455.68</v>
      </c>
      <c r="BO40" s="22">
        <v>0</v>
      </c>
      <c r="BP40" s="22">
        <v>339229.81</v>
      </c>
      <c r="BQ40" s="22">
        <v>0</v>
      </c>
      <c r="BR40" s="22">
        <v>308964.32</v>
      </c>
      <c r="BS40" s="22">
        <v>140889.78</v>
      </c>
      <c r="BT40" s="22">
        <v>0</v>
      </c>
      <c r="BU40" s="22">
        <v>0</v>
      </c>
      <c r="BV40" s="22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  <c r="CG40" s="22">
        <v>0</v>
      </c>
      <c r="CH40" s="22">
        <v>0</v>
      </c>
      <c r="CI40" s="23">
        <v>0</v>
      </c>
      <c r="CJ40" s="22">
        <v>0</v>
      </c>
      <c r="CK40" s="22">
        <v>0</v>
      </c>
      <c r="CL40" s="23">
        <v>0</v>
      </c>
      <c r="CM40" s="22">
        <v>0</v>
      </c>
      <c r="CN40" s="22">
        <v>0</v>
      </c>
      <c r="CO40" s="23">
        <v>0</v>
      </c>
      <c r="CP40" s="22">
        <v>0</v>
      </c>
      <c r="CQ40" s="22">
        <v>0</v>
      </c>
      <c r="CR40" s="22">
        <v>0</v>
      </c>
      <c r="CS40" s="22">
        <v>0</v>
      </c>
      <c r="CT40" s="22">
        <v>0</v>
      </c>
      <c r="CU40" s="22">
        <v>0</v>
      </c>
      <c r="CV40" s="22">
        <v>0</v>
      </c>
      <c r="CW40" s="22">
        <v>0</v>
      </c>
      <c r="CX40" s="22">
        <v>0</v>
      </c>
      <c r="CY40" s="22">
        <v>0</v>
      </c>
      <c r="CZ40" s="22">
        <v>0</v>
      </c>
      <c r="DA40" s="22">
        <v>0</v>
      </c>
      <c r="DB40" s="23">
        <v>0</v>
      </c>
      <c r="DC40" s="22">
        <v>0</v>
      </c>
      <c r="DD40" s="22">
        <v>0</v>
      </c>
      <c r="DE40" s="23">
        <v>0</v>
      </c>
      <c r="DF40" s="22">
        <v>0</v>
      </c>
      <c r="DG40" s="22">
        <v>0</v>
      </c>
      <c r="DH40" s="23">
        <v>0</v>
      </c>
      <c r="DI40" s="22">
        <v>0</v>
      </c>
      <c r="DJ40" s="22">
        <v>0</v>
      </c>
      <c r="DK40" s="22">
        <v>0</v>
      </c>
      <c r="DL40" s="22">
        <v>60860365.420000002</v>
      </c>
    </row>
    <row r="41" spans="1:116" ht="12.75" customHeight="1" x14ac:dyDescent="0.25">
      <c r="A41" s="65" t="s">
        <v>213</v>
      </c>
      <c r="B41" s="21">
        <v>1047</v>
      </c>
      <c r="C41" s="66" t="s">
        <v>146</v>
      </c>
      <c r="D41" s="23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2931546.920000005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26447.830000000471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10323.899999999992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3">
        <v>0</v>
      </c>
      <c r="CJ41" s="22">
        <v>0</v>
      </c>
      <c r="CK41" s="22">
        <v>0</v>
      </c>
      <c r="CL41" s="23">
        <v>0</v>
      </c>
      <c r="CM41" s="22">
        <v>0</v>
      </c>
      <c r="CN41" s="22">
        <v>0</v>
      </c>
      <c r="CO41" s="23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3">
        <v>0</v>
      </c>
      <c r="DC41" s="22">
        <v>0</v>
      </c>
      <c r="DD41" s="22">
        <v>0</v>
      </c>
      <c r="DE41" s="23">
        <v>0</v>
      </c>
      <c r="DF41" s="22">
        <v>0</v>
      </c>
      <c r="DG41" s="22">
        <v>0</v>
      </c>
      <c r="DH41" s="23">
        <v>0</v>
      </c>
      <c r="DI41" s="22">
        <v>0</v>
      </c>
      <c r="DJ41" s="22">
        <v>0</v>
      </c>
      <c r="DK41" s="22">
        <v>0</v>
      </c>
      <c r="DL41" s="22">
        <v>2968318.6500000055</v>
      </c>
    </row>
    <row r="42" spans="1:116" ht="12.75" customHeight="1" x14ac:dyDescent="0.25">
      <c r="A42" s="65" t="s">
        <v>215</v>
      </c>
      <c r="B42" s="21">
        <v>1048</v>
      </c>
      <c r="C42" s="66" t="s">
        <v>146</v>
      </c>
      <c r="D42" s="23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0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  <c r="CG42" s="22">
        <v>0</v>
      </c>
      <c r="CH42" s="22">
        <v>0</v>
      </c>
      <c r="CI42" s="23">
        <v>0</v>
      </c>
      <c r="CJ42" s="22">
        <v>0</v>
      </c>
      <c r="CK42" s="22">
        <v>0</v>
      </c>
      <c r="CL42" s="23">
        <v>0</v>
      </c>
      <c r="CM42" s="22">
        <v>0</v>
      </c>
      <c r="CN42" s="22">
        <v>0</v>
      </c>
      <c r="CO42" s="23">
        <v>0</v>
      </c>
      <c r="CP42" s="22">
        <v>0</v>
      </c>
      <c r="CQ42" s="22">
        <v>0</v>
      </c>
      <c r="CR42" s="22">
        <v>0</v>
      </c>
      <c r="CS42" s="22">
        <v>0</v>
      </c>
      <c r="CT42" s="22">
        <v>0</v>
      </c>
      <c r="CU42" s="22">
        <v>0</v>
      </c>
      <c r="CV42" s="22">
        <v>0</v>
      </c>
      <c r="CW42" s="22">
        <v>0</v>
      </c>
      <c r="CX42" s="22">
        <v>0</v>
      </c>
      <c r="CY42" s="22">
        <v>0</v>
      </c>
      <c r="CZ42" s="22">
        <v>0</v>
      </c>
      <c r="DA42" s="22">
        <v>0</v>
      </c>
      <c r="DB42" s="23">
        <v>0</v>
      </c>
      <c r="DC42" s="22">
        <v>0</v>
      </c>
      <c r="DD42" s="22">
        <v>0</v>
      </c>
      <c r="DE42" s="23">
        <v>0</v>
      </c>
      <c r="DF42" s="22">
        <v>0</v>
      </c>
      <c r="DG42" s="22">
        <v>0</v>
      </c>
      <c r="DH42" s="23">
        <v>0</v>
      </c>
      <c r="DI42" s="22">
        <v>0</v>
      </c>
      <c r="DJ42" s="22">
        <v>0</v>
      </c>
      <c r="DK42" s="22">
        <v>0</v>
      </c>
      <c r="DL42" s="22">
        <v>0</v>
      </c>
    </row>
    <row r="43" spans="1:116" ht="14.1" customHeight="1" x14ac:dyDescent="0.25">
      <c r="A43" s="65" t="s">
        <v>217</v>
      </c>
      <c r="B43" s="21">
        <v>1049</v>
      </c>
      <c r="C43" s="66" t="s">
        <v>146</v>
      </c>
      <c r="D43" s="23">
        <v>468695.17999999947</v>
      </c>
      <c r="E43" s="22">
        <v>308662.3699999993</v>
      </c>
      <c r="F43" s="22">
        <v>0</v>
      </c>
      <c r="G43" s="22">
        <v>160032.8100000002</v>
      </c>
      <c r="H43" s="22">
        <v>0</v>
      </c>
      <c r="I43" s="22">
        <v>377514.86999999994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2013.48</v>
      </c>
      <c r="P43" s="22">
        <v>0</v>
      </c>
      <c r="Q43" s="22">
        <v>0</v>
      </c>
      <c r="R43" s="22">
        <v>0</v>
      </c>
      <c r="S43" s="22">
        <v>0</v>
      </c>
      <c r="T43" s="22">
        <v>4520648.6799999624</v>
      </c>
      <c r="U43" s="22">
        <v>0</v>
      </c>
      <c r="V43" s="22">
        <v>5974779.4699999979</v>
      </c>
      <c r="W43" s="22">
        <v>42520389.779999718</v>
      </c>
      <c r="X43" s="22">
        <v>0</v>
      </c>
      <c r="Y43" s="22">
        <v>1468.83</v>
      </c>
      <c r="Z43" s="22">
        <v>9023.2799999999988</v>
      </c>
      <c r="AA43" s="22">
        <v>0</v>
      </c>
      <c r="AB43" s="22">
        <v>0</v>
      </c>
      <c r="AC43" s="22">
        <v>49874.830000000024</v>
      </c>
      <c r="AD43" s="22">
        <v>16324.340000000015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5488</v>
      </c>
      <c r="AQ43" s="22">
        <v>0</v>
      </c>
      <c r="AR43" s="22">
        <v>0</v>
      </c>
      <c r="AS43" s="22">
        <v>0</v>
      </c>
      <c r="AT43" s="22">
        <v>1443207.1500000015</v>
      </c>
      <c r="AU43" s="22">
        <v>54367.850000000006</v>
      </c>
      <c r="AV43" s="22">
        <v>47349.290000000008</v>
      </c>
      <c r="AW43" s="22">
        <v>0</v>
      </c>
      <c r="AX43" s="22">
        <v>45612.710000000021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776738.51999997487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508805.51000000286</v>
      </c>
      <c r="BO43" s="22">
        <v>0</v>
      </c>
      <c r="BP43" s="22">
        <v>2007.0300000000002</v>
      </c>
      <c r="BQ43" s="22">
        <v>0</v>
      </c>
      <c r="BR43" s="22">
        <v>0</v>
      </c>
      <c r="BS43" s="22">
        <v>27777.230000000058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3">
        <v>6509745.9599999981</v>
      </c>
      <c r="CJ43" s="22">
        <v>0</v>
      </c>
      <c r="CK43" s="22">
        <v>526442.15999999992</v>
      </c>
      <c r="CL43" s="23">
        <v>5983303.799999998</v>
      </c>
      <c r="CM43" s="22">
        <v>52566.1</v>
      </c>
      <c r="CN43" s="22">
        <v>5930737.6999999983</v>
      </c>
      <c r="CO43" s="23">
        <v>0</v>
      </c>
      <c r="CP43" s="22">
        <v>0</v>
      </c>
      <c r="CQ43" s="22">
        <v>0</v>
      </c>
      <c r="CR43" s="22">
        <v>14517.040000000003</v>
      </c>
      <c r="CS43" s="22">
        <v>0</v>
      </c>
      <c r="CT43" s="22">
        <v>0</v>
      </c>
      <c r="CU43" s="22">
        <v>0</v>
      </c>
      <c r="CV43" s="22">
        <v>0</v>
      </c>
      <c r="CW43" s="22">
        <v>0</v>
      </c>
      <c r="CX43" s="22">
        <v>0</v>
      </c>
      <c r="CY43" s="22">
        <v>0</v>
      </c>
      <c r="CZ43" s="22">
        <v>0</v>
      </c>
      <c r="DA43" s="22">
        <v>0</v>
      </c>
      <c r="DB43" s="23">
        <v>0</v>
      </c>
      <c r="DC43" s="22">
        <v>0</v>
      </c>
      <c r="DD43" s="22">
        <v>0</v>
      </c>
      <c r="DE43" s="23">
        <v>0</v>
      </c>
      <c r="DF43" s="22">
        <v>0</v>
      </c>
      <c r="DG43" s="22">
        <v>0</v>
      </c>
      <c r="DH43" s="23">
        <v>0</v>
      </c>
      <c r="DI43" s="22">
        <v>0</v>
      </c>
      <c r="DJ43" s="22">
        <v>0</v>
      </c>
      <c r="DK43" s="22">
        <v>0</v>
      </c>
      <c r="DL43" s="22">
        <v>63376349.029999681</v>
      </c>
    </row>
    <row r="44" spans="1:116" ht="14.1" customHeight="1" x14ac:dyDescent="0.25">
      <c r="A44" s="65" t="s">
        <v>219</v>
      </c>
      <c r="B44" s="21">
        <v>1050</v>
      </c>
      <c r="C44" s="66" t="s">
        <v>146</v>
      </c>
      <c r="D44" s="23">
        <v>562161.62000004121</v>
      </c>
      <c r="E44" s="22">
        <v>70504.162810906855</v>
      </c>
      <c r="F44" s="22">
        <v>331972.28702503315</v>
      </c>
      <c r="G44" s="22">
        <v>159685.17016410115</v>
      </c>
      <c r="H44" s="22">
        <v>0</v>
      </c>
      <c r="I44" s="22">
        <v>66236.110000000015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11859291.970001895</v>
      </c>
      <c r="X44" s="22">
        <v>468250.17000000033</v>
      </c>
      <c r="Y44" s="22">
        <v>13586.399999999998</v>
      </c>
      <c r="Z44" s="22">
        <v>25764.490000000013</v>
      </c>
      <c r="AA44" s="22">
        <v>0</v>
      </c>
      <c r="AB44" s="22">
        <v>0</v>
      </c>
      <c r="AC44" s="22">
        <v>11238.190000000148</v>
      </c>
      <c r="AD44" s="22">
        <v>229916.87000000093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600</v>
      </c>
      <c r="AL44" s="22">
        <v>0</v>
      </c>
      <c r="AM44" s="22">
        <v>289249.19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2778161.3099999614</v>
      </c>
      <c r="AU44" s="22">
        <v>494987.56999999983</v>
      </c>
      <c r="AV44" s="22">
        <v>6499.0000000000055</v>
      </c>
      <c r="AW44" s="22">
        <v>0</v>
      </c>
      <c r="AX44" s="22">
        <v>7192.2200000000057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80812.989999999656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5698174.0399999991</v>
      </c>
      <c r="BQ44" s="22">
        <v>0</v>
      </c>
      <c r="BR44" s="22">
        <v>20801508.779999994</v>
      </c>
      <c r="BS44" s="22">
        <v>37767.839999999967</v>
      </c>
      <c r="BT44" s="22">
        <v>0</v>
      </c>
      <c r="BU44" s="22">
        <v>0</v>
      </c>
      <c r="BV44" s="22">
        <v>-306721.64000000007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1952.64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3">
        <v>0</v>
      </c>
      <c r="CJ44" s="22">
        <v>0</v>
      </c>
      <c r="CK44" s="22">
        <v>0</v>
      </c>
      <c r="CL44" s="23">
        <v>0</v>
      </c>
      <c r="CM44" s="22">
        <v>0</v>
      </c>
      <c r="CN44" s="22">
        <v>0</v>
      </c>
      <c r="CO44" s="23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</v>
      </c>
      <c r="DB44" s="23">
        <v>0</v>
      </c>
      <c r="DC44" s="22">
        <v>0</v>
      </c>
      <c r="DD44" s="22">
        <v>0</v>
      </c>
      <c r="DE44" s="23">
        <v>0</v>
      </c>
      <c r="DF44" s="22">
        <v>0</v>
      </c>
      <c r="DG44" s="22">
        <v>0</v>
      </c>
      <c r="DH44" s="23">
        <v>0</v>
      </c>
      <c r="DI44" s="22">
        <v>0</v>
      </c>
      <c r="DJ44" s="22">
        <v>0</v>
      </c>
      <c r="DK44" s="22">
        <v>0</v>
      </c>
      <c r="DL44" s="22">
        <v>43126629.76000189</v>
      </c>
    </row>
    <row r="45" spans="1:116" ht="12.75" customHeight="1" x14ac:dyDescent="0.25">
      <c r="A45" s="65" t="s">
        <v>221</v>
      </c>
      <c r="B45" s="21">
        <v>1051</v>
      </c>
      <c r="C45" s="66" t="s">
        <v>146</v>
      </c>
      <c r="D45" s="23">
        <v>13693758.83</v>
      </c>
      <c r="E45" s="22">
        <v>9757.9599999999991</v>
      </c>
      <c r="F45" s="22">
        <v>7558343.21</v>
      </c>
      <c r="G45" s="22">
        <v>6125657.6600000001</v>
      </c>
      <c r="H45" s="22">
        <v>70487</v>
      </c>
      <c r="I45" s="22">
        <v>362344.29</v>
      </c>
      <c r="J45" s="22">
        <v>0</v>
      </c>
      <c r="K45" s="22">
        <v>21244604.440000001</v>
      </c>
      <c r="L45" s="22">
        <v>0</v>
      </c>
      <c r="M45" s="22">
        <v>0</v>
      </c>
      <c r="N45" s="22">
        <v>0</v>
      </c>
      <c r="O45" s="22">
        <v>8659254.1799999997</v>
      </c>
      <c r="P45" s="22">
        <v>0</v>
      </c>
      <c r="Q45" s="22">
        <v>4294795.97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946871.77</v>
      </c>
      <c r="X45" s="22">
        <v>0</v>
      </c>
      <c r="Y45" s="22">
        <v>14124970.369999999</v>
      </c>
      <c r="Z45" s="22">
        <v>40707818.549999997</v>
      </c>
      <c r="AA45" s="22">
        <v>0</v>
      </c>
      <c r="AB45" s="22">
        <v>0</v>
      </c>
      <c r="AC45" s="22">
        <v>22450.94</v>
      </c>
      <c r="AD45" s="22">
        <v>4264887.29</v>
      </c>
      <c r="AE45" s="22">
        <v>0</v>
      </c>
      <c r="AF45" s="22">
        <v>674212.63</v>
      </c>
      <c r="AG45" s="22">
        <v>16788540.43</v>
      </c>
      <c r="AH45" s="22">
        <v>0</v>
      </c>
      <c r="AI45" s="22">
        <v>5374030.9500000002</v>
      </c>
      <c r="AJ45" s="22">
        <v>0</v>
      </c>
      <c r="AK45" s="22">
        <v>0</v>
      </c>
      <c r="AL45" s="22">
        <v>0</v>
      </c>
      <c r="AM45" s="22">
        <v>12404992.66</v>
      </c>
      <c r="AN45" s="22">
        <v>0</v>
      </c>
      <c r="AO45" s="22">
        <v>0</v>
      </c>
      <c r="AP45" s="22">
        <v>185693.26</v>
      </c>
      <c r="AQ45" s="22">
        <v>0</v>
      </c>
      <c r="AR45" s="22">
        <v>0</v>
      </c>
      <c r="AS45" s="22">
        <v>0</v>
      </c>
      <c r="AT45" s="22">
        <v>33775302.420000002</v>
      </c>
      <c r="AU45" s="22">
        <v>1671094.64</v>
      </c>
      <c r="AV45" s="22">
        <v>199855.26</v>
      </c>
      <c r="AW45" s="22">
        <v>0</v>
      </c>
      <c r="AX45" s="22">
        <v>203673.11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2628297.81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2158.6999999999998</v>
      </c>
      <c r="BM45" s="22">
        <v>0</v>
      </c>
      <c r="BN45" s="22">
        <v>21500797.949999999</v>
      </c>
      <c r="BO45" s="22">
        <v>0</v>
      </c>
      <c r="BP45" s="22">
        <v>4336370.78</v>
      </c>
      <c r="BQ45" s="22">
        <v>58706.85</v>
      </c>
      <c r="BR45" s="22">
        <v>25539294.920000002</v>
      </c>
      <c r="BS45" s="22">
        <v>2160967.2999999998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3">
        <v>23467604.030000001</v>
      </c>
      <c r="CJ45" s="22">
        <v>0</v>
      </c>
      <c r="CK45" s="22">
        <v>23467604.030000001</v>
      </c>
      <c r="CL45" s="23">
        <v>0</v>
      </c>
      <c r="CM45" s="22">
        <v>0</v>
      </c>
      <c r="CN45" s="22">
        <v>0</v>
      </c>
      <c r="CO45" s="23">
        <v>0</v>
      </c>
      <c r="CP45" s="22">
        <v>0</v>
      </c>
      <c r="CQ45" s="22">
        <v>0</v>
      </c>
      <c r="CR45" s="22">
        <v>9599473.1199999992</v>
      </c>
      <c r="CS45" s="22">
        <v>0</v>
      </c>
      <c r="CT45" s="22">
        <v>0</v>
      </c>
      <c r="CU45" s="22">
        <v>0</v>
      </c>
      <c r="CV45" s="22">
        <v>0</v>
      </c>
      <c r="CW45" s="22">
        <v>0</v>
      </c>
      <c r="CX45" s="22">
        <v>0</v>
      </c>
      <c r="CY45" s="22">
        <v>0</v>
      </c>
      <c r="CZ45" s="22">
        <v>0</v>
      </c>
      <c r="DA45" s="22">
        <v>0</v>
      </c>
      <c r="DB45" s="23">
        <v>0</v>
      </c>
      <c r="DC45" s="22">
        <v>0</v>
      </c>
      <c r="DD45" s="22">
        <v>0</v>
      </c>
      <c r="DE45" s="23">
        <v>0</v>
      </c>
      <c r="DF45" s="22">
        <v>0</v>
      </c>
      <c r="DG45" s="22">
        <v>0</v>
      </c>
      <c r="DH45" s="23">
        <v>0</v>
      </c>
      <c r="DI45" s="22">
        <v>0</v>
      </c>
      <c r="DJ45" s="22">
        <v>0</v>
      </c>
      <c r="DK45" s="22">
        <v>0</v>
      </c>
      <c r="DL45" s="22">
        <v>268963310.45000005</v>
      </c>
    </row>
    <row r="46" spans="1:116" ht="12.75" customHeight="1" x14ac:dyDescent="0.25">
      <c r="A46" s="65" t="s">
        <v>223</v>
      </c>
      <c r="B46" s="21">
        <v>1052</v>
      </c>
      <c r="C46" s="66" t="s">
        <v>146</v>
      </c>
      <c r="D46" s="23">
        <v>49884.56</v>
      </c>
      <c r="E46" s="22">
        <v>0</v>
      </c>
      <c r="F46" s="22">
        <v>2519.23</v>
      </c>
      <c r="G46" s="22">
        <v>47365.329999999994</v>
      </c>
      <c r="H46" s="22">
        <v>38062.5</v>
      </c>
      <c r="I46" s="22">
        <v>17588.130000000005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1410846.44</v>
      </c>
      <c r="P46" s="22">
        <v>0</v>
      </c>
      <c r="Q46" s="22">
        <v>2858.28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479557.98000000021</v>
      </c>
      <c r="X46" s="22">
        <v>0</v>
      </c>
      <c r="Y46" s="22">
        <v>1412.5</v>
      </c>
      <c r="Z46" s="22">
        <v>19039.559999999998</v>
      </c>
      <c r="AA46" s="22">
        <v>0</v>
      </c>
      <c r="AB46" s="22">
        <v>0</v>
      </c>
      <c r="AC46" s="22">
        <v>622.34999999999991</v>
      </c>
      <c r="AD46" s="22">
        <v>5815.86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240</v>
      </c>
      <c r="AQ46" s="22">
        <v>0</v>
      </c>
      <c r="AR46" s="22">
        <v>0</v>
      </c>
      <c r="AS46" s="22">
        <v>0</v>
      </c>
      <c r="AT46" s="22">
        <v>794300.3000000004</v>
      </c>
      <c r="AU46" s="22">
        <v>17903.769999999997</v>
      </c>
      <c r="AV46" s="22">
        <v>96.56</v>
      </c>
      <c r="AW46" s="22">
        <v>0</v>
      </c>
      <c r="AX46" s="22">
        <v>338.26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2814.5800000000004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>
        <v>0</v>
      </c>
      <c r="BM46" s="22">
        <v>0</v>
      </c>
      <c r="BN46" s="22">
        <v>11139.910000000002</v>
      </c>
      <c r="BO46" s="22">
        <v>0</v>
      </c>
      <c r="BP46" s="22">
        <v>9517.26</v>
      </c>
      <c r="BQ46" s="22">
        <v>0</v>
      </c>
      <c r="BR46" s="22">
        <v>1019905.5900000001</v>
      </c>
      <c r="BS46" s="22">
        <v>1037.3800000000001</v>
      </c>
      <c r="BT46" s="22">
        <v>0</v>
      </c>
      <c r="BU46" s="22">
        <v>0</v>
      </c>
      <c r="BV46" s="22">
        <v>0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3">
        <v>210714.8</v>
      </c>
      <c r="CJ46" s="22">
        <v>0</v>
      </c>
      <c r="CK46" s="22">
        <v>210714.8</v>
      </c>
      <c r="CL46" s="23">
        <v>0</v>
      </c>
      <c r="CM46" s="22">
        <v>0</v>
      </c>
      <c r="CN46" s="22">
        <v>0</v>
      </c>
      <c r="CO46" s="23">
        <v>0</v>
      </c>
      <c r="CP46" s="22">
        <v>0</v>
      </c>
      <c r="CQ46" s="22">
        <v>0</v>
      </c>
      <c r="CR46" s="22">
        <v>98685.529999999853</v>
      </c>
      <c r="CS46" s="22">
        <v>0</v>
      </c>
      <c r="CT46" s="22">
        <v>0</v>
      </c>
      <c r="CU46" s="22">
        <v>0</v>
      </c>
      <c r="CV46" s="22">
        <v>0</v>
      </c>
      <c r="CW46" s="22">
        <v>0</v>
      </c>
      <c r="CX46" s="22">
        <v>0</v>
      </c>
      <c r="CY46" s="22">
        <v>0</v>
      </c>
      <c r="CZ46" s="22">
        <v>0</v>
      </c>
      <c r="DA46" s="22">
        <v>0</v>
      </c>
      <c r="DB46" s="23">
        <v>0</v>
      </c>
      <c r="DC46" s="22">
        <v>0</v>
      </c>
      <c r="DD46" s="22">
        <v>0</v>
      </c>
      <c r="DE46" s="23">
        <v>0</v>
      </c>
      <c r="DF46" s="22">
        <v>0</v>
      </c>
      <c r="DG46" s="22">
        <v>0</v>
      </c>
      <c r="DH46" s="23">
        <v>0</v>
      </c>
      <c r="DI46" s="22">
        <v>0</v>
      </c>
      <c r="DJ46" s="22">
        <v>0</v>
      </c>
      <c r="DK46" s="22">
        <v>0</v>
      </c>
      <c r="DL46" s="22">
        <v>4192382.1000000006</v>
      </c>
    </row>
    <row r="47" spans="1:116" ht="12.75" customHeight="1" x14ac:dyDescent="0.25">
      <c r="A47" s="65" t="s">
        <v>225</v>
      </c>
      <c r="B47" s="21">
        <v>1053</v>
      </c>
      <c r="C47" s="66" t="s">
        <v>146</v>
      </c>
      <c r="D47" s="23">
        <v>1380.15</v>
      </c>
      <c r="E47" s="22">
        <v>1380.15</v>
      </c>
      <c r="F47" s="22">
        <v>0</v>
      </c>
      <c r="G47" s="22">
        <v>0</v>
      </c>
      <c r="H47" s="22">
        <v>0</v>
      </c>
      <c r="I47" s="22">
        <v>8429.1299999999992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272562136.67000055</v>
      </c>
      <c r="U47" s="22">
        <v>0</v>
      </c>
      <c r="V47" s="22">
        <v>11881355.51000002</v>
      </c>
      <c r="W47" s="22">
        <v>112959380.44099998</v>
      </c>
      <c r="X47" s="22">
        <v>0</v>
      </c>
      <c r="Y47" s="22">
        <v>0</v>
      </c>
      <c r="Z47" s="22">
        <v>72660.199999999953</v>
      </c>
      <c r="AA47" s="22">
        <v>0</v>
      </c>
      <c r="AB47" s="22">
        <v>0</v>
      </c>
      <c r="AC47" s="22">
        <v>71</v>
      </c>
      <c r="AD47" s="22">
        <v>267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636173.12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5438.86</v>
      </c>
      <c r="AU47" s="22">
        <v>31</v>
      </c>
      <c r="AV47" s="22">
        <v>93</v>
      </c>
      <c r="AW47" s="22">
        <v>0</v>
      </c>
      <c r="AX47" s="22">
        <v>41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28430372.24000001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110</v>
      </c>
      <c r="BM47" s="22">
        <v>0</v>
      </c>
      <c r="BN47" s="22">
        <v>61679.680000000051</v>
      </c>
      <c r="BO47" s="22">
        <v>0</v>
      </c>
      <c r="BP47" s="22">
        <v>51</v>
      </c>
      <c r="BQ47" s="22">
        <v>0</v>
      </c>
      <c r="BR47" s="22">
        <v>0</v>
      </c>
      <c r="BS47" s="22">
        <v>101</v>
      </c>
      <c r="BT47" s="22">
        <v>0</v>
      </c>
      <c r="BU47" s="22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2">
        <v>0</v>
      </c>
      <c r="CH47" s="22">
        <v>0</v>
      </c>
      <c r="CI47" s="23">
        <v>16265560.950000007</v>
      </c>
      <c r="CJ47" s="22">
        <v>0</v>
      </c>
      <c r="CK47" s="22">
        <v>2476016.6499999985</v>
      </c>
      <c r="CL47" s="23">
        <v>13789544.300000008</v>
      </c>
      <c r="CM47" s="22">
        <v>53806.589999999967</v>
      </c>
      <c r="CN47" s="22">
        <v>13735737.710000008</v>
      </c>
      <c r="CO47" s="23">
        <v>0</v>
      </c>
      <c r="CP47" s="22">
        <v>0</v>
      </c>
      <c r="CQ47" s="22">
        <v>0</v>
      </c>
      <c r="CR47" s="22">
        <v>1136184.4199999981</v>
      </c>
      <c r="CS47" s="22">
        <v>0</v>
      </c>
      <c r="CT47" s="22">
        <v>125821.48999999999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3">
        <v>0</v>
      </c>
      <c r="DC47" s="22">
        <v>0</v>
      </c>
      <c r="DD47" s="22">
        <v>0</v>
      </c>
      <c r="DE47" s="23">
        <v>0</v>
      </c>
      <c r="DF47" s="22">
        <v>0</v>
      </c>
      <c r="DG47" s="22">
        <v>0</v>
      </c>
      <c r="DH47" s="23">
        <v>0</v>
      </c>
      <c r="DI47" s="22">
        <v>0</v>
      </c>
      <c r="DJ47" s="22">
        <v>0</v>
      </c>
      <c r="DK47" s="22">
        <v>0</v>
      </c>
      <c r="DL47" s="22">
        <v>444147337.86100054</v>
      </c>
    </row>
    <row r="48" spans="1:116" ht="12.75" customHeight="1" x14ac:dyDescent="0.25">
      <c r="A48" s="65" t="s">
        <v>227</v>
      </c>
      <c r="B48" s="21">
        <v>1054</v>
      </c>
      <c r="C48" s="66" t="s">
        <v>146</v>
      </c>
      <c r="D48" s="23">
        <v>24891758.409999996</v>
      </c>
      <c r="E48" s="22">
        <v>802051.05999999982</v>
      </c>
      <c r="F48" s="22">
        <v>18756927.109999999</v>
      </c>
      <c r="G48" s="22">
        <v>5332780.2399999993</v>
      </c>
      <c r="H48" s="22">
        <v>470475.74</v>
      </c>
      <c r="I48" s="22">
        <v>341515.86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5341.8</v>
      </c>
      <c r="P48" s="22">
        <v>0</v>
      </c>
      <c r="Q48" s="22">
        <v>10817.5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298932703.55000013</v>
      </c>
      <c r="X48" s="22">
        <v>0</v>
      </c>
      <c r="Y48" s="22">
        <v>6407223.8600000003</v>
      </c>
      <c r="Z48" s="22">
        <v>14069668.160000008</v>
      </c>
      <c r="AA48" s="22">
        <v>0</v>
      </c>
      <c r="AB48" s="22">
        <v>0</v>
      </c>
      <c r="AC48" s="22">
        <v>110055.85999999999</v>
      </c>
      <c r="AD48" s="22">
        <v>5495563.5399999982</v>
      </c>
      <c r="AE48" s="22">
        <v>0</v>
      </c>
      <c r="AF48" s="22">
        <v>4500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2000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20829216.080000002</v>
      </c>
      <c r="AU48" s="22">
        <v>5669202.6599999992</v>
      </c>
      <c r="AV48" s="22">
        <v>3972458.5499999989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6766566.1500000721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2">
        <v>632989.80000000028</v>
      </c>
      <c r="BO48" s="22">
        <v>0</v>
      </c>
      <c r="BP48" s="22">
        <v>26681.83000000002</v>
      </c>
      <c r="BQ48" s="22">
        <v>0</v>
      </c>
      <c r="BR48" s="22">
        <v>94108.97</v>
      </c>
      <c r="BS48" s="22">
        <v>129581.53</v>
      </c>
      <c r="BT48" s="22">
        <v>0</v>
      </c>
      <c r="BU48" s="22">
        <v>0</v>
      </c>
      <c r="BV48" s="22">
        <v>0</v>
      </c>
      <c r="BW48" s="22">
        <v>0</v>
      </c>
      <c r="BX48" s="22">
        <v>0</v>
      </c>
      <c r="BY48" s="22">
        <v>0</v>
      </c>
      <c r="BZ48" s="22">
        <v>0</v>
      </c>
      <c r="CA48" s="22">
        <v>38917.11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3">
        <v>4626514.0099999988</v>
      </c>
      <c r="CJ48" s="22">
        <v>0</v>
      </c>
      <c r="CK48" s="22">
        <v>27866</v>
      </c>
      <c r="CL48" s="23">
        <v>4598648.0099999988</v>
      </c>
      <c r="CM48" s="22">
        <v>0</v>
      </c>
      <c r="CN48" s="22">
        <v>4598648.0099999988</v>
      </c>
      <c r="CO48" s="23">
        <v>0</v>
      </c>
      <c r="CP48" s="22">
        <v>0</v>
      </c>
      <c r="CQ48" s="22">
        <v>0</v>
      </c>
      <c r="CR48" s="22">
        <v>30280.179999999997</v>
      </c>
      <c r="CS48" s="22">
        <v>0</v>
      </c>
      <c r="CT48" s="22">
        <v>0</v>
      </c>
      <c r="CU48" s="22">
        <v>0</v>
      </c>
      <c r="CV48" s="22">
        <v>0</v>
      </c>
      <c r="CW48" s="22">
        <v>0</v>
      </c>
      <c r="CX48" s="22">
        <v>0</v>
      </c>
      <c r="CY48" s="22">
        <v>0</v>
      </c>
      <c r="CZ48" s="22">
        <v>0</v>
      </c>
      <c r="DA48" s="22">
        <v>0</v>
      </c>
      <c r="DB48" s="23">
        <v>0</v>
      </c>
      <c r="DC48" s="22">
        <v>0</v>
      </c>
      <c r="DD48" s="22">
        <v>0</v>
      </c>
      <c r="DE48" s="23">
        <v>0</v>
      </c>
      <c r="DF48" s="22">
        <v>0</v>
      </c>
      <c r="DG48" s="22">
        <v>0</v>
      </c>
      <c r="DH48" s="23">
        <v>0</v>
      </c>
      <c r="DI48" s="22">
        <v>0</v>
      </c>
      <c r="DJ48" s="22">
        <v>0</v>
      </c>
      <c r="DK48" s="22">
        <v>0</v>
      </c>
      <c r="DL48" s="22">
        <v>393558141.15000033</v>
      </c>
    </row>
    <row r="49" spans="1:116" ht="12.75" customHeight="1" x14ac:dyDescent="0.25">
      <c r="A49" s="65" t="s">
        <v>229</v>
      </c>
      <c r="B49" s="21">
        <v>1055</v>
      </c>
      <c r="C49" s="66" t="s">
        <v>146</v>
      </c>
      <c r="D49" s="23">
        <v>82132.489999999991</v>
      </c>
      <c r="E49" s="22">
        <v>69045.98</v>
      </c>
      <c r="F49" s="22">
        <v>0</v>
      </c>
      <c r="G49" s="22">
        <v>13086.51</v>
      </c>
      <c r="H49" s="22">
        <v>0</v>
      </c>
      <c r="I49" s="22">
        <v>84856.28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27149013.059999999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104990539.34</v>
      </c>
      <c r="X49" s="22">
        <v>0</v>
      </c>
      <c r="Y49" s="22">
        <v>1058449.1599999999</v>
      </c>
      <c r="Z49" s="22">
        <v>657051.49</v>
      </c>
      <c r="AA49" s="22">
        <v>130</v>
      </c>
      <c r="AB49" s="22">
        <v>878.44</v>
      </c>
      <c r="AC49" s="22">
        <v>1815.42</v>
      </c>
      <c r="AD49" s="22">
        <v>7706.95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9047.81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1231472.52</v>
      </c>
      <c r="AU49" s="22">
        <v>2858.37</v>
      </c>
      <c r="AV49" s="22">
        <v>8585.27</v>
      </c>
      <c r="AW49" s="22">
        <v>0</v>
      </c>
      <c r="AX49" s="22">
        <v>2878.37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984581.82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2">
        <v>770753.13</v>
      </c>
      <c r="BO49" s="22">
        <v>0</v>
      </c>
      <c r="BP49" s="22">
        <v>8614084.1600000001</v>
      </c>
      <c r="BQ49" s="22">
        <v>0</v>
      </c>
      <c r="BR49" s="22">
        <v>0</v>
      </c>
      <c r="BS49" s="22">
        <v>10978.83</v>
      </c>
      <c r="BT49" s="22">
        <v>0</v>
      </c>
      <c r="BU49" s="22">
        <v>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  <c r="CG49" s="22">
        <v>0</v>
      </c>
      <c r="CH49" s="22">
        <v>0</v>
      </c>
      <c r="CI49" s="23">
        <v>211805.1</v>
      </c>
      <c r="CJ49" s="22">
        <v>0</v>
      </c>
      <c r="CK49" s="22">
        <v>0</v>
      </c>
      <c r="CL49" s="23">
        <v>211805.1</v>
      </c>
      <c r="CM49" s="22">
        <v>0</v>
      </c>
      <c r="CN49" s="22">
        <v>211805.1</v>
      </c>
      <c r="CO49" s="23">
        <v>0</v>
      </c>
      <c r="CP49" s="22">
        <v>0</v>
      </c>
      <c r="CQ49" s="22">
        <v>0</v>
      </c>
      <c r="CR49" s="22">
        <v>0</v>
      </c>
      <c r="CS49" s="22">
        <v>0</v>
      </c>
      <c r="CT49" s="22">
        <v>0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3">
        <v>0</v>
      </c>
      <c r="DC49" s="22">
        <v>0</v>
      </c>
      <c r="DD49" s="22">
        <v>0</v>
      </c>
      <c r="DE49" s="23">
        <v>0</v>
      </c>
      <c r="DF49" s="22">
        <v>0</v>
      </c>
      <c r="DG49" s="22">
        <v>0</v>
      </c>
      <c r="DH49" s="23">
        <v>0</v>
      </c>
      <c r="DI49" s="22">
        <v>0</v>
      </c>
      <c r="DJ49" s="22">
        <v>0</v>
      </c>
      <c r="DK49" s="22">
        <v>0</v>
      </c>
      <c r="DL49" s="22">
        <v>145879618.01000002</v>
      </c>
    </row>
    <row r="50" spans="1:116" ht="12.75" customHeight="1" x14ac:dyDescent="0.25">
      <c r="A50" s="65" t="s">
        <v>231</v>
      </c>
      <c r="B50" s="21">
        <v>1056</v>
      </c>
      <c r="C50" s="66" t="s">
        <v>146</v>
      </c>
      <c r="D50" s="23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0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0</v>
      </c>
      <c r="BM50" s="22">
        <v>0</v>
      </c>
      <c r="BN50" s="22">
        <v>0</v>
      </c>
      <c r="BO50" s="22">
        <v>0</v>
      </c>
      <c r="BP50" s="22">
        <v>0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0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>
        <v>0</v>
      </c>
      <c r="CH50" s="22">
        <v>0</v>
      </c>
      <c r="CI50" s="23">
        <v>0</v>
      </c>
      <c r="CJ50" s="22">
        <v>0</v>
      </c>
      <c r="CK50" s="22">
        <v>0</v>
      </c>
      <c r="CL50" s="23">
        <v>0</v>
      </c>
      <c r="CM50" s="22">
        <v>0</v>
      </c>
      <c r="CN50" s="22">
        <v>0</v>
      </c>
      <c r="CO50" s="23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0</v>
      </c>
      <c r="DA50" s="22">
        <v>0</v>
      </c>
      <c r="DB50" s="23">
        <v>0</v>
      </c>
      <c r="DC50" s="22">
        <v>0</v>
      </c>
      <c r="DD50" s="22">
        <v>0</v>
      </c>
      <c r="DE50" s="23">
        <v>0</v>
      </c>
      <c r="DF50" s="22">
        <v>0</v>
      </c>
      <c r="DG50" s="22">
        <v>0</v>
      </c>
      <c r="DH50" s="23">
        <v>0</v>
      </c>
      <c r="DI50" s="22">
        <v>0</v>
      </c>
      <c r="DJ50" s="22">
        <v>0</v>
      </c>
      <c r="DK50" s="22">
        <v>0</v>
      </c>
      <c r="DL50" s="22">
        <v>0</v>
      </c>
    </row>
    <row r="51" spans="1:116" ht="12.75" customHeight="1" x14ac:dyDescent="0.25">
      <c r="A51" s="65" t="s">
        <v>233</v>
      </c>
      <c r="B51" s="21">
        <v>1057</v>
      </c>
      <c r="C51" s="66" t="s">
        <v>146</v>
      </c>
      <c r="D51" s="23">
        <v>310393.13</v>
      </c>
      <c r="E51" s="22">
        <v>16900.080000000002</v>
      </c>
      <c r="F51" s="22">
        <v>293493.05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48608.97</v>
      </c>
      <c r="X51" s="22">
        <v>0</v>
      </c>
      <c r="Y51" s="22">
        <v>3428</v>
      </c>
      <c r="Z51" s="22">
        <v>3652.3</v>
      </c>
      <c r="AA51" s="22">
        <v>0</v>
      </c>
      <c r="AB51" s="22">
        <v>0</v>
      </c>
      <c r="AC51" s="22">
        <v>0</v>
      </c>
      <c r="AD51" s="22">
        <v>0.2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94</v>
      </c>
      <c r="BE51" s="22">
        <v>0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0</v>
      </c>
      <c r="BL51" s="22">
        <v>0</v>
      </c>
      <c r="BM51" s="22">
        <v>0</v>
      </c>
      <c r="BN51" s="22">
        <v>360</v>
      </c>
      <c r="BO51" s="22">
        <v>0</v>
      </c>
      <c r="BP51" s="22">
        <v>85912.5</v>
      </c>
      <c r="BQ51" s="22">
        <v>0</v>
      </c>
      <c r="BR51" s="22">
        <v>0</v>
      </c>
      <c r="BS51" s="22">
        <v>12327</v>
      </c>
      <c r="BT51" s="22">
        <v>0</v>
      </c>
      <c r="BU51" s="22">
        <v>0</v>
      </c>
      <c r="BV51" s="22">
        <v>0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  <c r="CG51" s="22">
        <v>0</v>
      </c>
      <c r="CH51" s="22">
        <v>0</v>
      </c>
      <c r="CI51" s="23">
        <v>0</v>
      </c>
      <c r="CJ51" s="22">
        <v>0</v>
      </c>
      <c r="CK51" s="22">
        <v>0</v>
      </c>
      <c r="CL51" s="23">
        <v>0</v>
      </c>
      <c r="CM51" s="22">
        <v>0</v>
      </c>
      <c r="CN51" s="22">
        <v>0</v>
      </c>
      <c r="CO51" s="23">
        <v>0</v>
      </c>
      <c r="CP51" s="22">
        <v>0</v>
      </c>
      <c r="CQ51" s="22">
        <v>0</v>
      </c>
      <c r="CR51" s="22">
        <v>0</v>
      </c>
      <c r="CS51" s="22">
        <v>0</v>
      </c>
      <c r="CT51" s="22">
        <v>0</v>
      </c>
      <c r="CU51" s="22">
        <v>0</v>
      </c>
      <c r="CV51" s="22">
        <v>0</v>
      </c>
      <c r="CW51" s="22">
        <v>0</v>
      </c>
      <c r="CX51" s="22">
        <v>0</v>
      </c>
      <c r="CY51" s="22">
        <v>0</v>
      </c>
      <c r="CZ51" s="22">
        <v>0</v>
      </c>
      <c r="DA51" s="22">
        <v>0</v>
      </c>
      <c r="DB51" s="23">
        <v>0</v>
      </c>
      <c r="DC51" s="22">
        <v>0</v>
      </c>
      <c r="DD51" s="22">
        <v>0</v>
      </c>
      <c r="DE51" s="23">
        <v>0</v>
      </c>
      <c r="DF51" s="22">
        <v>0</v>
      </c>
      <c r="DG51" s="22">
        <v>0</v>
      </c>
      <c r="DH51" s="23">
        <v>0</v>
      </c>
      <c r="DI51" s="22">
        <v>0</v>
      </c>
      <c r="DJ51" s="22">
        <v>0</v>
      </c>
      <c r="DK51" s="22">
        <v>0</v>
      </c>
      <c r="DL51" s="22">
        <v>464776.1</v>
      </c>
    </row>
    <row r="52" spans="1:116" ht="12.75" customHeight="1" x14ac:dyDescent="0.25">
      <c r="A52" s="65" t="s">
        <v>235</v>
      </c>
      <c r="B52" s="21">
        <v>1058</v>
      </c>
      <c r="C52" s="66" t="s">
        <v>146</v>
      </c>
      <c r="D52" s="23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0</v>
      </c>
      <c r="BA52" s="22">
        <v>0</v>
      </c>
      <c r="BB52" s="22">
        <v>0</v>
      </c>
      <c r="BC52" s="22">
        <v>0</v>
      </c>
      <c r="BD52" s="22">
        <v>0</v>
      </c>
      <c r="BE52" s="22">
        <v>0</v>
      </c>
      <c r="BF52" s="22">
        <v>0</v>
      </c>
      <c r="BG52" s="22">
        <v>0</v>
      </c>
      <c r="BH52" s="22">
        <v>0</v>
      </c>
      <c r="BI52" s="22">
        <v>0</v>
      </c>
      <c r="BJ52" s="22">
        <v>0</v>
      </c>
      <c r="BK52" s="22">
        <v>0</v>
      </c>
      <c r="BL52" s="22">
        <v>0</v>
      </c>
      <c r="BM52" s="22">
        <v>0</v>
      </c>
      <c r="BN52" s="22">
        <v>0</v>
      </c>
      <c r="BO52" s="22">
        <v>0</v>
      </c>
      <c r="BP52" s="22">
        <v>0</v>
      </c>
      <c r="BQ52" s="22">
        <v>0</v>
      </c>
      <c r="BR52" s="22">
        <v>0</v>
      </c>
      <c r="BS52" s="22">
        <v>0</v>
      </c>
      <c r="BT52" s="22">
        <v>0</v>
      </c>
      <c r="BU52" s="22">
        <v>0</v>
      </c>
      <c r="BV52" s="22">
        <v>0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  <c r="CG52" s="22">
        <v>0</v>
      </c>
      <c r="CH52" s="22">
        <v>0</v>
      </c>
      <c r="CI52" s="23">
        <v>0</v>
      </c>
      <c r="CJ52" s="22">
        <v>0</v>
      </c>
      <c r="CK52" s="22">
        <v>0</v>
      </c>
      <c r="CL52" s="23">
        <v>0</v>
      </c>
      <c r="CM52" s="22">
        <v>0</v>
      </c>
      <c r="CN52" s="22">
        <v>0</v>
      </c>
      <c r="CO52" s="23">
        <v>0</v>
      </c>
      <c r="CP52" s="22">
        <v>0</v>
      </c>
      <c r="CQ52" s="22">
        <v>0</v>
      </c>
      <c r="CR52" s="22">
        <v>0</v>
      </c>
      <c r="CS52" s="22">
        <v>0</v>
      </c>
      <c r="CT52" s="22">
        <v>0</v>
      </c>
      <c r="CU52" s="22">
        <v>0</v>
      </c>
      <c r="CV52" s="22">
        <v>0</v>
      </c>
      <c r="CW52" s="22">
        <v>0</v>
      </c>
      <c r="CX52" s="22">
        <v>0</v>
      </c>
      <c r="CY52" s="22">
        <v>0</v>
      </c>
      <c r="CZ52" s="22">
        <v>0</v>
      </c>
      <c r="DA52" s="22">
        <v>0</v>
      </c>
      <c r="DB52" s="23">
        <v>0</v>
      </c>
      <c r="DC52" s="22">
        <v>0</v>
      </c>
      <c r="DD52" s="22">
        <v>0</v>
      </c>
      <c r="DE52" s="23">
        <v>0</v>
      </c>
      <c r="DF52" s="22">
        <v>0</v>
      </c>
      <c r="DG52" s="22">
        <v>0</v>
      </c>
      <c r="DH52" s="23">
        <v>0</v>
      </c>
      <c r="DI52" s="22">
        <v>0</v>
      </c>
      <c r="DJ52" s="22">
        <v>0</v>
      </c>
      <c r="DK52" s="22">
        <v>0</v>
      </c>
      <c r="DL52" s="22">
        <v>0</v>
      </c>
    </row>
    <row r="53" spans="1:116" ht="12.75" customHeight="1" x14ac:dyDescent="0.25">
      <c r="A53" s="65" t="s">
        <v>237</v>
      </c>
      <c r="B53" s="21">
        <v>1059</v>
      </c>
      <c r="C53" s="66" t="s">
        <v>146</v>
      </c>
      <c r="D53" s="23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  <c r="BA53" s="22">
        <v>0</v>
      </c>
      <c r="BB53" s="22">
        <v>0</v>
      </c>
      <c r="BC53" s="22">
        <v>0</v>
      </c>
      <c r="BD53" s="22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3">
        <v>0</v>
      </c>
      <c r="CJ53" s="22">
        <v>0</v>
      </c>
      <c r="CK53" s="22">
        <v>0</v>
      </c>
      <c r="CL53" s="23">
        <v>0</v>
      </c>
      <c r="CM53" s="22">
        <v>0</v>
      </c>
      <c r="CN53" s="22">
        <v>0</v>
      </c>
      <c r="CO53" s="23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3">
        <v>0</v>
      </c>
      <c r="DC53" s="22">
        <v>0</v>
      </c>
      <c r="DD53" s="22">
        <v>0</v>
      </c>
      <c r="DE53" s="23">
        <v>0</v>
      </c>
      <c r="DF53" s="22">
        <v>0</v>
      </c>
      <c r="DG53" s="22">
        <v>0</v>
      </c>
      <c r="DH53" s="23">
        <v>0</v>
      </c>
      <c r="DI53" s="22">
        <v>0</v>
      </c>
      <c r="DJ53" s="22">
        <v>0</v>
      </c>
      <c r="DK53" s="22">
        <v>0</v>
      </c>
      <c r="DL53" s="22">
        <v>0</v>
      </c>
    </row>
    <row r="54" spans="1:116" ht="12.75" customHeight="1" x14ac:dyDescent="0.25">
      <c r="A54" s="65" t="s">
        <v>239</v>
      </c>
      <c r="B54" s="21">
        <v>1060</v>
      </c>
      <c r="C54" s="66" t="s">
        <v>146</v>
      </c>
      <c r="D54" s="23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</v>
      </c>
      <c r="BK54" s="22">
        <v>0</v>
      </c>
      <c r="BL54" s="22">
        <v>0</v>
      </c>
      <c r="BM54" s="22">
        <v>0</v>
      </c>
      <c r="BN54" s="22">
        <v>0</v>
      </c>
      <c r="BO54" s="22">
        <v>0</v>
      </c>
      <c r="BP54" s="22">
        <v>0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0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  <c r="CG54" s="22">
        <v>0</v>
      </c>
      <c r="CH54" s="22">
        <v>0</v>
      </c>
      <c r="CI54" s="23">
        <v>0</v>
      </c>
      <c r="CJ54" s="22">
        <v>0</v>
      </c>
      <c r="CK54" s="22">
        <v>0</v>
      </c>
      <c r="CL54" s="23">
        <v>0</v>
      </c>
      <c r="CM54" s="22">
        <v>0</v>
      </c>
      <c r="CN54" s="22">
        <v>0</v>
      </c>
      <c r="CO54" s="23">
        <v>0</v>
      </c>
      <c r="CP54" s="22">
        <v>0</v>
      </c>
      <c r="CQ54" s="22">
        <v>0</v>
      </c>
      <c r="CR54" s="22">
        <v>0</v>
      </c>
      <c r="CS54" s="22">
        <v>0</v>
      </c>
      <c r="CT54" s="22">
        <v>0</v>
      </c>
      <c r="CU54" s="22">
        <v>0</v>
      </c>
      <c r="CV54" s="22">
        <v>0</v>
      </c>
      <c r="CW54" s="22">
        <v>0</v>
      </c>
      <c r="CX54" s="22">
        <v>0</v>
      </c>
      <c r="CY54" s="22">
        <v>0</v>
      </c>
      <c r="CZ54" s="22">
        <v>0</v>
      </c>
      <c r="DA54" s="22">
        <v>0</v>
      </c>
      <c r="DB54" s="23">
        <v>0</v>
      </c>
      <c r="DC54" s="22">
        <v>0</v>
      </c>
      <c r="DD54" s="22">
        <v>0</v>
      </c>
      <c r="DE54" s="23">
        <v>0</v>
      </c>
      <c r="DF54" s="22">
        <v>0</v>
      </c>
      <c r="DG54" s="22">
        <v>0</v>
      </c>
      <c r="DH54" s="23">
        <v>0</v>
      </c>
      <c r="DI54" s="22">
        <v>0</v>
      </c>
      <c r="DJ54" s="22">
        <v>0</v>
      </c>
      <c r="DK54" s="22">
        <v>0</v>
      </c>
      <c r="DL54" s="22">
        <v>0</v>
      </c>
    </row>
    <row r="55" spans="1:116" ht="12.75" customHeight="1" x14ac:dyDescent="0.25">
      <c r="A55" s="65" t="s">
        <v>241</v>
      </c>
      <c r="B55" s="21">
        <v>2001</v>
      </c>
      <c r="C55" s="66" t="s">
        <v>146</v>
      </c>
      <c r="D55" s="23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3">
        <v>4818242263.0277576</v>
      </c>
      <c r="CJ55" s="22">
        <v>0</v>
      </c>
      <c r="CK55" s="22">
        <v>4752.987000000001</v>
      </c>
      <c r="CL55" s="23">
        <v>375334524.9300006</v>
      </c>
      <c r="CM55" s="22">
        <v>3659681.8600000013</v>
      </c>
      <c r="CN55" s="22">
        <v>371674843.07000059</v>
      </c>
      <c r="CO55" s="23">
        <v>4442902985.1107569</v>
      </c>
      <c r="CP55" s="22">
        <v>137249733.60000005</v>
      </c>
      <c r="CQ55" s="22">
        <v>4305653251.5107565</v>
      </c>
      <c r="CR55" s="22">
        <v>0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0</v>
      </c>
      <c r="CZ55" s="22">
        <v>0</v>
      </c>
      <c r="DA55" s="22">
        <v>0</v>
      </c>
      <c r="DB55" s="23">
        <v>0</v>
      </c>
      <c r="DC55" s="22">
        <v>0</v>
      </c>
      <c r="DD55" s="22">
        <v>0</v>
      </c>
      <c r="DE55" s="23">
        <v>0</v>
      </c>
      <c r="DF55" s="22">
        <v>0</v>
      </c>
      <c r="DG55" s="22">
        <v>0</v>
      </c>
      <c r="DH55" s="23">
        <v>0</v>
      </c>
      <c r="DI55" s="22">
        <v>0</v>
      </c>
      <c r="DJ55" s="22">
        <v>0</v>
      </c>
      <c r="DK55" s="22">
        <v>0</v>
      </c>
      <c r="DL55" s="22">
        <v>4818242263.0277586</v>
      </c>
    </row>
    <row r="56" spans="1:116" ht="12.75" customHeight="1" x14ac:dyDescent="0.25">
      <c r="A56" s="65" t="s">
        <v>243</v>
      </c>
      <c r="B56" s="21">
        <v>2002</v>
      </c>
      <c r="C56" s="66" t="s">
        <v>244</v>
      </c>
      <c r="D56" s="23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0</v>
      </c>
      <c r="BW56" s="22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3">
        <v>0</v>
      </c>
      <c r="CJ56" s="22">
        <v>0</v>
      </c>
      <c r="CK56" s="22">
        <v>0</v>
      </c>
      <c r="CL56" s="23">
        <v>0</v>
      </c>
      <c r="CM56" s="22">
        <v>0</v>
      </c>
      <c r="CN56" s="22">
        <v>0</v>
      </c>
      <c r="CO56" s="23">
        <v>0</v>
      </c>
      <c r="CP56" s="22">
        <v>0</v>
      </c>
      <c r="CQ56" s="22">
        <v>0</v>
      </c>
      <c r="CR56" s="22">
        <v>0</v>
      </c>
      <c r="CS56" s="22">
        <v>0</v>
      </c>
      <c r="CT56" s="22">
        <v>0</v>
      </c>
      <c r="CU56" s="22">
        <v>0</v>
      </c>
      <c r="CV56" s="22">
        <v>0</v>
      </c>
      <c r="CW56" s="22">
        <v>0</v>
      </c>
      <c r="CX56" s="22">
        <v>0</v>
      </c>
      <c r="CY56" s="22">
        <v>0</v>
      </c>
      <c r="CZ56" s="22">
        <v>0</v>
      </c>
      <c r="DA56" s="22">
        <v>0</v>
      </c>
      <c r="DB56" s="23">
        <v>0</v>
      </c>
      <c r="DC56" s="22">
        <v>0</v>
      </c>
      <c r="DD56" s="22">
        <v>0</v>
      </c>
      <c r="DE56" s="23">
        <v>0</v>
      </c>
      <c r="DF56" s="22">
        <v>0</v>
      </c>
      <c r="DG56" s="22">
        <v>0</v>
      </c>
      <c r="DH56" s="23">
        <v>0</v>
      </c>
      <c r="DI56" s="22">
        <v>0</v>
      </c>
      <c r="DJ56" s="22">
        <v>0</v>
      </c>
      <c r="DK56" s="22">
        <v>0</v>
      </c>
      <c r="DL56" s="22">
        <v>0</v>
      </c>
    </row>
    <row r="57" spans="1:116" ht="12.75" customHeight="1" x14ac:dyDescent="0.25">
      <c r="A57" s="65" t="s">
        <v>246</v>
      </c>
      <c r="B57" s="21">
        <v>2005</v>
      </c>
      <c r="C57" s="66" t="s">
        <v>244</v>
      </c>
      <c r="D57" s="23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2">
        <v>0</v>
      </c>
      <c r="AW57" s="22">
        <v>0</v>
      </c>
      <c r="AX57" s="22">
        <v>0</v>
      </c>
      <c r="AY57" s="22">
        <v>0</v>
      </c>
      <c r="AZ57" s="22">
        <v>0</v>
      </c>
      <c r="BA57" s="22">
        <v>0</v>
      </c>
      <c r="BB57" s="22">
        <v>0</v>
      </c>
      <c r="BC57" s="22">
        <v>0</v>
      </c>
      <c r="BD57" s="22">
        <v>0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0</v>
      </c>
      <c r="BP57" s="22">
        <v>0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0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0</v>
      </c>
      <c r="CI57" s="23">
        <v>102431599.14999878</v>
      </c>
      <c r="CJ57" s="22">
        <v>18154.91</v>
      </c>
      <c r="CK57" s="22">
        <v>6606619.1799999969</v>
      </c>
      <c r="CL57" s="23">
        <v>38494915.989998356</v>
      </c>
      <c r="CM57" s="22">
        <v>2587945.2800000021</v>
      </c>
      <c r="CN57" s="22">
        <v>35906970.709998354</v>
      </c>
      <c r="CO57" s="23">
        <v>57311909.07000044</v>
      </c>
      <c r="CP57" s="22">
        <v>26225858.540000118</v>
      </c>
      <c r="CQ57" s="22">
        <v>31086050.530000318</v>
      </c>
      <c r="CR57" s="22">
        <v>865992.49000000127</v>
      </c>
      <c r="CS57" s="22">
        <v>0</v>
      </c>
      <c r="CT57" s="22">
        <v>0</v>
      </c>
      <c r="CU57" s="22">
        <v>0</v>
      </c>
      <c r="CV57" s="22">
        <v>0</v>
      </c>
      <c r="CW57" s="22">
        <v>0</v>
      </c>
      <c r="CX57" s="22">
        <v>0</v>
      </c>
      <c r="CY57" s="22">
        <v>0</v>
      </c>
      <c r="CZ57" s="22">
        <v>0</v>
      </c>
      <c r="DA57" s="22">
        <v>0</v>
      </c>
      <c r="DB57" s="23">
        <v>0</v>
      </c>
      <c r="DC57" s="22">
        <v>0</v>
      </c>
      <c r="DD57" s="22">
        <v>0</v>
      </c>
      <c r="DE57" s="23">
        <v>0</v>
      </c>
      <c r="DF57" s="22">
        <v>0</v>
      </c>
      <c r="DG57" s="22">
        <v>0</v>
      </c>
      <c r="DH57" s="23">
        <v>0</v>
      </c>
      <c r="DI57" s="22">
        <v>0</v>
      </c>
      <c r="DJ57" s="22">
        <v>0</v>
      </c>
      <c r="DK57" s="22">
        <v>0</v>
      </c>
      <c r="DL57" s="22">
        <v>103297591.63999881</v>
      </c>
    </row>
    <row r="58" spans="1:116" ht="12.75" customHeight="1" x14ac:dyDescent="0.25">
      <c r="A58" s="65" t="s">
        <v>248</v>
      </c>
      <c r="B58" s="21">
        <v>2006</v>
      </c>
      <c r="C58" s="66" t="s">
        <v>244</v>
      </c>
      <c r="D58" s="23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3341.94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0</v>
      </c>
      <c r="BP58" s="22">
        <v>0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22">
        <v>0</v>
      </c>
      <c r="BW58" s="22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  <c r="CG58" s="22">
        <v>0</v>
      </c>
      <c r="CH58" s="22">
        <v>0</v>
      </c>
      <c r="CI58" s="23">
        <v>0</v>
      </c>
      <c r="CJ58" s="22">
        <v>0</v>
      </c>
      <c r="CK58" s="22">
        <v>0</v>
      </c>
      <c r="CL58" s="23">
        <v>0</v>
      </c>
      <c r="CM58" s="22">
        <v>0</v>
      </c>
      <c r="CN58" s="22">
        <v>0</v>
      </c>
      <c r="CO58" s="23">
        <v>0</v>
      </c>
      <c r="CP58" s="22">
        <v>0</v>
      </c>
      <c r="CQ58" s="22">
        <v>0</v>
      </c>
      <c r="CR58" s="22">
        <v>0</v>
      </c>
      <c r="CS58" s="22">
        <v>0</v>
      </c>
      <c r="CT58" s="22">
        <v>0</v>
      </c>
      <c r="CU58" s="22">
        <v>0</v>
      </c>
      <c r="CV58" s="22">
        <v>66410152.060000002</v>
      </c>
      <c r="CW58" s="22">
        <v>0</v>
      </c>
      <c r="CX58" s="22">
        <v>0</v>
      </c>
      <c r="CY58" s="22">
        <v>0</v>
      </c>
      <c r="CZ58" s="22">
        <v>0</v>
      </c>
      <c r="DA58" s="22">
        <v>0</v>
      </c>
      <c r="DB58" s="23">
        <v>0</v>
      </c>
      <c r="DC58" s="22">
        <v>0</v>
      </c>
      <c r="DD58" s="22">
        <v>0</v>
      </c>
      <c r="DE58" s="23">
        <v>0</v>
      </c>
      <c r="DF58" s="22">
        <v>0</v>
      </c>
      <c r="DG58" s="22">
        <v>0</v>
      </c>
      <c r="DH58" s="23">
        <v>0</v>
      </c>
      <c r="DI58" s="22">
        <v>0</v>
      </c>
      <c r="DJ58" s="22">
        <v>0</v>
      </c>
      <c r="DK58" s="22">
        <v>0</v>
      </c>
      <c r="DL58" s="22">
        <v>66413494</v>
      </c>
    </row>
    <row r="59" spans="1:116" ht="12.75" customHeight="1" x14ac:dyDescent="0.25">
      <c r="A59" s="65" t="s">
        <v>250</v>
      </c>
      <c r="B59" s="21">
        <v>2007</v>
      </c>
      <c r="C59" s="66" t="s">
        <v>244</v>
      </c>
      <c r="D59" s="23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2">
        <v>0</v>
      </c>
      <c r="BA59" s="22">
        <v>0</v>
      </c>
      <c r="BB59" s="22">
        <v>0</v>
      </c>
      <c r="BC59" s="22">
        <v>0</v>
      </c>
      <c r="BD59" s="22">
        <v>0</v>
      </c>
      <c r="BE59" s="22">
        <v>0</v>
      </c>
      <c r="BF59" s="22">
        <v>0</v>
      </c>
      <c r="BG59" s="22">
        <v>0</v>
      </c>
      <c r="BH59" s="22">
        <v>0</v>
      </c>
      <c r="BI59" s="22">
        <v>0</v>
      </c>
      <c r="BJ59" s="22">
        <v>0</v>
      </c>
      <c r="BK59" s="22">
        <v>0</v>
      </c>
      <c r="BL59" s="22">
        <v>0</v>
      </c>
      <c r="BM59" s="22">
        <v>0</v>
      </c>
      <c r="BN59" s="22">
        <v>0</v>
      </c>
      <c r="BO59" s="22">
        <v>0</v>
      </c>
      <c r="BP59" s="22">
        <v>0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0</v>
      </c>
      <c r="BW59" s="22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  <c r="CG59" s="22">
        <v>0</v>
      </c>
      <c r="CH59" s="22">
        <v>0</v>
      </c>
      <c r="CI59" s="23">
        <v>0</v>
      </c>
      <c r="CJ59" s="22">
        <v>0</v>
      </c>
      <c r="CK59" s="22">
        <v>0</v>
      </c>
      <c r="CL59" s="23">
        <v>0</v>
      </c>
      <c r="CM59" s="22">
        <v>0</v>
      </c>
      <c r="CN59" s="22">
        <v>0</v>
      </c>
      <c r="CO59" s="23">
        <v>0</v>
      </c>
      <c r="CP59" s="22">
        <v>0</v>
      </c>
      <c r="CQ59" s="22">
        <v>0</v>
      </c>
      <c r="CR59" s="22">
        <v>0</v>
      </c>
      <c r="CS59" s="22">
        <v>0</v>
      </c>
      <c r="CT59" s="22">
        <v>0</v>
      </c>
      <c r="CU59" s="22">
        <v>0</v>
      </c>
      <c r="CV59" s="22">
        <v>0</v>
      </c>
      <c r="CW59" s="22">
        <v>0</v>
      </c>
      <c r="CX59" s="22">
        <v>0</v>
      </c>
      <c r="CY59" s="22">
        <v>0</v>
      </c>
      <c r="CZ59" s="22">
        <v>0</v>
      </c>
      <c r="DA59" s="22">
        <v>0</v>
      </c>
      <c r="DB59" s="23">
        <v>0</v>
      </c>
      <c r="DC59" s="22">
        <v>0</v>
      </c>
      <c r="DD59" s="22">
        <v>0</v>
      </c>
      <c r="DE59" s="23">
        <v>0</v>
      </c>
      <c r="DF59" s="22">
        <v>0</v>
      </c>
      <c r="DG59" s="22">
        <v>0</v>
      </c>
      <c r="DH59" s="23">
        <v>0</v>
      </c>
      <c r="DI59" s="22">
        <v>0</v>
      </c>
      <c r="DJ59" s="22">
        <v>0</v>
      </c>
      <c r="DK59" s="22">
        <v>0</v>
      </c>
      <c r="DL59" s="22">
        <v>0</v>
      </c>
    </row>
    <row r="60" spans="1:116" ht="12.75" customHeight="1" x14ac:dyDescent="0.25">
      <c r="A60" s="65" t="s">
        <v>252</v>
      </c>
      <c r="B60" s="21">
        <v>3001</v>
      </c>
      <c r="C60" s="66" t="s">
        <v>253</v>
      </c>
      <c r="D60" s="23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</v>
      </c>
      <c r="BF60" s="22">
        <v>0</v>
      </c>
      <c r="BG60" s="22">
        <v>0</v>
      </c>
      <c r="BH60" s="22">
        <v>0</v>
      </c>
      <c r="BI60" s="22">
        <v>0</v>
      </c>
      <c r="BJ60" s="22">
        <v>0</v>
      </c>
      <c r="BK60" s="22">
        <v>0</v>
      </c>
      <c r="BL60" s="22">
        <v>0</v>
      </c>
      <c r="BM60" s="22">
        <v>0</v>
      </c>
      <c r="BN60" s="22">
        <v>0</v>
      </c>
      <c r="BO60" s="22">
        <v>0</v>
      </c>
      <c r="BP60" s="22">
        <v>0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0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  <c r="CG60" s="22">
        <v>0</v>
      </c>
      <c r="CH60" s="22">
        <v>0</v>
      </c>
      <c r="CI60" s="23">
        <v>0</v>
      </c>
      <c r="CJ60" s="22">
        <v>0</v>
      </c>
      <c r="CK60" s="22">
        <v>0</v>
      </c>
      <c r="CL60" s="23">
        <v>0</v>
      </c>
      <c r="CM60" s="22">
        <v>0</v>
      </c>
      <c r="CN60" s="22">
        <v>0</v>
      </c>
      <c r="CO60" s="23">
        <v>0</v>
      </c>
      <c r="CP60" s="22">
        <v>0</v>
      </c>
      <c r="CQ60" s="22">
        <v>0</v>
      </c>
      <c r="CR60" s="22">
        <v>0</v>
      </c>
      <c r="CS60" s="22">
        <v>0</v>
      </c>
      <c r="CT60" s="22">
        <v>0</v>
      </c>
      <c r="CU60" s="22">
        <v>0</v>
      </c>
      <c r="CV60" s="22">
        <v>0</v>
      </c>
      <c r="CW60" s="22">
        <v>0</v>
      </c>
      <c r="CX60" s="22">
        <v>0</v>
      </c>
      <c r="CY60" s="22">
        <v>0</v>
      </c>
      <c r="CZ60" s="22">
        <v>0</v>
      </c>
      <c r="DA60" s="22">
        <v>0</v>
      </c>
      <c r="DB60" s="23">
        <v>0</v>
      </c>
      <c r="DC60" s="22">
        <v>0</v>
      </c>
      <c r="DD60" s="22">
        <v>0</v>
      </c>
      <c r="DE60" s="23">
        <v>0</v>
      </c>
      <c r="DF60" s="22">
        <v>0</v>
      </c>
      <c r="DG60" s="22">
        <v>0</v>
      </c>
      <c r="DH60" s="23">
        <v>0</v>
      </c>
      <c r="DI60" s="22">
        <v>0</v>
      </c>
      <c r="DJ60" s="22">
        <v>0</v>
      </c>
      <c r="DK60" s="22">
        <v>0</v>
      </c>
      <c r="DL60" s="22">
        <v>0</v>
      </c>
    </row>
    <row r="61" spans="1:116" ht="12.75" customHeight="1" x14ac:dyDescent="0.25">
      <c r="A61" s="65" t="s">
        <v>255</v>
      </c>
      <c r="B61" s="21">
        <v>3002</v>
      </c>
      <c r="C61" s="66" t="s">
        <v>253</v>
      </c>
      <c r="D61" s="23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0</v>
      </c>
      <c r="BD61" s="22">
        <v>647904.82999999996</v>
      </c>
      <c r="BE61" s="22">
        <v>0</v>
      </c>
      <c r="BF61" s="22">
        <v>0</v>
      </c>
      <c r="BG61" s="22">
        <v>0</v>
      </c>
      <c r="BH61" s="22">
        <v>0</v>
      </c>
      <c r="BI61" s="22">
        <v>0</v>
      </c>
      <c r="BJ61" s="22">
        <v>0</v>
      </c>
      <c r="BK61" s="22">
        <v>0</v>
      </c>
      <c r="BL61" s="22">
        <v>0</v>
      </c>
      <c r="BM61" s="22">
        <v>0</v>
      </c>
      <c r="BN61" s="22">
        <v>0</v>
      </c>
      <c r="BO61" s="22">
        <v>0</v>
      </c>
      <c r="BP61" s="22">
        <v>0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0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  <c r="CG61" s="22">
        <v>0</v>
      </c>
      <c r="CH61" s="22">
        <v>0</v>
      </c>
      <c r="CI61" s="23">
        <v>0</v>
      </c>
      <c r="CJ61" s="22">
        <v>0</v>
      </c>
      <c r="CK61" s="22">
        <v>0</v>
      </c>
      <c r="CL61" s="23">
        <v>0</v>
      </c>
      <c r="CM61" s="22">
        <v>0</v>
      </c>
      <c r="CN61" s="22">
        <v>0</v>
      </c>
      <c r="CO61" s="23">
        <v>0</v>
      </c>
      <c r="CP61" s="22">
        <v>0</v>
      </c>
      <c r="CQ61" s="22">
        <v>0</v>
      </c>
      <c r="CR61" s="22">
        <v>0</v>
      </c>
      <c r="CS61" s="22">
        <v>0</v>
      </c>
      <c r="CT61" s="22">
        <v>0</v>
      </c>
      <c r="CU61" s="22">
        <v>0</v>
      </c>
      <c r="CV61" s="22">
        <v>17444089.780000001</v>
      </c>
      <c r="CW61" s="22">
        <v>0</v>
      </c>
      <c r="CX61" s="22">
        <v>0</v>
      </c>
      <c r="CY61" s="22">
        <v>0</v>
      </c>
      <c r="CZ61" s="22">
        <v>0</v>
      </c>
      <c r="DA61" s="22">
        <v>0</v>
      </c>
      <c r="DB61" s="23">
        <v>0</v>
      </c>
      <c r="DC61" s="22">
        <v>0</v>
      </c>
      <c r="DD61" s="22">
        <v>0</v>
      </c>
      <c r="DE61" s="23">
        <v>0</v>
      </c>
      <c r="DF61" s="22">
        <v>0</v>
      </c>
      <c r="DG61" s="22">
        <v>0</v>
      </c>
      <c r="DH61" s="23">
        <v>0</v>
      </c>
      <c r="DI61" s="22">
        <v>0</v>
      </c>
      <c r="DJ61" s="22">
        <v>0</v>
      </c>
      <c r="DK61" s="22">
        <v>0</v>
      </c>
      <c r="DL61" s="22">
        <v>18091994.609999999</v>
      </c>
    </row>
    <row r="62" spans="1:116" ht="12.75" customHeight="1" x14ac:dyDescent="0.25">
      <c r="A62" s="65" t="s">
        <v>257</v>
      </c>
      <c r="B62" s="21">
        <v>3003</v>
      </c>
      <c r="C62" s="66" t="s">
        <v>253</v>
      </c>
      <c r="D62" s="23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1779</v>
      </c>
      <c r="BE62" s="22">
        <v>0</v>
      </c>
      <c r="BF62" s="22">
        <v>0</v>
      </c>
      <c r="BG62" s="22">
        <v>0</v>
      </c>
      <c r="BH62" s="22">
        <v>0</v>
      </c>
      <c r="BI62" s="22">
        <v>0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3">
        <v>0</v>
      </c>
      <c r="CJ62" s="22">
        <v>0</v>
      </c>
      <c r="CK62" s="22">
        <v>0</v>
      </c>
      <c r="CL62" s="23">
        <v>0</v>
      </c>
      <c r="CM62" s="22">
        <v>0</v>
      </c>
      <c r="CN62" s="22">
        <v>0</v>
      </c>
      <c r="CO62" s="23">
        <v>0</v>
      </c>
      <c r="CP62" s="22">
        <v>0</v>
      </c>
      <c r="CQ62" s="22">
        <v>0</v>
      </c>
      <c r="CR62" s="22">
        <v>0</v>
      </c>
      <c r="CS62" s="22">
        <v>0</v>
      </c>
      <c r="CT62" s="22">
        <v>0</v>
      </c>
      <c r="CU62" s="22">
        <v>0</v>
      </c>
      <c r="CV62" s="22">
        <v>66364149.190000005</v>
      </c>
      <c r="CW62" s="22">
        <v>0</v>
      </c>
      <c r="CX62" s="22">
        <v>0</v>
      </c>
      <c r="CY62" s="22">
        <v>0</v>
      </c>
      <c r="CZ62" s="22">
        <v>0</v>
      </c>
      <c r="DA62" s="22">
        <v>0</v>
      </c>
      <c r="DB62" s="23">
        <v>0</v>
      </c>
      <c r="DC62" s="22">
        <v>0</v>
      </c>
      <c r="DD62" s="22">
        <v>0</v>
      </c>
      <c r="DE62" s="23">
        <v>0</v>
      </c>
      <c r="DF62" s="22">
        <v>0</v>
      </c>
      <c r="DG62" s="22">
        <v>0</v>
      </c>
      <c r="DH62" s="23">
        <v>0</v>
      </c>
      <c r="DI62" s="22">
        <v>0</v>
      </c>
      <c r="DJ62" s="22">
        <v>0</v>
      </c>
      <c r="DK62" s="22">
        <v>0</v>
      </c>
      <c r="DL62" s="22">
        <v>66365928.190000005</v>
      </c>
    </row>
    <row r="63" spans="1:116" ht="12.75" customHeight="1" x14ac:dyDescent="0.25">
      <c r="A63" s="65" t="s">
        <v>259</v>
      </c>
      <c r="B63" s="21">
        <v>3004</v>
      </c>
      <c r="C63" s="66" t="s">
        <v>253</v>
      </c>
      <c r="D63" s="23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0</v>
      </c>
      <c r="BD63" s="22">
        <v>1097017.1300000455</v>
      </c>
      <c r="BE63" s="22">
        <v>0</v>
      </c>
      <c r="BF63" s="22">
        <v>0</v>
      </c>
      <c r="BG63" s="22">
        <v>0</v>
      </c>
      <c r="BH63" s="22">
        <v>0</v>
      </c>
      <c r="BI63" s="22">
        <v>0</v>
      </c>
      <c r="BJ63" s="22">
        <v>0</v>
      </c>
      <c r="BK63" s="22">
        <v>0</v>
      </c>
      <c r="BL63" s="22">
        <v>0</v>
      </c>
      <c r="BM63" s="22">
        <v>0</v>
      </c>
      <c r="BN63" s="22">
        <v>0</v>
      </c>
      <c r="BO63" s="22">
        <v>0</v>
      </c>
      <c r="BP63" s="22">
        <v>0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0</v>
      </c>
      <c r="BW63" s="22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  <c r="CG63" s="22">
        <v>0</v>
      </c>
      <c r="CH63" s="22">
        <v>0</v>
      </c>
      <c r="CI63" s="23">
        <v>0</v>
      </c>
      <c r="CJ63" s="22">
        <v>0</v>
      </c>
      <c r="CK63" s="22">
        <v>0</v>
      </c>
      <c r="CL63" s="23">
        <v>0</v>
      </c>
      <c r="CM63" s="22">
        <v>0</v>
      </c>
      <c r="CN63" s="22">
        <v>0</v>
      </c>
      <c r="CO63" s="23">
        <v>0</v>
      </c>
      <c r="CP63" s="22">
        <v>0</v>
      </c>
      <c r="CQ63" s="22">
        <v>0</v>
      </c>
      <c r="CR63" s="22">
        <v>0</v>
      </c>
      <c r="CS63" s="22">
        <v>0</v>
      </c>
      <c r="CT63" s="22">
        <v>0</v>
      </c>
      <c r="CU63" s="22">
        <v>1036113.87</v>
      </c>
      <c r="CV63" s="22">
        <v>31902578.07000003</v>
      </c>
      <c r="CW63" s="22">
        <v>0</v>
      </c>
      <c r="CX63" s="22">
        <v>0</v>
      </c>
      <c r="CY63" s="22">
        <v>0</v>
      </c>
      <c r="CZ63" s="22">
        <v>0</v>
      </c>
      <c r="DA63" s="22">
        <v>0</v>
      </c>
      <c r="DB63" s="23">
        <v>0</v>
      </c>
      <c r="DC63" s="22">
        <v>0</v>
      </c>
      <c r="DD63" s="22">
        <v>0</v>
      </c>
      <c r="DE63" s="23">
        <v>0</v>
      </c>
      <c r="DF63" s="22">
        <v>0</v>
      </c>
      <c r="DG63" s="22">
        <v>0</v>
      </c>
      <c r="DH63" s="23">
        <v>0</v>
      </c>
      <c r="DI63" s="22">
        <v>0</v>
      </c>
      <c r="DJ63" s="22">
        <v>0</v>
      </c>
      <c r="DK63" s="22">
        <v>0</v>
      </c>
      <c r="DL63" s="22">
        <v>34035709.070000075</v>
      </c>
    </row>
    <row r="64" spans="1:116" ht="12.75" customHeight="1" x14ac:dyDescent="0.25">
      <c r="A64" s="65" t="s">
        <v>261</v>
      </c>
      <c r="B64" s="21">
        <v>3005</v>
      </c>
      <c r="C64" s="66" t="s">
        <v>253</v>
      </c>
      <c r="D64" s="23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0</v>
      </c>
      <c r="BW64" s="22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  <c r="CG64" s="22">
        <v>0</v>
      </c>
      <c r="CH64" s="22">
        <v>0</v>
      </c>
      <c r="CI64" s="23">
        <v>8580685.6899999976</v>
      </c>
      <c r="CJ64" s="22">
        <v>0</v>
      </c>
      <c r="CK64" s="22">
        <v>0</v>
      </c>
      <c r="CL64" s="23">
        <v>8580685.6899999976</v>
      </c>
      <c r="CM64" s="22">
        <v>8580685.6899999976</v>
      </c>
      <c r="CN64" s="22">
        <v>0</v>
      </c>
      <c r="CO64" s="23">
        <v>0</v>
      </c>
      <c r="CP64" s="22">
        <v>0</v>
      </c>
      <c r="CQ64" s="22">
        <v>0</v>
      </c>
      <c r="CR64" s="22">
        <v>0</v>
      </c>
      <c r="CS64" s="22">
        <v>0</v>
      </c>
      <c r="CT64" s="22">
        <v>0</v>
      </c>
      <c r="CU64" s="22">
        <v>0</v>
      </c>
      <c r="CV64" s="22">
        <v>0</v>
      </c>
      <c r="CW64" s="22">
        <v>0</v>
      </c>
      <c r="CX64" s="22">
        <v>0</v>
      </c>
      <c r="CY64" s="22">
        <v>0</v>
      </c>
      <c r="CZ64" s="22">
        <v>0</v>
      </c>
      <c r="DA64" s="22">
        <v>0</v>
      </c>
      <c r="DB64" s="23">
        <v>0</v>
      </c>
      <c r="DC64" s="22">
        <v>0</v>
      </c>
      <c r="DD64" s="22">
        <v>0</v>
      </c>
      <c r="DE64" s="23">
        <v>0</v>
      </c>
      <c r="DF64" s="22">
        <v>0</v>
      </c>
      <c r="DG64" s="22">
        <v>0</v>
      </c>
      <c r="DH64" s="23">
        <v>0</v>
      </c>
      <c r="DI64" s="22">
        <v>0</v>
      </c>
      <c r="DJ64" s="22">
        <v>0</v>
      </c>
      <c r="DK64" s="22">
        <v>0</v>
      </c>
      <c r="DL64" s="22">
        <v>8580685.6899999976</v>
      </c>
    </row>
    <row r="65" spans="1:116" ht="12.75" customHeight="1" x14ac:dyDescent="0.25">
      <c r="A65" s="65" t="s">
        <v>263</v>
      </c>
      <c r="B65" s="21">
        <v>3006</v>
      </c>
      <c r="C65" s="66" t="s">
        <v>253</v>
      </c>
      <c r="D65" s="23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842424.86999999988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0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>
        <v>0</v>
      </c>
      <c r="CI65" s="23">
        <v>0</v>
      </c>
      <c r="CJ65" s="22">
        <v>0</v>
      </c>
      <c r="CK65" s="22">
        <v>0</v>
      </c>
      <c r="CL65" s="23">
        <v>0</v>
      </c>
      <c r="CM65" s="22">
        <v>0</v>
      </c>
      <c r="CN65" s="22">
        <v>0</v>
      </c>
      <c r="CO65" s="23">
        <v>0</v>
      </c>
      <c r="CP65" s="22">
        <v>0</v>
      </c>
      <c r="CQ65" s="22">
        <v>0</v>
      </c>
      <c r="CR65" s="22">
        <v>0</v>
      </c>
      <c r="CS65" s="22">
        <v>0</v>
      </c>
      <c r="CT65" s="22">
        <v>0</v>
      </c>
      <c r="CU65" s="22">
        <v>0</v>
      </c>
      <c r="CV65" s="22">
        <v>3786971.583358001</v>
      </c>
      <c r="CW65" s="22">
        <v>0</v>
      </c>
      <c r="CX65" s="22">
        <v>0</v>
      </c>
      <c r="CY65" s="22">
        <v>0</v>
      </c>
      <c r="CZ65" s="22">
        <v>0</v>
      </c>
      <c r="DA65" s="22">
        <v>0</v>
      </c>
      <c r="DB65" s="23">
        <v>0</v>
      </c>
      <c r="DC65" s="22">
        <v>0</v>
      </c>
      <c r="DD65" s="22">
        <v>0</v>
      </c>
      <c r="DE65" s="23">
        <v>0</v>
      </c>
      <c r="DF65" s="22">
        <v>0</v>
      </c>
      <c r="DG65" s="22">
        <v>0</v>
      </c>
      <c r="DH65" s="23">
        <v>0</v>
      </c>
      <c r="DI65" s="22">
        <v>0</v>
      </c>
      <c r="DJ65" s="22">
        <v>0</v>
      </c>
      <c r="DK65" s="22">
        <v>0</v>
      </c>
      <c r="DL65" s="22">
        <v>4629396.4533580011</v>
      </c>
    </row>
    <row r="66" spans="1:116" ht="12.75" customHeight="1" x14ac:dyDescent="0.25">
      <c r="A66" s="65" t="s">
        <v>265</v>
      </c>
      <c r="B66" s="21">
        <v>3007</v>
      </c>
      <c r="C66" s="66" t="s">
        <v>253</v>
      </c>
      <c r="D66" s="23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2">
        <v>0</v>
      </c>
      <c r="BA66" s="22">
        <v>0</v>
      </c>
      <c r="BB66" s="22">
        <v>0</v>
      </c>
      <c r="BC66" s="22">
        <v>0</v>
      </c>
      <c r="BD66" s="22">
        <v>7373.88</v>
      </c>
      <c r="BE66" s="22">
        <v>0</v>
      </c>
      <c r="BF66" s="22">
        <v>0</v>
      </c>
      <c r="BG66" s="22">
        <v>0</v>
      </c>
      <c r="BH66" s="22">
        <v>0</v>
      </c>
      <c r="BI66" s="22">
        <v>0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0</v>
      </c>
      <c r="BP66" s="22">
        <v>0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  <c r="CG66" s="22">
        <v>0</v>
      </c>
      <c r="CH66" s="22">
        <v>0</v>
      </c>
      <c r="CI66" s="23">
        <v>0</v>
      </c>
      <c r="CJ66" s="22">
        <v>0</v>
      </c>
      <c r="CK66" s="22">
        <v>0</v>
      </c>
      <c r="CL66" s="23">
        <v>0</v>
      </c>
      <c r="CM66" s="22">
        <v>0</v>
      </c>
      <c r="CN66" s="22">
        <v>0</v>
      </c>
      <c r="CO66" s="23">
        <v>0</v>
      </c>
      <c r="CP66" s="22">
        <v>0</v>
      </c>
      <c r="CQ66" s="22">
        <v>0</v>
      </c>
      <c r="CR66" s="22">
        <v>0</v>
      </c>
      <c r="CS66" s="22">
        <v>0</v>
      </c>
      <c r="CT66" s="22">
        <v>0</v>
      </c>
      <c r="CU66" s="22">
        <v>0</v>
      </c>
      <c r="CV66" s="22">
        <v>39142532.009999998</v>
      </c>
      <c r="CW66" s="22">
        <v>0</v>
      </c>
      <c r="CX66" s="22">
        <v>0</v>
      </c>
      <c r="CY66" s="22">
        <v>0</v>
      </c>
      <c r="CZ66" s="22">
        <v>0</v>
      </c>
      <c r="DA66" s="22">
        <v>0</v>
      </c>
      <c r="DB66" s="23">
        <v>0</v>
      </c>
      <c r="DC66" s="22">
        <v>0</v>
      </c>
      <c r="DD66" s="22">
        <v>0</v>
      </c>
      <c r="DE66" s="23">
        <v>0</v>
      </c>
      <c r="DF66" s="22">
        <v>0</v>
      </c>
      <c r="DG66" s="22">
        <v>0</v>
      </c>
      <c r="DH66" s="23">
        <v>0</v>
      </c>
      <c r="DI66" s="22">
        <v>0</v>
      </c>
      <c r="DJ66" s="22">
        <v>0</v>
      </c>
      <c r="DK66" s="22">
        <v>0</v>
      </c>
      <c r="DL66" s="22">
        <v>39149905.890000001</v>
      </c>
    </row>
    <row r="67" spans="1:116" ht="12.75" customHeight="1" x14ac:dyDescent="0.25">
      <c r="A67" s="65" t="s">
        <v>267</v>
      </c>
      <c r="B67" s="21">
        <v>3008</v>
      </c>
      <c r="C67" s="66" t="s">
        <v>253</v>
      </c>
      <c r="D67" s="23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3">
        <v>0</v>
      </c>
      <c r="CJ67" s="22">
        <v>0</v>
      </c>
      <c r="CK67" s="22">
        <v>0</v>
      </c>
      <c r="CL67" s="23">
        <v>0</v>
      </c>
      <c r="CM67" s="22">
        <v>0</v>
      </c>
      <c r="CN67" s="22">
        <v>0</v>
      </c>
      <c r="CO67" s="23">
        <v>0</v>
      </c>
      <c r="CP67" s="22">
        <v>0</v>
      </c>
      <c r="CQ67" s="22">
        <v>0</v>
      </c>
      <c r="CR67" s="22">
        <v>0</v>
      </c>
      <c r="CS67" s="22">
        <v>0</v>
      </c>
      <c r="CT67" s="22">
        <v>0</v>
      </c>
      <c r="CU67" s="22">
        <v>0</v>
      </c>
      <c r="CV67" s="22">
        <v>0</v>
      </c>
      <c r="CW67" s="22">
        <v>0</v>
      </c>
      <c r="CX67" s="22">
        <v>0</v>
      </c>
      <c r="CY67" s="22">
        <v>0</v>
      </c>
      <c r="CZ67" s="22">
        <v>0</v>
      </c>
      <c r="DA67" s="22">
        <v>0</v>
      </c>
      <c r="DB67" s="23">
        <v>0</v>
      </c>
      <c r="DC67" s="22">
        <v>0</v>
      </c>
      <c r="DD67" s="22">
        <v>0</v>
      </c>
      <c r="DE67" s="23">
        <v>0</v>
      </c>
      <c r="DF67" s="22">
        <v>0</v>
      </c>
      <c r="DG67" s="22">
        <v>0</v>
      </c>
      <c r="DH67" s="23">
        <v>0</v>
      </c>
      <c r="DI67" s="22">
        <v>0</v>
      </c>
      <c r="DJ67" s="22">
        <v>0</v>
      </c>
      <c r="DK67" s="22">
        <v>0</v>
      </c>
      <c r="DL67" s="22">
        <v>0</v>
      </c>
    </row>
    <row r="68" spans="1:116" ht="12.75" customHeight="1" x14ac:dyDescent="0.25">
      <c r="A68" s="65" t="s">
        <v>269</v>
      </c>
      <c r="B68" s="21">
        <v>3009</v>
      </c>
      <c r="C68" s="66" t="s">
        <v>253</v>
      </c>
      <c r="D68" s="23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2">
        <v>0</v>
      </c>
      <c r="BA68" s="22">
        <v>0</v>
      </c>
      <c r="BB68" s="22">
        <v>0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  <c r="CG68" s="22">
        <v>0</v>
      </c>
      <c r="CH68" s="22">
        <v>0</v>
      </c>
      <c r="CI68" s="23">
        <v>-2337.54</v>
      </c>
      <c r="CJ68" s="22">
        <v>0</v>
      </c>
      <c r="CK68" s="22">
        <v>0</v>
      </c>
      <c r="CL68" s="23">
        <v>-2337.54</v>
      </c>
      <c r="CM68" s="22">
        <v>0</v>
      </c>
      <c r="CN68" s="22">
        <v>-2337.54</v>
      </c>
      <c r="CO68" s="23">
        <v>0</v>
      </c>
      <c r="CP68" s="22">
        <v>0</v>
      </c>
      <c r="CQ68" s="22">
        <v>0</v>
      </c>
      <c r="CR68" s="22">
        <v>0</v>
      </c>
      <c r="CS68" s="22">
        <v>0</v>
      </c>
      <c r="CT68" s="22">
        <v>0</v>
      </c>
      <c r="CU68" s="22">
        <v>0</v>
      </c>
      <c r="CV68" s="22">
        <v>311654.78999999986</v>
      </c>
      <c r="CW68" s="22">
        <v>0</v>
      </c>
      <c r="CX68" s="22">
        <v>0</v>
      </c>
      <c r="CY68" s="22">
        <v>0</v>
      </c>
      <c r="CZ68" s="22">
        <v>0</v>
      </c>
      <c r="DA68" s="22">
        <v>0</v>
      </c>
      <c r="DB68" s="23">
        <v>0</v>
      </c>
      <c r="DC68" s="22">
        <v>0</v>
      </c>
      <c r="DD68" s="22">
        <v>0</v>
      </c>
      <c r="DE68" s="23">
        <v>0</v>
      </c>
      <c r="DF68" s="22">
        <v>0</v>
      </c>
      <c r="DG68" s="22">
        <v>0</v>
      </c>
      <c r="DH68" s="23">
        <v>0</v>
      </c>
      <c r="DI68" s="22">
        <v>0</v>
      </c>
      <c r="DJ68" s="22">
        <v>0</v>
      </c>
      <c r="DK68" s="22">
        <v>0</v>
      </c>
      <c r="DL68" s="22">
        <v>309317.24999999983</v>
      </c>
    </row>
    <row r="69" spans="1:116" ht="12.75" customHeight="1" x14ac:dyDescent="0.25">
      <c r="A69" s="65" t="s">
        <v>271</v>
      </c>
      <c r="B69" s="21">
        <v>3011</v>
      </c>
      <c r="C69" s="66" t="s">
        <v>253</v>
      </c>
      <c r="D69" s="23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2">
        <v>0</v>
      </c>
      <c r="AW69" s="22">
        <v>0</v>
      </c>
      <c r="AX69" s="22">
        <v>0</v>
      </c>
      <c r="AY69" s="22">
        <v>0</v>
      </c>
      <c r="AZ69" s="22">
        <v>0</v>
      </c>
      <c r="BA69" s="22">
        <v>0</v>
      </c>
      <c r="BB69" s="22">
        <v>0</v>
      </c>
      <c r="BC69" s="22">
        <v>0</v>
      </c>
      <c r="BD69" s="22">
        <v>158319.91675400001</v>
      </c>
      <c r="BE69" s="22">
        <v>0</v>
      </c>
      <c r="BF69" s="22">
        <v>0</v>
      </c>
      <c r="BG69" s="22">
        <v>0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2">
        <v>0</v>
      </c>
      <c r="BO69" s="22">
        <v>0</v>
      </c>
      <c r="BP69" s="22">
        <v>0</v>
      </c>
      <c r="BQ69" s="22">
        <v>0</v>
      </c>
      <c r="BR69" s="22">
        <v>0</v>
      </c>
      <c r="BS69" s="22">
        <v>0</v>
      </c>
      <c r="BT69" s="22">
        <v>0</v>
      </c>
      <c r="BU69" s="22">
        <v>0</v>
      </c>
      <c r="BV69" s="22">
        <v>0</v>
      </c>
      <c r="BW69" s="22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  <c r="CG69" s="22">
        <v>0</v>
      </c>
      <c r="CH69" s="22">
        <v>0</v>
      </c>
      <c r="CI69" s="23">
        <v>1117959.0436683858</v>
      </c>
      <c r="CJ69" s="22">
        <v>0</v>
      </c>
      <c r="CK69" s="22">
        <v>0</v>
      </c>
      <c r="CL69" s="23">
        <v>1117959.0436683858</v>
      </c>
      <c r="CM69" s="22">
        <v>100826.0558367097</v>
      </c>
      <c r="CN69" s="22">
        <v>1017132.9878316761</v>
      </c>
      <c r="CO69" s="23">
        <v>0</v>
      </c>
      <c r="CP69" s="22">
        <v>0</v>
      </c>
      <c r="CQ69" s="22">
        <v>0</v>
      </c>
      <c r="CR69" s="22">
        <v>0</v>
      </c>
      <c r="CS69" s="22">
        <v>0</v>
      </c>
      <c r="CT69" s="22">
        <v>0</v>
      </c>
      <c r="CU69" s="22">
        <v>0</v>
      </c>
      <c r="CV69" s="22">
        <v>25281271.410429001</v>
      </c>
      <c r="CW69" s="22">
        <v>0</v>
      </c>
      <c r="CX69" s="22">
        <v>0</v>
      </c>
      <c r="CY69" s="22">
        <v>0</v>
      </c>
      <c r="CZ69" s="22">
        <v>0</v>
      </c>
      <c r="DA69" s="22">
        <v>0</v>
      </c>
      <c r="DB69" s="23">
        <v>0</v>
      </c>
      <c r="DC69" s="22">
        <v>0</v>
      </c>
      <c r="DD69" s="22">
        <v>0</v>
      </c>
      <c r="DE69" s="23">
        <v>0</v>
      </c>
      <c r="DF69" s="22">
        <v>0</v>
      </c>
      <c r="DG69" s="22">
        <v>0</v>
      </c>
      <c r="DH69" s="23">
        <v>0</v>
      </c>
      <c r="DI69" s="22">
        <v>0</v>
      </c>
      <c r="DJ69" s="22">
        <v>0</v>
      </c>
      <c r="DK69" s="22">
        <v>0</v>
      </c>
      <c r="DL69" s="22">
        <v>26557550.370851386</v>
      </c>
    </row>
    <row r="70" spans="1:116" ht="12.75" customHeight="1" x14ac:dyDescent="0.25">
      <c r="A70" s="65" t="s">
        <v>273</v>
      </c>
      <c r="B70" s="21">
        <v>3012</v>
      </c>
      <c r="C70" s="66" t="s">
        <v>253</v>
      </c>
      <c r="D70" s="23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0</v>
      </c>
      <c r="BW70" s="22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  <c r="CG70" s="22">
        <v>0</v>
      </c>
      <c r="CH70" s="22">
        <v>0</v>
      </c>
      <c r="CI70" s="23">
        <v>0</v>
      </c>
      <c r="CJ70" s="22">
        <v>0</v>
      </c>
      <c r="CK70" s="22">
        <v>0</v>
      </c>
      <c r="CL70" s="23">
        <v>0</v>
      </c>
      <c r="CM70" s="22">
        <v>0</v>
      </c>
      <c r="CN70" s="22">
        <v>0</v>
      </c>
      <c r="CO70" s="23">
        <v>0</v>
      </c>
      <c r="CP70" s="22">
        <v>0</v>
      </c>
      <c r="CQ70" s="22">
        <v>0</v>
      </c>
      <c r="CR70" s="22">
        <v>0</v>
      </c>
      <c r="CS70" s="22">
        <v>0</v>
      </c>
      <c r="CT70" s="22">
        <v>0</v>
      </c>
      <c r="CU70" s="22">
        <v>0</v>
      </c>
      <c r="CV70" s="22">
        <v>0</v>
      </c>
      <c r="CW70" s="22">
        <v>0</v>
      </c>
      <c r="CX70" s="22">
        <v>0</v>
      </c>
      <c r="CY70" s="22">
        <v>0</v>
      </c>
      <c r="CZ70" s="22">
        <v>0</v>
      </c>
      <c r="DA70" s="22">
        <v>0</v>
      </c>
      <c r="DB70" s="23">
        <v>0</v>
      </c>
      <c r="DC70" s="22">
        <v>0</v>
      </c>
      <c r="DD70" s="22">
        <v>0</v>
      </c>
      <c r="DE70" s="23">
        <v>0</v>
      </c>
      <c r="DF70" s="22">
        <v>0</v>
      </c>
      <c r="DG70" s="22">
        <v>0</v>
      </c>
      <c r="DH70" s="23">
        <v>0</v>
      </c>
      <c r="DI70" s="22">
        <v>0</v>
      </c>
      <c r="DJ70" s="22">
        <v>0</v>
      </c>
      <c r="DK70" s="22">
        <v>0</v>
      </c>
      <c r="DL70" s="22">
        <v>0</v>
      </c>
    </row>
    <row r="71" spans="1:116" ht="12.75" customHeight="1" x14ac:dyDescent="0.25">
      <c r="A71" s="65" t="s">
        <v>275</v>
      </c>
      <c r="B71" s="21">
        <v>3015</v>
      </c>
      <c r="C71" s="66" t="s">
        <v>253</v>
      </c>
      <c r="D71" s="23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0</v>
      </c>
      <c r="AZ71" s="22">
        <v>0</v>
      </c>
      <c r="BA71" s="22">
        <v>0</v>
      </c>
      <c r="BB71" s="22">
        <v>0</v>
      </c>
      <c r="BC71" s="22">
        <v>0</v>
      </c>
      <c r="BD71" s="22">
        <v>889128.79999999993</v>
      </c>
      <c r="BE71" s="22">
        <v>0</v>
      </c>
      <c r="BF71" s="22">
        <v>0</v>
      </c>
      <c r="BG71" s="22">
        <v>0</v>
      </c>
      <c r="BH71" s="22">
        <v>0</v>
      </c>
      <c r="BI71" s="22">
        <v>0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0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0</v>
      </c>
      <c r="BW71" s="22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  <c r="CG71" s="22">
        <v>0</v>
      </c>
      <c r="CH71" s="22">
        <v>0</v>
      </c>
      <c r="CI71" s="23">
        <v>9844197.8599999957</v>
      </c>
      <c r="CJ71" s="22">
        <v>0</v>
      </c>
      <c r="CK71" s="22">
        <v>0</v>
      </c>
      <c r="CL71" s="23">
        <v>9844197.8599999957</v>
      </c>
      <c r="CM71" s="22">
        <v>0</v>
      </c>
      <c r="CN71" s="22">
        <v>9844197.8599999957</v>
      </c>
      <c r="CO71" s="23">
        <v>0</v>
      </c>
      <c r="CP71" s="22">
        <v>0</v>
      </c>
      <c r="CQ71" s="22">
        <v>0</v>
      </c>
      <c r="CR71" s="22">
        <v>0</v>
      </c>
      <c r="CS71" s="22">
        <v>0</v>
      </c>
      <c r="CT71" s="22">
        <v>0</v>
      </c>
      <c r="CU71" s="22">
        <v>0</v>
      </c>
      <c r="CV71" s="22">
        <v>2110679.4700000007</v>
      </c>
      <c r="CW71" s="22">
        <v>0</v>
      </c>
      <c r="CX71" s="22">
        <v>0</v>
      </c>
      <c r="CY71" s="22">
        <v>0</v>
      </c>
      <c r="CZ71" s="22">
        <v>0</v>
      </c>
      <c r="DA71" s="22">
        <v>0</v>
      </c>
      <c r="DB71" s="23">
        <v>0</v>
      </c>
      <c r="DC71" s="22">
        <v>0</v>
      </c>
      <c r="DD71" s="22">
        <v>0</v>
      </c>
      <c r="DE71" s="23">
        <v>0</v>
      </c>
      <c r="DF71" s="22">
        <v>0</v>
      </c>
      <c r="DG71" s="22">
        <v>0</v>
      </c>
      <c r="DH71" s="23">
        <v>0</v>
      </c>
      <c r="DI71" s="22">
        <v>0</v>
      </c>
      <c r="DJ71" s="22">
        <v>0</v>
      </c>
      <c r="DK71" s="22">
        <v>0</v>
      </c>
      <c r="DL71" s="22">
        <v>12844006.129999995</v>
      </c>
    </row>
    <row r="72" spans="1:116" ht="12.75" customHeight="1" x14ac:dyDescent="0.25">
      <c r="A72" s="65" t="s">
        <v>277</v>
      </c>
      <c r="B72" s="21">
        <v>3016</v>
      </c>
      <c r="C72" s="66" t="s">
        <v>253</v>
      </c>
      <c r="D72" s="23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2772719.4300001343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0</v>
      </c>
      <c r="BW72" s="22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  <c r="CG72" s="22">
        <v>0</v>
      </c>
      <c r="CH72" s="22">
        <v>0</v>
      </c>
      <c r="CI72" s="23">
        <v>255992821.99999988</v>
      </c>
      <c r="CJ72" s="22">
        <v>0</v>
      </c>
      <c r="CK72" s="22">
        <v>0</v>
      </c>
      <c r="CL72" s="23">
        <v>105901804.11999997</v>
      </c>
      <c r="CM72" s="22">
        <v>809327.16000000038</v>
      </c>
      <c r="CN72" s="22">
        <v>105092476.95999998</v>
      </c>
      <c r="CO72" s="23">
        <v>150091017.87999991</v>
      </c>
      <c r="CP72" s="22">
        <v>-9342.3200000000015</v>
      </c>
      <c r="CQ72" s="22">
        <v>150100360.1999999</v>
      </c>
      <c r="CR72" s="22">
        <v>118063.30000000005</v>
      </c>
      <c r="CS72" s="22">
        <v>0</v>
      </c>
      <c r="CT72" s="22">
        <v>0</v>
      </c>
      <c r="CU72" s="22">
        <v>0</v>
      </c>
      <c r="CV72" s="22">
        <v>1254709.2699999444</v>
      </c>
      <c r="CW72" s="22">
        <v>0</v>
      </c>
      <c r="CX72" s="22">
        <v>0</v>
      </c>
      <c r="CY72" s="22">
        <v>0</v>
      </c>
      <c r="CZ72" s="22">
        <v>0</v>
      </c>
      <c r="DA72" s="22">
        <v>0</v>
      </c>
      <c r="DB72" s="23">
        <v>0</v>
      </c>
      <c r="DC72" s="22">
        <v>0</v>
      </c>
      <c r="DD72" s="22">
        <v>0</v>
      </c>
      <c r="DE72" s="23">
        <v>0</v>
      </c>
      <c r="DF72" s="22">
        <v>0</v>
      </c>
      <c r="DG72" s="22">
        <v>0</v>
      </c>
      <c r="DH72" s="23">
        <v>0</v>
      </c>
      <c r="DI72" s="22">
        <v>0</v>
      </c>
      <c r="DJ72" s="22">
        <v>0</v>
      </c>
      <c r="DK72" s="22">
        <v>0</v>
      </c>
      <c r="DL72" s="22">
        <v>260138313.99999997</v>
      </c>
    </row>
    <row r="73" spans="1:116" ht="13.5" x14ac:dyDescent="0.25">
      <c r="A73" s="65" t="s">
        <v>279</v>
      </c>
      <c r="B73" s="21">
        <v>3017</v>
      </c>
      <c r="C73" s="66" t="s">
        <v>253</v>
      </c>
      <c r="D73" s="23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2576781.1900000004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3">
        <v>143707.97</v>
      </c>
      <c r="CJ73" s="22">
        <v>0</v>
      </c>
      <c r="CK73" s="22">
        <v>0</v>
      </c>
      <c r="CL73" s="23">
        <v>143707.97</v>
      </c>
      <c r="CM73" s="22">
        <v>0</v>
      </c>
      <c r="CN73" s="22">
        <v>143707.97</v>
      </c>
      <c r="CO73" s="23">
        <v>0</v>
      </c>
      <c r="CP73" s="22">
        <v>0</v>
      </c>
      <c r="CQ73" s="22">
        <v>0</v>
      </c>
      <c r="CR73" s="22">
        <v>0</v>
      </c>
      <c r="CS73" s="22">
        <v>0</v>
      </c>
      <c r="CT73" s="22">
        <v>0</v>
      </c>
      <c r="CU73" s="22">
        <v>0</v>
      </c>
      <c r="CV73" s="22">
        <v>100336419.54000027</v>
      </c>
      <c r="CW73" s="22">
        <v>0</v>
      </c>
      <c r="CX73" s="22">
        <v>0</v>
      </c>
      <c r="CY73" s="22">
        <v>0</v>
      </c>
      <c r="CZ73" s="22">
        <v>0</v>
      </c>
      <c r="DA73" s="22">
        <v>0</v>
      </c>
      <c r="DB73" s="23">
        <v>0</v>
      </c>
      <c r="DC73" s="22">
        <v>0</v>
      </c>
      <c r="DD73" s="22">
        <v>0</v>
      </c>
      <c r="DE73" s="23">
        <v>0</v>
      </c>
      <c r="DF73" s="22">
        <v>0</v>
      </c>
      <c r="DG73" s="22">
        <v>0</v>
      </c>
      <c r="DH73" s="23">
        <v>0</v>
      </c>
      <c r="DI73" s="22">
        <v>0</v>
      </c>
      <c r="DJ73" s="22">
        <v>0</v>
      </c>
      <c r="DK73" s="22">
        <v>0</v>
      </c>
      <c r="DL73" s="22">
        <v>103056908.70000027</v>
      </c>
    </row>
    <row r="74" spans="1:116" ht="12.75" customHeight="1" x14ac:dyDescent="0.25">
      <c r="A74" s="65" t="s">
        <v>281</v>
      </c>
      <c r="B74" s="21">
        <v>3018</v>
      </c>
      <c r="C74" s="66" t="s">
        <v>253</v>
      </c>
      <c r="D74" s="23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v>0</v>
      </c>
      <c r="BA74" s="22">
        <v>0</v>
      </c>
      <c r="BB74" s="22">
        <v>0</v>
      </c>
      <c r="BC74" s="22">
        <v>0</v>
      </c>
      <c r="BD74" s="22">
        <v>0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0</v>
      </c>
      <c r="BK74" s="22">
        <v>0</v>
      </c>
      <c r="BL74" s="22">
        <v>0</v>
      </c>
      <c r="BM74" s="22">
        <v>0</v>
      </c>
      <c r="BN74" s="22">
        <v>0</v>
      </c>
      <c r="BO74" s="22">
        <v>0</v>
      </c>
      <c r="BP74" s="22">
        <v>0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0</v>
      </c>
      <c r="BW74" s="22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  <c r="CG74" s="22">
        <v>0</v>
      </c>
      <c r="CH74" s="22">
        <v>0</v>
      </c>
      <c r="CI74" s="23">
        <v>0</v>
      </c>
      <c r="CJ74" s="22">
        <v>0</v>
      </c>
      <c r="CK74" s="22">
        <v>0</v>
      </c>
      <c r="CL74" s="23">
        <v>0</v>
      </c>
      <c r="CM74" s="22">
        <v>0</v>
      </c>
      <c r="CN74" s="22">
        <v>0</v>
      </c>
      <c r="CO74" s="23">
        <v>0</v>
      </c>
      <c r="CP74" s="22">
        <v>0</v>
      </c>
      <c r="CQ74" s="22">
        <v>0</v>
      </c>
      <c r="CR74" s="22">
        <v>0</v>
      </c>
      <c r="CS74" s="22">
        <v>0</v>
      </c>
      <c r="CT74" s="22">
        <v>0</v>
      </c>
      <c r="CU74" s="22">
        <v>0</v>
      </c>
      <c r="CV74" s="22">
        <v>6556004.8600000665</v>
      </c>
      <c r="CW74" s="22">
        <v>0</v>
      </c>
      <c r="CX74" s="22">
        <v>0</v>
      </c>
      <c r="CY74" s="22">
        <v>0</v>
      </c>
      <c r="CZ74" s="22">
        <v>0</v>
      </c>
      <c r="DA74" s="22">
        <v>0</v>
      </c>
      <c r="DB74" s="23">
        <v>0</v>
      </c>
      <c r="DC74" s="22">
        <v>0</v>
      </c>
      <c r="DD74" s="22">
        <v>0</v>
      </c>
      <c r="DE74" s="23">
        <v>0</v>
      </c>
      <c r="DF74" s="22">
        <v>0</v>
      </c>
      <c r="DG74" s="22">
        <v>0</v>
      </c>
      <c r="DH74" s="23">
        <v>0</v>
      </c>
      <c r="DI74" s="22">
        <v>0</v>
      </c>
      <c r="DJ74" s="22">
        <v>0</v>
      </c>
      <c r="DK74" s="22">
        <v>0</v>
      </c>
      <c r="DL74" s="22">
        <v>6556004.8600000665</v>
      </c>
    </row>
    <row r="75" spans="1:116" ht="12.75" customHeight="1" x14ac:dyDescent="0.25">
      <c r="A75" s="67" t="s">
        <v>283</v>
      </c>
      <c r="B75" s="56">
        <v>9000</v>
      </c>
      <c r="C75" s="66" t="s">
        <v>284</v>
      </c>
      <c r="D75" s="57">
        <v>12097242322.937746</v>
      </c>
      <c r="E75" s="57">
        <v>423812395.45502692</v>
      </c>
      <c r="F75" s="57">
        <v>5032871489.0700331</v>
      </c>
      <c r="G75" s="57">
        <v>6640558438.4126787</v>
      </c>
      <c r="H75" s="57">
        <v>2748832916.5728788</v>
      </c>
      <c r="I75" s="57">
        <v>196238660.68000087</v>
      </c>
      <c r="J75" s="57">
        <v>2524520.09</v>
      </c>
      <c r="K75" s="57">
        <v>171110317.94000021</v>
      </c>
      <c r="L75" s="57">
        <v>1440501.5808157781</v>
      </c>
      <c r="M75" s="57">
        <v>32636.080000000002</v>
      </c>
      <c r="N75" s="57">
        <v>24960106.950000003</v>
      </c>
      <c r="O75" s="57">
        <v>2230129714.2057719</v>
      </c>
      <c r="P75" s="57">
        <v>8487167.4699999988</v>
      </c>
      <c r="Q75" s="57">
        <v>1267401671.3147328</v>
      </c>
      <c r="R75" s="57">
        <v>0</v>
      </c>
      <c r="S75" s="57">
        <v>0</v>
      </c>
      <c r="T75" s="57">
        <v>7270208334.1998768</v>
      </c>
      <c r="U75" s="57">
        <v>115418114.87461719</v>
      </c>
      <c r="V75" s="57">
        <v>764663533.78864622</v>
      </c>
      <c r="W75" s="57">
        <v>7317660080.1845789</v>
      </c>
      <c r="X75" s="57">
        <v>6066225.5500009703</v>
      </c>
      <c r="Y75" s="57">
        <v>1132074277.3028951</v>
      </c>
      <c r="Z75" s="57">
        <v>1664711904.1733749</v>
      </c>
      <c r="AA75" s="57">
        <v>88581.57</v>
      </c>
      <c r="AB75" s="57">
        <v>9765442.0399999991</v>
      </c>
      <c r="AC75" s="57">
        <v>24938324.699930858</v>
      </c>
      <c r="AD75" s="57">
        <v>329347202.8606379</v>
      </c>
      <c r="AE75" s="57">
        <v>9077801.370000001</v>
      </c>
      <c r="AF75" s="57">
        <v>63630934.75299903</v>
      </c>
      <c r="AG75" s="57">
        <v>300711882.75810003</v>
      </c>
      <c r="AH75" s="57">
        <v>370415753.14653015</v>
      </c>
      <c r="AI75" s="57">
        <v>20150974.84</v>
      </c>
      <c r="AJ75" s="57">
        <v>4965499.99</v>
      </c>
      <c r="AK75" s="57">
        <v>2917999.9701870009</v>
      </c>
      <c r="AL75" s="57">
        <v>0</v>
      </c>
      <c r="AM75" s="57">
        <v>837911474.04256094</v>
      </c>
      <c r="AN75" s="57">
        <v>5908166.2899999991</v>
      </c>
      <c r="AO75" s="57">
        <v>356780597.15399301</v>
      </c>
      <c r="AP75" s="57">
        <v>118140679.56666298</v>
      </c>
      <c r="AQ75" s="57">
        <v>0</v>
      </c>
      <c r="AR75" s="57">
        <v>0</v>
      </c>
      <c r="AS75" s="57">
        <v>0</v>
      </c>
      <c r="AT75" s="57">
        <v>3105247491.3452373</v>
      </c>
      <c r="AU75" s="57">
        <v>322948025.2113505</v>
      </c>
      <c r="AV75" s="57">
        <v>212277477.31371024</v>
      </c>
      <c r="AW75" s="57">
        <v>0</v>
      </c>
      <c r="AX75" s="57">
        <v>116361873.08128701</v>
      </c>
      <c r="AY75" s="57">
        <v>0</v>
      </c>
      <c r="AZ75" s="57">
        <v>0</v>
      </c>
      <c r="BA75" s="57">
        <v>0</v>
      </c>
      <c r="BB75" s="57">
        <v>4355.72</v>
      </c>
      <c r="BC75" s="57">
        <v>0</v>
      </c>
      <c r="BD75" s="57">
        <v>413504368.82946539</v>
      </c>
      <c r="BE75" s="57">
        <v>1496.5700000000002</v>
      </c>
      <c r="BF75" s="57">
        <v>0</v>
      </c>
      <c r="BG75" s="57">
        <v>0</v>
      </c>
      <c r="BH75" s="57">
        <v>148901.69</v>
      </c>
      <c r="BI75" s="57">
        <v>714878271.22813201</v>
      </c>
      <c r="BJ75" s="57">
        <v>244295128.63959801</v>
      </c>
      <c r="BK75" s="57">
        <v>0</v>
      </c>
      <c r="BL75" s="57">
        <v>1115604.7176999999</v>
      </c>
      <c r="BM75" s="57">
        <v>116112965.5100019</v>
      </c>
      <c r="BN75" s="57">
        <v>101383407.52373967</v>
      </c>
      <c r="BO75" s="57">
        <v>0</v>
      </c>
      <c r="BP75" s="57">
        <v>2293702383.2347574</v>
      </c>
      <c r="BQ75" s="57">
        <v>254222774.128241</v>
      </c>
      <c r="BR75" s="57">
        <v>1410847406.4461989</v>
      </c>
      <c r="BS75" s="57">
        <v>484609340.16419309</v>
      </c>
      <c r="BT75" s="57">
        <v>0</v>
      </c>
      <c r="BU75" s="57">
        <v>0</v>
      </c>
      <c r="BV75" s="57">
        <v>817114688.43477583</v>
      </c>
      <c r="BW75" s="57">
        <v>10940.07</v>
      </c>
      <c r="BX75" s="57">
        <v>0</v>
      </c>
      <c r="BY75" s="57">
        <v>0</v>
      </c>
      <c r="BZ75" s="57">
        <v>4018699.01</v>
      </c>
      <c r="CA75" s="57">
        <v>14812706.640000001</v>
      </c>
      <c r="CB75" s="57">
        <v>14027564.100000001</v>
      </c>
      <c r="CC75" s="57">
        <v>6571938.7300000004</v>
      </c>
      <c r="CD75" s="57">
        <v>82546.63</v>
      </c>
      <c r="CE75" s="57">
        <v>0</v>
      </c>
      <c r="CF75" s="57">
        <v>15680065.350000001</v>
      </c>
      <c r="CG75" s="57">
        <v>200139.7</v>
      </c>
      <c r="CH75" s="57">
        <v>8584525.700000003</v>
      </c>
      <c r="CI75" s="57">
        <v>19349322323.472702</v>
      </c>
      <c r="CJ75" s="57">
        <v>5179446.2500000102</v>
      </c>
      <c r="CK75" s="57">
        <v>256151759.02700004</v>
      </c>
      <c r="CL75" s="57">
        <v>3867849351.1703014</v>
      </c>
      <c r="CM75" s="57">
        <v>221718725.56494701</v>
      </c>
      <c r="CN75" s="57">
        <v>3646130625.6053548</v>
      </c>
      <c r="CO75" s="57">
        <v>15220141767.025398</v>
      </c>
      <c r="CP75" s="57">
        <v>1464003002.8382208</v>
      </c>
      <c r="CQ75" s="57">
        <v>13756138764.18718</v>
      </c>
      <c r="CR75" s="57">
        <v>78911238.871083751</v>
      </c>
      <c r="CS75" s="57">
        <v>97953523.215965003</v>
      </c>
      <c r="CT75" s="57">
        <v>139086.19999999998</v>
      </c>
      <c r="CU75" s="57">
        <v>0</v>
      </c>
      <c r="CV75" s="57">
        <v>0</v>
      </c>
      <c r="CW75" s="57">
        <v>0</v>
      </c>
      <c r="CX75" s="57">
        <v>0</v>
      </c>
      <c r="CY75" s="57">
        <v>0</v>
      </c>
      <c r="CZ75" s="57">
        <v>0</v>
      </c>
      <c r="DA75" s="57">
        <v>0</v>
      </c>
      <c r="DB75" s="57">
        <v>0</v>
      </c>
      <c r="DC75" s="57">
        <v>0</v>
      </c>
      <c r="DD75" s="57">
        <v>0</v>
      </c>
      <c r="DE75" s="57">
        <v>0</v>
      </c>
      <c r="DF75" s="57">
        <v>0</v>
      </c>
      <c r="DG75" s="57">
        <v>0</v>
      </c>
      <c r="DH75" s="57">
        <v>0</v>
      </c>
      <c r="DI75" s="57">
        <v>0</v>
      </c>
      <c r="DJ75" s="57">
        <v>0</v>
      </c>
      <c r="DK75" s="57">
        <v>0</v>
      </c>
      <c r="DL75" s="57">
        <v>69673045578.425659</v>
      </c>
    </row>
    <row r="76" spans="1:116" ht="13.5" x14ac:dyDescent="0.25">
      <c r="A76" s="67" t="s">
        <v>286</v>
      </c>
      <c r="B76" s="56">
        <v>9001</v>
      </c>
      <c r="C76" s="66" t="s">
        <v>287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0</v>
      </c>
      <c r="S76" s="57">
        <v>0</v>
      </c>
      <c r="T76" s="57">
        <v>0</v>
      </c>
      <c r="U76" s="57">
        <v>0</v>
      </c>
      <c r="V76" s="57">
        <v>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7">
        <v>0</v>
      </c>
      <c r="AC76" s="57">
        <v>0</v>
      </c>
      <c r="AD76" s="57">
        <v>0</v>
      </c>
      <c r="AE76" s="57">
        <v>0</v>
      </c>
      <c r="AF76" s="57">
        <v>0</v>
      </c>
      <c r="AG76" s="57">
        <v>0</v>
      </c>
      <c r="AH76" s="57">
        <v>0</v>
      </c>
      <c r="AI76" s="57">
        <v>0</v>
      </c>
      <c r="AJ76" s="57">
        <v>0</v>
      </c>
      <c r="AK76" s="57">
        <v>0</v>
      </c>
      <c r="AL76" s="57">
        <v>0</v>
      </c>
      <c r="AM76" s="57">
        <v>0</v>
      </c>
      <c r="AN76" s="57">
        <v>0</v>
      </c>
      <c r="AO76" s="57">
        <v>0</v>
      </c>
      <c r="AP76" s="57">
        <v>0</v>
      </c>
      <c r="AQ76" s="57">
        <v>0</v>
      </c>
      <c r="AR76" s="57">
        <v>0</v>
      </c>
      <c r="AS76" s="57">
        <v>0</v>
      </c>
      <c r="AT76" s="57">
        <v>0</v>
      </c>
      <c r="AU76" s="57">
        <v>0</v>
      </c>
      <c r="AV76" s="57">
        <v>0</v>
      </c>
      <c r="AW76" s="57">
        <v>0</v>
      </c>
      <c r="AX76" s="57">
        <v>0</v>
      </c>
      <c r="AY76" s="57">
        <v>0</v>
      </c>
      <c r="AZ76" s="57">
        <v>0</v>
      </c>
      <c r="BA76" s="57">
        <v>0</v>
      </c>
      <c r="BB76" s="57">
        <v>0</v>
      </c>
      <c r="BC76" s="57">
        <v>0</v>
      </c>
      <c r="BD76" s="57">
        <v>8996790.9867541809</v>
      </c>
      <c r="BE76" s="57">
        <v>0</v>
      </c>
      <c r="BF76" s="57">
        <v>0</v>
      </c>
      <c r="BG76" s="57">
        <v>0</v>
      </c>
      <c r="BH76" s="57">
        <v>0</v>
      </c>
      <c r="BI76" s="57">
        <v>0</v>
      </c>
      <c r="BJ76" s="57">
        <v>0</v>
      </c>
      <c r="BK76" s="57">
        <v>0</v>
      </c>
      <c r="BL76" s="57">
        <v>0</v>
      </c>
      <c r="BM76" s="57">
        <v>0</v>
      </c>
      <c r="BN76" s="57">
        <v>0</v>
      </c>
      <c r="BO76" s="57">
        <v>0</v>
      </c>
      <c r="BP76" s="57">
        <v>0</v>
      </c>
      <c r="BQ76" s="57">
        <v>0</v>
      </c>
      <c r="BR76" s="57">
        <v>0</v>
      </c>
      <c r="BS76" s="57">
        <v>0</v>
      </c>
      <c r="BT76" s="57">
        <v>0</v>
      </c>
      <c r="BU76" s="57">
        <v>0</v>
      </c>
      <c r="BV76" s="57">
        <v>0</v>
      </c>
      <c r="BW76" s="57">
        <v>0</v>
      </c>
      <c r="BX76" s="57">
        <v>0</v>
      </c>
      <c r="BY76" s="57">
        <v>0</v>
      </c>
      <c r="BZ76" s="57">
        <v>0</v>
      </c>
      <c r="CA76" s="57">
        <v>0</v>
      </c>
      <c r="CB76" s="57">
        <v>0</v>
      </c>
      <c r="CC76" s="57">
        <v>0</v>
      </c>
      <c r="CD76" s="57">
        <v>0</v>
      </c>
      <c r="CE76" s="57">
        <v>0</v>
      </c>
      <c r="CF76" s="57">
        <v>0</v>
      </c>
      <c r="CG76" s="57">
        <v>0</v>
      </c>
      <c r="CH76" s="57">
        <v>0</v>
      </c>
      <c r="CI76" s="57">
        <v>378108634.17366707</v>
      </c>
      <c r="CJ76" s="57">
        <v>18154.91</v>
      </c>
      <c r="CK76" s="57">
        <v>6606619.1799999969</v>
      </c>
      <c r="CL76" s="57">
        <v>164080933.13366669</v>
      </c>
      <c r="CM76" s="57">
        <v>12078784.18583671</v>
      </c>
      <c r="CN76" s="57">
        <v>152002148.94783002</v>
      </c>
      <c r="CO76" s="57">
        <v>207402926.95000035</v>
      </c>
      <c r="CP76" s="57">
        <v>26216516.220000118</v>
      </c>
      <c r="CQ76" s="57">
        <v>181186410.73000023</v>
      </c>
      <c r="CR76" s="57">
        <v>984055.79000000132</v>
      </c>
      <c r="CS76" s="57">
        <v>0</v>
      </c>
      <c r="CT76" s="57">
        <v>0</v>
      </c>
      <c r="CU76" s="57">
        <v>1036113.87</v>
      </c>
      <c r="CV76" s="57">
        <v>360901212.03378731</v>
      </c>
      <c r="CW76" s="57">
        <v>0</v>
      </c>
      <c r="CX76" s="57">
        <v>0</v>
      </c>
      <c r="CY76" s="57">
        <v>0</v>
      </c>
      <c r="CZ76" s="57">
        <v>0</v>
      </c>
      <c r="DA76" s="57">
        <v>0</v>
      </c>
      <c r="DB76" s="57">
        <v>0</v>
      </c>
      <c r="DC76" s="57">
        <v>0</v>
      </c>
      <c r="DD76" s="57">
        <v>0</v>
      </c>
      <c r="DE76" s="57">
        <v>0</v>
      </c>
      <c r="DF76" s="57">
        <v>0</v>
      </c>
      <c r="DG76" s="57">
        <v>0</v>
      </c>
      <c r="DH76" s="57">
        <v>0</v>
      </c>
      <c r="DI76" s="57">
        <v>0</v>
      </c>
      <c r="DJ76" s="57">
        <v>0</v>
      </c>
      <c r="DK76" s="57">
        <v>0</v>
      </c>
      <c r="DL76" s="57">
        <v>750026806.85420859</v>
      </c>
    </row>
    <row r="77" spans="1:116" ht="13.5" x14ac:dyDescent="0.25">
      <c r="A77" s="67" t="s">
        <v>289</v>
      </c>
      <c r="B77" s="56">
        <v>9003</v>
      </c>
      <c r="C77" s="66" t="s">
        <v>290</v>
      </c>
      <c r="D77" s="57">
        <v>12097242322.937746</v>
      </c>
      <c r="E77" s="57">
        <v>423812395.45502692</v>
      </c>
      <c r="F77" s="57">
        <v>5032871489.0700331</v>
      </c>
      <c r="G77" s="57">
        <v>6640558438.4126787</v>
      </c>
      <c r="H77" s="57">
        <v>2748832916.5728788</v>
      </c>
      <c r="I77" s="57">
        <v>196238660.68000087</v>
      </c>
      <c r="J77" s="57">
        <v>2524520.09</v>
      </c>
      <c r="K77" s="57">
        <v>171110317.94000021</v>
      </c>
      <c r="L77" s="57">
        <v>1440501.5808157781</v>
      </c>
      <c r="M77" s="57">
        <v>32636.080000000002</v>
      </c>
      <c r="N77" s="57">
        <v>24960106.950000003</v>
      </c>
      <c r="O77" s="57">
        <v>2230129714.2057719</v>
      </c>
      <c r="P77" s="57">
        <v>8487167.4699999988</v>
      </c>
      <c r="Q77" s="57">
        <v>1267401671.3147328</v>
      </c>
      <c r="R77" s="57">
        <v>0</v>
      </c>
      <c r="S77" s="57">
        <v>0</v>
      </c>
      <c r="T77" s="57">
        <v>7270208334.1998768</v>
      </c>
      <c r="U77" s="57">
        <v>115418114.87461719</v>
      </c>
      <c r="V77" s="57">
        <v>764663533.78864622</v>
      </c>
      <c r="W77" s="57">
        <v>7317660080.1845789</v>
      </c>
      <c r="X77" s="57">
        <v>6066225.5500009703</v>
      </c>
      <c r="Y77" s="57">
        <v>1132074277.3028951</v>
      </c>
      <c r="Z77" s="57">
        <v>1664711904.1733749</v>
      </c>
      <c r="AA77" s="57">
        <v>88581.57</v>
      </c>
      <c r="AB77" s="57">
        <v>9765442.0399999991</v>
      </c>
      <c r="AC77" s="57">
        <v>24938324.699930858</v>
      </c>
      <c r="AD77" s="57">
        <v>329347202.8606379</v>
      </c>
      <c r="AE77" s="57">
        <v>9077801.370000001</v>
      </c>
      <c r="AF77" s="57">
        <v>63630934.75299903</v>
      </c>
      <c r="AG77" s="57">
        <v>300711882.75810003</v>
      </c>
      <c r="AH77" s="57">
        <v>370415753.14653015</v>
      </c>
      <c r="AI77" s="57">
        <v>20150974.84</v>
      </c>
      <c r="AJ77" s="57">
        <v>4965499.99</v>
      </c>
      <c r="AK77" s="57">
        <v>2917999.9701870009</v>
      </c>
      <c r="AL77" s="57">
        <v>0</v>
      </c>
      <c r="AM77" s="57">
        <v>837911474.04256094</v>
      </c>
      <c r="AN77" s="57">
        <v>5908166.2899999991</v>
      </c>
      <c r="AO77" s="57">
        <v>356780597.15399301</v>
      </c>
      <c r="AP77" s="57">
        <v>118140679.56666298</v>
      </c>
      <c r="AQ77" s="57">
        <v>0</v>
      </c>
      <c r="AR77" s="57">
        <v>0</v>
      </c>
      <c r="AS77" s="57">
        <v>0</v>
      </c>
      <c r="AT77" s="57">
        <v>3105247491.3452373</v>
      </c>
      <c r="AU77" s="57">
        <v>322948025.2113505</v>
      </c>
      <c r="AV77" s="57">
        <v>212277477.31371024</v>
      </c>
      <c r="AW77" s="57">
        <v>0</v>
      </c>
      <c r="AX77" s="57">
        <v>116361873.08128701</v>
      </c>
      <c r="AY77" s="57">
        <v>0</v>
      </c>
      <c r="AZ77" s="57">
        <v>0</v>
      </c>
      <c r="BA77" s="57">
        <v>0</v>
      </c>
      <c r="BB77" s="57">
        <v>4355.72</v>
      </c>
      <c r="BC77" s="57">
        <v>0</v>
      </c>
      <c r="BD77" s="57">
        <v>422501159.81621957</v>
      </c>
      <c r="BE77" s="57">
        <v>1496.5700000000002</v>
      </c>
      <c r="BF77" s="57">
        <v>0</v>
      </c>
      <c r="BG77" s="57">
        <v>0</v>
      </c>
      <c r="BH77" s="57">
        <v>148901.69</v>
      </c>
      <c r="BI77" s="57">
        <v>714878271.22813201</v>
      </c>
      <c r="BJ77" s="57">
        <v>244295128.63959801</v>
      </c>
      <c r="BK77" s="57">
        <v>0</v>
      </c>
      <c r="BL77" s="57">
        <v>1115604.7176999999</v>
      </c>
      <c r="BM77" s="57">
        <v>116112965.5100019</v>
      </c>
      <c r="BN77" s="57">
        <v>101383407.52373967</v>
      </c>
      <c r="BO77" s="57">
        <v>0</v>
      </c>
      <c r="BP77" s="57">
        <v>2293702383.2347574</v>
      </c>
      <c r="BQ77" s="57">
        <v>254222774.128241</v>
      </c>
      <c r="BR77" s="57">
        <v>1410847406.4461989</v>
      </c>
      <c r="BS77" s="57">
        <v>484609340.16419309</v>
      </c>
      <c r="BT77" s="57">
        <v>0</v>
      </c>
      <c r="BU77" s="57">
        <v>0</v>
      </c>
      <c r="BV77" s="57">
        <v>817114688.43477583</v>
      </c>
      <c r="BW77" s="57">
        <v>10940.07</v>
      </c>
      <c r="BX77" s="57">
        <v>0</v>
      </c>
      <c r="BY77" s="57">
        <v>0</v>
      </c>
      <c r="BZ77" s="57">
        <v>4018699.01</v>
      </c>
      <c r="CA77" s="57">
        <v>14812706.640000001</v>
      </c>
      <c r="CB77" s="57">
        <v>14027564.100000001</v>
      </c>
      <c r="CC77" s="57">
        <v>6571938.7300000004</v>
      </c>
      <c r="CD77" s="57">
        <v>82546.63</v>
      </c>
      <c r="CE77" s="57">
        <v>0</v>
      </c>
      <c r="CF77" s="57">
        <v>15680065.350000001</v>
      </c>
      <c r="CG77" s="57">
        <v>200139.7</v>
      </c>
      <c r="CH77" s="57">
        <v>8584525.700000003</v>
      </c>
      <c r="CI77" s="57">
        <v>19727430957.64637</v>
      </c>
      <c r="CJ77" s="57">
        <v>5197601.1600000104</v>
      </c>
      <c r="CK77" s="57">
        <v>262758378.20700005</v>
      </c>
      <c r="CL77" s="57">
        <v>4031930284.303968</v>
      </c>
      <c r="CM77" s="57">
        <v>233797509.75078371</v>
      </c>
      <c r="CN77" s="57">
        <v>3798132774.553185</v>
      </c>
      <c r="CO77" s="57">
        <v>15427544693.975399</v>
      </c>
      <c r="CP77" s="57">
        <v>1490219519.0582209</v>
      </c>
      <c r="CQ77" s="57">
        <v>13937325174.917179</v>
      </c>
      <c r="CR77" s="57">
        <v>79895294.661083758</v>
      </c>
      <c r="CS77" s="57">
        <v>97953523.215965003</v>
      </c>
      <c r="CT77" s="57">
        <v>139086.19999999998</v>
      </c>
      <c r="CU77" s="57">
        <v>1036113.87</v>
      </c>
      <c r="CV77" s="57">
        <v>360901212.03378731</v>
      </c>
      <c r="CW77" s="57">
        <v>0</v>
      </c>
      <c r="CX77" s="57">
        <v>0</v>
      </c>
      <c r="CY77" s="57">
        <v>0</v>
      </c>
      <c r="CZ77" s="57">
        <v>0</v>
      </c>
      <c r="DA77" s="57">
        <v>0</v>
      </c>
      <c r="DB77" s="57">
        <v>0</v>
      </c>
      <c r="DC77" s="57">
        <v>0</v>
      </c>
      <c r="DD77" s="57">
        <v>0</v>
      </c>
      <c r="DE77" s="57">
        <v>0</v>
      </c>
      <c r="DF77" s="57">
        <v>0</v>
      </c>
      <c r="DG77" s="57">
        <v>0</v>
      </c>
      <c r="DH77" s="57">
        <v>0</v>
      </c>
      <c r="DI77" s="57">
        <v>0</v>
      </c>
      <c r="DJ77" s="57">
        <v>0</v>
      </c>
      <c r="DK77" s="57">
        <v>0</v>
      </c>
      <c r="DL77" s="57">
        <v>70423072385.279861</v>
      </c>
    </row>
    <row r="118" spans="3:3" x14ac:dyDescent="0.2">
      <c r="C118" s="3"/>
    </row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</sheetData>
  <pageMargins left="0.2" right="0.75" top="0.52" bottom="0.52" header="0.5" footer="0.5"/>
  <pageSetup paperSize="9" scale="4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A8D3F-142E-4743-A2C6-BEF9F7F2FD0D}">
  <dimension ref="A1:DL143"/>
  <sheetViews>
    <sheetView showGridLines="0" zoomScale="80" zoomScaleNormal="80" workbookViewId="0">
      <pane xSplit="3" ySplit="6" topLeftCell="D7" activePane="bottomRight" state="frozen"/>
      <selection activeCell="DC56" sqref="DC56"/>
      <selection pane="topRight" activeCell="DC56" sqref="DC56"/>
      <selection pane="bottomLeft" activeCell="DC56" sqref="DC56"/>
      <selection pane="bottomRight" activeCell="D7" sqref="D7"/>
    </sheetView>
  </sheetViews>
  <sheetFormatPr defaultColWidth="9.140625" defaultRowHeight="12.75" x14ac:dyDescent="0.2"/>
  <cols>
    <col min="1" max="1" width="58.7109375" style="6" customWidth="1"/>
    <col min="2" max="3" width="15.7109375" style="6" customWidth="1"/>
    <col min="4" max="116" width="18.85546875" style="3" customWidth="1"/>
    <col min="117" max="16384" width="9.140625" style="3"/>
  </cols>
  <sheetData>
    <row r="1" spans="1:116" ht="15" customHeight="1" x14ac:dyDescent="0.25">
      <c r="A1" s="1" t="s">
        <v>0</v>
      </c>
      <c r="B1" s="2"/>
      <c r="C1" s="2"/>
    </row>
    <row r="2" spans="1:116" ht="15" customHeight="1" x14ac:dyDescent="0.25">
      <c r="A2" s="1" t="s">
        <v>12</v>
      </c>
      <c r="B2" s="2"/>
      <c r="C2" s="2"/>
    </row>
    <row r="3" spans="1:116" ht="15" customHeight="1" x14ac:dyDescent="0.25">
      <c r="A3" s="5" t="s">
        <v>354</v>
      </c>
      <c r="B3" s="2"/>
      <c r="C3" s="2"/>
    </row>
    <row r="4" spans="1:116" ht="22.5" customHeight="1" x14ac:dyDescent="0.2"/>
    <row r="5" spans="1:116" ht="22.5" customHeight="1" x14ac:dyDescent="0.2">
      <c r="D5" s="11">
        <v>701</v>
      </c>
      <c r="E5" s="11">
        <v>900</v>
      </c>
      <c r="F5" s="11">
        <v>901</v>
      </c>
      <c r="G5" s="11">
        <v>902</v>
      </c>
      <c r="H5" s="11">
        <v>702</v>
      </c>
      <c r="I5" s="11">
        <v>703</v>
      </c>
      <c r="J5" s="11">
        <v>704</v>
      </c>
      <c r="K5" s="11">
        <v>705</v>
      </c>
      <c r="L5" s="11">
        <v>706</v>
      </c>
      <c r="M5" s="11">
        <v>708</v>
      </c>
      <c r="N5" s="11">
        <v>707</v>
      </c>
      <c r="O5" s="11">
        <v>710</v>
      </c>
      <c r="P5" s="11">
        <v>711</v>
      </c>
      <c r="Q5" s="11">
        <v>712</v>
      </c>
      <c r="R5" s="11">
        <v>713</v>
      </c>
      <c r="S5" s="11">
        <v>714</v>
      </c>
      <c r="T5" s="11">
        <v>715</v>
      </c>
      <c r="U5" s="11">
        <v>903</v>
      </c>
      <c r="V5" s="11">
        <v>716</v>
      </c>
      <c r="W5" s="11">
        <v>717</v>
      </c>
      <c r="X5" s="11">
        <v>718</v>
      </c>
      <c r="Y5" s="11">
        <v>719</v>
      </c>
      <c r="Z5" s="11">
        <v>720</v>
      </c>
      <c r="AA5" s="11">
        <v>721</v>
      </c>
      <c r="AB5" s="11">
        <v>722</v>
      </c>
      <c r="AC5" s="11">
        <v>723</v>
      </c>
      <c r="AD5" s="11">
        <v>724</v>
      </c>
      <c r="AE5" s="11">
        <v>725</v>
      </c>
      <c r="AF5" s="11">
        <v>726</v>
      </c>
      <c r="AG5" s="11">
        <v>727</v>
      </c>
      <c r="AH5" s="11">
        <v>728</v>
      </c>
      <c r="AI5" s="11">
        <v>729</v>
      </c>
      <c r="AJ5" s="11">
        <v>730</v>
      </c>
      <c r="AK5" s="11">
        <v>731</v>
      </c>
      <c r="AL5" s="11">
        <v>732</v>
      </c>
      <c r="AM5" s="11">
        <v>733</v>
      </c>
      <c r="AN5" s="11">
        <v>734</v>
      </c>
      <c r="AO5" s="11">
        <v>735</v>
      </c>
      <c r="AP5" s="11">
        <v>736</v>
      </c>
      <c r="AQ5" s="11">
        <v>737</v>
      </c>
      <c r="AR5" s="11">
        <v>738</v>
      </c>
      <c r="AS5" s="11">
        <v>739</v>
      </c>
      <c r="AT5" s="11">
        <v>740</v>
      </c>
      <c r="AU5" s="11">
        <v>741</v>
      </c>
      <c r="AV5" s="11">
        <v>742</v>
      </c>
      <c r="AW5" s="11">
        <v>743</v>
      </c>
      <c r="AX5" s="11">
        <v>744</v>
      </c>
      <c r="AY5" s="11">
        <v>745</v>
      </c>
      <c r="AZ5" s="11">
        <v>746</v>
      </c>
      <c r="BA5" s="11">
        <v>747</v>
      </c>
      <c r="BB5" s="11">
        <v>748</v>
      </c>
      <c r="BC5" s="11">
        <v>749</v>
      </c>
      <c r="BD5" s="11">
        <v>750</v>
      </c>
      <c r="BE5" s="11">
        <v>751</v>
      </c>
      <c r="BF5" s="11">
        <v>752</v>
      </c>
      <c r="BG5" s="11">
        <v>753</v>
      </c>
      <c r="BH5" s="11">
        <v>754</v>
      </c>
      <c r="BI5" s="11">
        <v>755</v>
      </c>
      <c r="BJ5" s="11">
        <v>756</v>
      </c>
      <c r="BK5" s="11">
        <v>757</v>
      </c>
      <c r="BL5" s="11">
        <v>758</v>
      </c>
      <c r="BM5" s="11">
        <v>759</v>
      </c>
      <c r="BN5" s="11">
        <v>760</v>
      </c>
      <c r="BO5" s="11">
        <v>761</v>
      </c>
      <c r="BP5" s="11">
        <v>765</v>
      </c>
      <c r="BQ5" s="11">
        <v>766</v>
      </c>
      <c r="BR5" s="11">
        <v>767</v>
      </c>
      <c r="BS5" s="11">
        <v>768</v>
      </c>
      <c r="BT5" s="11">
        <v>769</v>
      </c>
      <c r="BU5" s="11">
        <v>770</v>
      </c>
      <c r="BV5" s="11">
        <v>771</v>
      </c>
      <c r="BW5" s="11">
        <v>773</v>
      </c>
      <c r="BX5" s="11">
        <v>774</v>
      </c>
      <c r="BY5" s="11">
        <v>775</v>
      </c>
      <c r="BZ5" s="11">
        <v>776</v>
      </c>
      <c r="CA5" s="11">
        <v>777</v>
      </c>
      <c r="CB5" s="11">
        <v>778</v>
      </c>
      <c r="CC5" s="11">
        <v>779</v>
      </c>
      <c r="CD5" s="11">
        <v>780</v>
      </c>
      <c r="CE5" s="11">
        <v>781</v>
      </c>
      <c r="CF5" s="11">
        <v>782</v>
      </c>
      <c r="CG5" s="11">
        <v>783</v>
      </c>
      <c r="CH5" s="11">
        <v>784</v>
      </c>
      <c r="CI5" s="11">
        <v>785</v>
      </c>
      <c r="CJ5" s="11">
        <v>904</v>
      </c>
      <c r="CK5" s="11">
        <v>905</v>
      </c>
      <c r="CL5" s="11">
        <v>906</v>
      </c>
      <c r="CM5" s="11">
        <v>90601</v>
      </c>
      <c r="CN5" s="11">
        <v>90602</v>
      </c>
      <c r="CO5" s="11">
        <v>907</v>
      </c>
      <c r="CP5" s="11">
        <v>90701</v>
      </c>
      <c r="CQ5" s="11">
        <v>90702</v>
      </c>
      <c r="CR5" s="11">
        <v>786</v>
      </c>
      <c r="CS5" s="11">
        <v>789</v>
      </c>
      <c r="CT5" s="11">
        <v>798</v>
      </c>
      <c r="CU5" s="11">
        <v>790</v>
      </c>
      <c r="CV5" s="11">
        <v>791</v>
      </c>
      <c r="CW5" s="11">
        <v>792</v>
      </c>
      <c r="CX5" s="11">
        <v>793</v>
      </c>
      <c r="CY5" s="11">
        <v>794</v>
      </c>
      <c r="CZ5" s="11">
        <v>795</v>
      </c>
      <c r="DA5" s="11">
        <v>796</v>
      </c>
      <c r="DB5" s="11">
        <v>797</v>
      </c>
      <c r="DC5" s="11">
        <v>908</v>
      </c>
      <c r="DD5" s="11">
        <v>909</v>
      </c>
      <c r="DE5" s="11">
        <v>910</v>
      </c>
      <c r="DF5" s="11">
        <v>91001</v>
      </c>
      <c r="DG5" s="11">
        <v>91002</v>
      </c>
      <c r="DH5" s="11">
        <v>911</v>
      </c>
      <c r="DI5" s="11">
        <v>91101</v>
      </c>
      <c r="DJ5" s="11">
        <v>91102</v>
      </c>
      <c r="DK5" s="11">
        <v>799</v>
      </c>
      <c r="DL5" s="6"/>
    </row>
    <row r="6" spans="1:116" ht="80.099999999999994" customHeight="1" x14ac:dyDescent="0.2">
      <c r="A6" s="64" t="s">
        <v>141</v>
      </c>
      <c r="B6" s="64" t="s">
        <v>142</v>
      </c>
      <c r="C6" s="64" t="s">
        <v>143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110</v>
      </c>
      <c r="I6" s="8" t="s">
        <v>48</v>
      </c>
      <c r="J6" s="8" t="s">
        <v>14</v>
      </c>
      <c r="K6" s="8" t="s">
        <v>105</v>
      </c>
      <c r="L6" s="8" t="s">
        <v>106</v>
      </c>
      <c r="M6" s="8" t="s">
        <v>107</v>
      </c>
      <c r="N6" s="8" t="s">
        <v>98</v>
      </c>
      <c r="O6" s="8" t="s">
        <v>41</v>
      </c>
      <c r="P6" s="8" t="s">
        <v>42</v>
      </c>
      <c r="Q6" s="8" t="s">
        <v>37</v>
      </c>
      <c r="R6" s="8" t="s">
        <v>310</v>
      </c>
      <c r="S6" s="8" t="s">
        <v>74</v>
      </c>
      <c r="T6" s="8" t="s">
        <v>75</v>
      </c>
      <c r="U6" s="8" t="s">
        <v>76</v>
      </c>
      <c r="V6" s="8" t="s">
        <v>77</v>
      </c>
      <c r="W6" s="8" t="s">
        <v>30</v>
      </c>
      <c r="X6" s="8" t="s">
        <v>15</v>
      </c>
      <c r="Y6" s="8" t="s">
        <v>83</v>
      </c>
      <c r="Z6" s="8" t="s">
        <v>84</v>
      </c>
      <c r="AA6" s="8" t="s">
        <v>85</v>
      </c>
      <c r="AB6" s="8" t="s">
        <v>86</v>
      </c>
      <c r="AC6" s="8" t="s">
        <v>56</v>
      </c>
      <c r="AD6" s="8" t="s">
        <v>57</v>
      </c>
      <c r="AE6" s="8" t="s">
        <v>87</v>
      </c>
      <c r="AF6" s="8" t="s">
        <v>88</v>
      </c>
      <c r="AG6" s="8" t="s">
        <v>35</v>
      </c>
      <c r="AH6" s="8" t="s">
        <v>79</v>
      </c>
      <c r="AI6" s="8" t="s">
        <v>16</v>
      </c>
      <c r="AJ6" s="8" t="s">
        <v>311</v>
      </c>
      <c r="AK6" s="8" t="s">
        <v>90</v>
      </c>
      <c r="AL6" s="8" t="s">
        <v>91</v>
      </c>
      <c r="AM6" s="8" t="s">
        <v>92</v>
      </c>
      <c r="AN6" s="8" t="s">
        <v>93</v>
      </c>
      <c r="AO6" s="8" t="s">
        <v>81</v>
      </c>
      <c r="AP6" s="8" t="s">
        <v>108</v>
      </c>
      <c r="AQ6" s="8" t="s">
        <v>31</v>
      </c>
      <c r="AR6" s="8" t="s">
        <v>38</v>
      </c>
      <c r="AS6" s="8" t="s">
        <v>39</v>
      </c>
      <c r="AT6" s="8" t="s">
        <v>49</v>
      </c>
      <c r="AU6" s="8" t="s">
        <v>50</v>
      </c>
      <c r="AV6" s="8" t="s">
        <v>51</v>
      </c>
      <c r="AW6" s="8" t="s">
        <v>52</v>
      </c>
      <c r="AX6" s="8" t="s">
        <v>53</v>
      </c>
      <c r="AY6" s="8" t="s">
        <v>99</v>
      </c>
      <c r="AZ6" s="8" t="s">
        <v>100</v>
      </c>
      <c r="BA6" s="8" t="s">
        <v>101</v>
      </c>
      <c r="BB6" s="8" t="s">
        <v>111</v>
      </c>
      <c r="BC6" s="8" t="s">
        <v>112</v>
      </c>
      <c r="BD6" s="8" t="s">
        <v>17</v>
      </c>
      <c r="BE6" s="8" t="s">
        <v>18</v>
      </c>
      <c r="BF6" s="8" t="s">
        <v>113</v>
      </c>
      <c r="BG6" s="8" t="s">
        <v>114</v>
      </c>
      <c r="BH6" s="8" t="s">
        <v>115</v>
      </c>
      <c r="BI6" s="8" t="s">
        <v>102</v>
      </c>
      <c r="BJ6" s="8" t="s">
        <v>103</v>
      </c>
      <c r="BK6" s="8" t="s">
        <v>116</v>
      </c>
      <c r="BL6" s="8" t="s">
        <v>117</v>
      </c>
      <c r="BM6" s="8" t="s">
        <v>118</v>
      </c>
      <c r="BN6" s="8" t="s">
        <v>120</v>
      </c>
      <c r="BO6" s="8" t="s">
        <v>54</v>
      </c>
      <c r="BP6" s="8" t="s">
        <v>58</v>
      </c>
      <c r="BQ6" s="8" t="s">
        <v>59</v>
      </c>
      <c r="BR6" s="8" t="s">
        <v>60</v>
      </c>
      <c r="BS6" s="8" t="s">
        <v>61</v>
      </c>
      <c r="BT6" s="8" t="s">
        <v>94</v>
      </c>
      <c r="BU6" s="8" t="s">
        <v>312</v>
      </c>
      <c r="BV6" s="8" t="s">
        <v>96</v>
      </c>
      <c r="BW6" s="8" t="s">
        <v>62</v>
      </c>
      <c r="BX6" s="8" t="s">
        <v>63</v>
      </c>
      <c r="BY6" s="8" t="s">
        <v>64</v>
      </c>
      <c r="BZ6" s="8" t="s">
        <v>65</v>
      </c>
      <c r="CA6" s="8" t="s">
        <v>66</v>
      </c>
      <c r="CB6" s="8" t="s">
        <v>67</v>
      </c>
      <c r="CC6" s="8" t="s">
        <v>68</v>
      </c>
      <c r="CD6" s="8" t="s">
        <v>69</v>
      </c>
      <c r="CE6" s="8" t="s">
        <v>70</v>
      </c>
      <c r="CF6" s="8" t="s">
        <v>71</v>
      </c>
      <c r="CG6" s="8" t="s">
        <v>72</v>
      </c>
      <c r="CH6" s="8" t="s">
        <v>20</v>
      </c>
      <c r="CI6" s="8" t="s">
        <v>21</v>
      </c>
      <c r="CJ6" s="8" t="s">
        <v>22</v>
      </c>
      <c r="CK6" s="8" t="s">
        <v>23</v>
      </c>
      <c r="CL6" s="8" t="s">
        <v>24</v>
      </c>
      <c r="CM6" s="8" t="s">
        <v>25</v>
      </c>
      <c r="CN6" s="8" t="s">
        <v>26</v>
      </c>
      <c r="CO6" s="8" t="s">
        <v>27</v>
      </c>
      <c r="CP6" s="8" t="s">
        <v>25</v>
      </c>
      <c r="CQ6" s="8" t="s">
        <v>26</v>
      </c>
      <c r="CR6" s="8" t="s">
        <v>28</v>
      </c>
      <c r="CS6" s="8" t="s">
        <v>122</v>
      </c>
      <c r="CT6" s="8" t="s">
        <v>123</v>
      </c>
      <c r="CU6" s="8" t="s">
        <v>125</v>
      </c>
      <c r="CV6" s="8" t="s">
        <v>126</v>
      </c>
      <c r="CW6" s="8" t="s">
        <v>127</v>
      </c>
      <c r="CX6" s="8" t="s">
        <v>128</v>
      </c>
      <c r="CY6" s="8" t="s">
        <v>129</v>
      </c>
      <c r="CZ6" s="8" t="s">
        <v>130</v>
      </c>
      <c r="DA6" s="8" t="s">
        <v>20</v>
      </c>
      <c r="DB6" s="8" t="s">
        <v>21</v>
      </c>
      <c r="DC6" s="8" t="s">
        <v>22</v>
      </c>
      <c r="DD6" s="8" t="s">
        <v>23</v>
      </c>
      <c r="DE6" s="8" t="s">
        <v>24</v>
      </c>
      <c r="DF6" s="8" t="s">
        <v>25</v>
      </c>
      <c r="DG6" s="8" t="s">
        <v>26</v>
      </c>
      <c r="DH6" s="8" t="s">
        <v>27</v>
      </c>
      <c r="DI6" s="8" t="s">
        <v>25</v>
      </c>
      <c r="DJ6" s="8" t="s">
        <v>26</v>
      </c>
      <c r="DK6" s="8" t="s">
        <v>131</v>
      </c>
      <c r="DL6" s="69" t="s">
        <v>353</v>
      </c>
    </row>
    <row r="7" spans="1:116" ht="12.75" customHeight="1" x14ac:dyDescent="0.25">
      <c r="A7" s="65" t="s">
        <v>145</v>
      </c>
      <c r="B7" s="21">
        <v>1001</v>
      </c>
      <c r="C7" s="66" t="s">
        <v>146</v>
      </c>
      <c r="D7" s="23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10634804.66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3424651.34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12076000.16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22">
        <v>183144992.16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3">
        <v>0</v>
      </c>
      <c r="CJ7" s="22">
        <v>0</v>
      </c>
      <c r="CK7" s="22">
        <v>0</v>
      </c>
      <c r="CL7" s="23">
        <v>0</v>
      </c>
      <c r="CM7" s="22">
        <v>0</v>
      </c>
      <c r="CN7" s="22">
        <v>0</v>
      </c>
      <c r="CO7" s="23">
        <v>0</v>
      </c>
      <c r="CP7" s="22">
        <v>0</v>
      </c>
      <c r="CQ7" s="22">
        <v>0</v>
      </c>
      <c r="CR7" s="22">
        <v>569925.03</v>
      </c>
      <c r="CS7" s="22">
        <v>0</v>
      </c>
      <c r="CT7" s="22">
        <v>0</v>
      </c>
      <c r="CU7" s="22">
        <v>0</v>
      </c>
      <c r="CV7" s="22">
        <v>0</v>
      </c>
      <c r="CW7" s="22">
        <v>0</v>
      </c>
      <c r="CX7" s="22">
        <v>0</v>
      </c>
      <c r="CY7" s="22">
        <v>0</v>
      </c>
      <c r="CZ7" s="22">
        <v>0</v>
      </c>
      <c r="DA7" s="22">
        <v>0</v>
      </c>
      <c r="DB7" s="23">
        <v>0</v>
      </c>
      <c r="DC7" s="22">
        <v>0</v>
      </c>
      <c r="DD7" s="22">
        <v>0</v>
      </c>
      <c r="DE7" s="23">
        <v>0</v>
      </c>
      <c r="DF7" s="22">
        <v>0</v>
      </c>
      <c r="DG7" s="22">
        <v>0</v>
      </c>
      <c r="DH7" s="23">
        <v>0</v>
      </c>
      <c r="DI7" s="22">
        <v>0</v>
      </c>
      <c r="DJ7" s="22">
        <v>0</v>
      </c>
      <c r="DK7" s="22">
        <v>0</v>
      </c>
      <c r="DL7" s="22">
        <v>209850373.34999999</v>
      </c>
    </row>
    <row r="8" spans="1:116" ht="12.75" customHeight="1" x14ac:dyDescent="0.25">
      <c r="A8" s="65" t="s">
        <v>148</v>
      </c>
      <c r="B8" s="21">
        <v>1003</v>
      </c>
      <c r="C8" s="66" t="s">
        <v>146</v>
      </c>
      <c r="D8" s="23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0</v>
      </c>
      <c r="BR8" s="22">
        <v>0</v>
      </c>
      <c r="BS8" s="22">
        <v>0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0</v>
      </c>
      <c r="CD8" s="22">
        <v>0</v>
      </c>
      <c r="CE8" s="22">
        <v>0</v>
      </c>
      <c r="CF8" s="22">
        <v>0</v>
      </c>
      <c r="CG8" s="22">
        <v>0</v>
      </c>
      <c r="CH8" s="22">
        <v>0</v>
      </c>
      <c r="CI8" s="23">
        <v>0</v>
      </c>
      <c r="CJ8" s="22">
        <v>0</v>
      </c>
      <c r="CK8" s="22">
        <v>0</v>
      </c>
      <c r="CL8" s="23">
        <v>0</v>
      </c>
      <c r="CM8" s="22">
        <v>0</v>
      </c>
      <c r="CN8" s="22">
        <v>0</v>
      </c>
      <c r="CO8" s="23">
        <v>0</v>
      </c>
      <c r="CP8" s="22">
        <v>0</v>
      </c>
      <c r="CQ8" s="22">
        <v>0</v>
      </c>
      <c r="CR8" s="22">
        <v>0</v>
      </c>
      <c r="CS8" s="22">
        <v>0</v>
      </c>
      <c r="CT8" s="22">
        <v>0</v>
      </c>
      <c r="CU8" s="22">
        <v>0</v>
      </c>
      <c r="CV8" s="22">
        <v>0</v>
      </c>
      <c r="CW8" s="22">
        <v>0</v>
      </c>
      <c r="CX8" s="22">
        <v>0</v>
      </c>
      <c r="CY8" s="22">
        <v>0</v>
      </c>
      <c r="CZ8" s="22">
        <v>0</v>
      </c>
      <c r="DA8" s="22">
        <v>0</v>
      </c>
      <c r="DB8" s="23">
        <v>0</v>
      </c>
      <c r="DC8" s="22">
        <v>0</v>
      </c>
      <c r="DD8" s="22">
        <v>0</v>
      </c>
      <c r="DE8" s="23">
        <v>0</v>
      </c>
      <c r="DF8" s="22">
        <v>0</v>
      </c>
      <c r="DG8" s="22">
        <v>0</v>
      </c>
      <c r="DH8" s="23">
        <v>0</v>
      </c>
      <c r="DI8" s="22">
        <v>0</v>
      </c>
      <c r="DJ8" s="22">
        <v>0</v>
      </c>
      <c r="DK8" s="22">
        <v>0</v>
      </c>
      <c r="DL8" s="22">
        <v>0</v>
      </c>
    </row>
    <row r="9" spans="1:116" ht="12.75" customHeight="1" x14ac:dyDescent="0.25">
      <c r="A9" s="65" t="s">
        <v>150</v>
      </c>
      <c r="B9" s="21">
        <v>1004</v>
      </c>
      <c r="C9" s="66" t="s">
        <v>146</v>
      </c>
      <c r="D9" s="23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3">
        <v>0</v>
      </c>
      <c r="CJ9" s="22">
        <v>0</v>
      </c>
      <c r="CK9" s="22">
        <v>0</v>
      </c>
      <c r="CL9" s="23">
        <v>0</v>
      </c>
      <c r="CM9" s="22">
        <v>0</v>
      </c>
      <c r="CN9" s="22">
        <v>0</v>
      </c>
      <c r="CO9" s="23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3">
        <v>0</v>
      </c>
      <c r="DC9" s="22">
        <v>0</v>
      </c>
      <c r="DD9" s="22">
        <v>0</v>
      </c>
      <c r="DE9" s="23">
        <v>0</v>
      </c>
      <c r="DF9" s="22">
        <v>0</v>
      </c>
      <c r="DG9" s="22">
        <v>0</v>
      </c>
      <c r="DH9" s="23">
        <v>0</v>
      </c>
      <c r="DI9" s="22">
        <v>0</v>
      </c>
      <c r="DJ9" s="22">
        <v>0</v>
      </c>
      <c r="DK9" s="22">
        <v>0</v>
      </c>
      <c r="DL9" s="22">
        <v>0</v>
      </c>
    </row>
    <row r="10" spans="1:116" ht="12.75" customHeight="1" x14ac:dyDescent="0.25">
      <c r="A10" s="65" t="s">
        <v>152</v>
      </c>
      <c r="B10" s="21">
        <v>1005</v>
      </c>
      <c r="C10" s="66" t="s">
        <v>146</v>
      </c>
      <c r="D10" s="23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3">
        <v>0</v>
      </c>
      <c r="CJ10" s="22">
        <v>0</v>
      </c>
      <c r="CK10" s="22">
        <v>0</v>
      </c>
      <c r="CL10" s="23">
        <v>0</v>
      </c>
      <c r="CM10" s="22">
        <v>0</v>
      </c>
      <c r="CN10" s="22">
        <v>0</v>
      </c>
      <c r="CO10" s="23">
        <v>0</v>
      </c>
      <c r="CP10" s="22">
        <v>0</v>
      </c>
      <c r="CQ10" s="22">
        <v>0</v>
      </c>
      <c r="CR10" s="22">
        <v>0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3">
        <v>0</v>
      </c>
      <c r="DC10" s="22">
        <v>0</v>
      </c>
      <c r="DD10" s="22">
        <v>0</v>
      </c>
      <c r="DE10" s="23">
        <v>0</v>
      </c>
      <c r="DF10" s="22">
        <v>0</v>
      </c>
      <c r="DG10" s="22">
        <v>0</v>
      </c>
      <c r="DH10" s="23">
        <v>0</v>
      </c>
      <c r="DI10" s="22">
        <v>0</v>
      </c>
      <c r="DJ10" s="22">
        <v>0</v>
      </c>
      <c r="DK10" s="22">
        <v>0</v>
      </c>
      <c r="DL10" s="22">
        <v>0</v>
      </c>
    </row>
    <row r="11" spans="1:116" ht="12.75" customHeight="1" x14ac:dyDescent="0.25">
      <c r="A11" s="65" t="s">
        <v>154</v>
      </c>
      <c r="B11" s="21">
        <v>1006</v>
      </c>
      <c r="C11" s="66" t="s">
        <v>146</v>
      </c>
      <c r="D11" s="23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3">
        <v>0</v>
      </c>
      <c r="CJ11" s="22">
        <v>0</v>
      </c>
      <c r="CK11" s="22">
        <v>0</v>
      </c>
      <c r="CL11" s="23">
        <v>0</v>
      </c>
      <c r="CM11" s="22">
        <v>0</v>
      </c>
      <c r="CN11" s="22">
        <v>0</v>
      </c>
      <c r="CO11" s="23">
        <v>0</v>
      </c>
      <c r="CP11" s="22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3">
        <v>0</v>
      </c>
      <c r="DC11" s="22">
        <v>0</v>
      </c>
      <c r="DD11" s="22">
        <v>0</v>
      </c>
      <c r="DE11" s="23">
        <v>0</v>
      </c>
      <c r="DF11" s="22">
        <v>0</v>
      </c>
      <c r="DG11" s="22">
        <v>0</v>
      </c>
      <c r="DH11" s="23">
        <v>0</v>
      </c>
      <c r="DI11" s="22">
        <v>0</v>
      </c>
      <c r="DJ11" s="22">
        <v>0</v>
      </c>
      <c r="DK11" s="22">
        <v>0</v>
      </c>
      <c r="DL11" s="22">
        <v>0</v>
      </c>
    </row>
    <row r="12" spans="1:116" ht="12.75" customHeight="1" x14ac:dyDescent="0.25">
      <c r="A12" s="65" t="s">
        <v>156</v>
      </c>
      <c r="B12" s="21">
        <v>1007</v>
      </c>
      <c r="C12" s="66" t="s">
        <v>146</v>
      </c>
      <c r="D12" s="23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3">
        <v>0</v>
      </c>
      <c r="CJ12" s="22">
        <v>0</v>
      </c>
      <c r="CK12" s="22">
        <v>0</v>
      </c>
      <c r="CL12" s="23">
        <v>0</v>
      </c>
      <c r="CM12" s="22">
        <v>0</v>
      </c>
      <c r="CN12" s="22">
        <v>0</v>
      </c>
      <c r="CO12" s="23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3">
        <v>0</v>
      </c>
      <c r="DC12" s="22">
        <v>0</v>
      </c>
      <c r="DD12" s="22">
        <v>0</v>
      </c>
      <c r="DE12" s="23">
        <v>0</v>
      </c>
      <c r="DF12" s="22">
        <v>0</v>
      </c>
      <c r="DG12" s="22">
        <v>0</v>
      </c>
      <c r="DH12" s="23">
        <v>0</v>
      </c>
      <c r="DI12" s="22">
        <v>0</v>
      </c>
      <c r="DJ12" s="22">
        <v>0</v>
      </c>
      <c r="DK12" s="22">
        <v>0</v>
      </c>
      <c r="DL12" s="22">
        <v>0</v>
      </c>
    </row>
    <row r="13" spans="1:116" ht="12.75" customHeight="1" x14ac:dyDescent="0.25">
      <c r="A13" s="65" t="s">
        <v>158</v>
      </c>
      <c r="B13" s="21">
        <v>1008</v>
      </c>
      <c r="C13" s="66" t="s">
        <v>146</v>
      </c>
      <c r="D13" s="23">
        <v>0</v>
      </c>
      <c r="E13" s="22">
        <v>0</v>
      </c>
      <c r="F13" s="22">
        <v>0</v>
      </c>
      <c r="G13" s="22">
        <v>0</v>
      </c>
      <c r="H13" s="22">
        <v>0</v>
      </c>
      <c r="I13" s="22">
        <v>89.58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-367.77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3">
        <v>0</v>
      </c>
      <c r="CJ13" s="22">
        <v>0</v>
      </c>
      <c r="CK13" s="22">
        <v>0</v>
      </c>
      <c r="CL13" s="23">
        <v>0</v>
      </c>
      <c r="CM13" s="22">
        <v>0</v>
      </c>
      <c r="CN13" s="22">
        <v>0</v>
      </c>
      <c r="CO13" s="23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3">
        <v>0</v>
      </c>
      <c r="DC13" s="22">
        <v>0</v>
      </c>
      <c r="DD13" s="22">
        <v>0</v>
      </c>
      <c r="DE13" s="23">
        <v>0</v>
      </c>
      <c r="DF13" s="22">
        <v>0</v>
      </c>
      <c r="DG13" s="22">
        <v>0</v>
      </c>
      <c r="DH13" s="23">
        <v>0</v>
      </c>
      <c r="DI13" s="22">
        <v>0</v>
      </c>
      <c r="DJ13" s="22">
        <v>0</v>
      </c>
      <c r="DK13" s="22">
        <v>0</v>
      </c>
      <c r="DL13" s="22">
        <v>-278.19</v>
      </c>
    </row>
    <row r="14" spans="1:116" ht="12.75" customHeight="1" x14ac:dyDescent="0.25">
      <c r="A14" s="65" t="s">
        <v>159</v>
      </c>
      <c r="B14" s="21">
        <v>1009</v>
      </c>
      <c r="C14" s="66" t="s">
        <v>146</v>
      </c>
      <c r="D14" s="23">
        <v>395973624.70999998</v>
      </c>
      <c r="E14" s="22">
        <v>306936.89000000013</v>
      </c>
      <c r="F14" s="22">
        <v>1467441.27</v>
      </c>
      <c r="G14" s="22">
        <v>394199246.54999995</v>
      </c>
      <c r="H14" s="22">
        <v>34246395.029999994</v>
      </c>
      <c r="I14" s="22">
        <v>5214.76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4789849.13</v>
      </c>
      <c r="P14" s="22">
        <v>0</v>
      </c>
      <c r="Q14" s="22">
        <v>88569.600000000006</v>
      </c>
      <c r="R14" s="22">
        <v>0</v>
      </c>
      <c r="S14" s="22">
        <v>0</v>
      </c>
      <c r="T14" s="22">
        <v>148159480.28999999</v>
      </c>
      <c r="U14" s="22">
        <v>27862389.82</v>
      </c>
      <c r="V14" s="22">
        <v>2048.3200000000002</v>
      </c>
      <c r="W14" s="22">
        <v>6754.66</v>
      </c>
      <c r="X14" s="22">
        <v>0</v>
      </c>
      <c r="Y14" s="22">
        <v>673368.76</v>
      </c>
      <c r="Z14" s="22">
        <v>769976.50000000012</v>
      </c>
      <c r="AA14" s="22">
        <v>0</v>
      </c>
      <c r="AB14" s="22">
        <v>0</v>
      </c>
      <c r="AC14" s="22">
        <v>347322.22000000003</v>
      </c>
      <c r="AD14" s="22">
        <v>6620730.3799999999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348797.44</v>
      </c>
      <c r="AK14" s="22">
        <v>0</v>
      </c>
      <c r="AL14" s="22">
        <v>0</v>
      </c>
      <c r="AM14" s="22">
        <v>17151.650000000001</v>
      </c>
      <c r="AN14" s="22">
        <v>0</v>
      </c>
      <c r="AO14" s="22">
        <v>0</v>
      </c>
      <c r="AP14" s="22">
        <v>2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4967.2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192.48999999999998</v>
      </c>
      <c r="BO14" s="22">
        <v>0</v>
      </c>
      <c r="BP14" s="22">
        <v>5440549.5100000007</v>
      </c>
      <c r="BQ14" s="22">
        <v>710343.77</v>
      </c>
      <c r="BR14" s="22">
        <v>15440258.629999999</v>
      </c>
      <c r="BS14" s="22">
        <v>1907603.4900000002</v>
      </c>
      <c r="BT14" s="22">
        <v>0</v>
      </c>
      <c r="BU14" s="22">
        <v>0</v>
      </c>
      <c r="BV14" s="22">
        <v>12875030.140000001</v>
      </c>
      <c r="BW14" s="22">
        <v>424911.15</v>
      </c>
      <c r="BX14" s="22">
        <v>0</v>
      </c>
      <c r="BY14" s="22">
        <v>0</v>
      </c>
      <c r="BZ14" s="22">
        <v>6418263.5099999998</v>
      </c>
      <c r="CA14" s="22">
        <v>77695189.689999998</v>
      </c>
      <c r="CB14" s="22">
        <v>646086.24</v>
      </c>
      <c r="CC14" s="22">
        <v>44892559.880000003</v>
      </c>
      <c r="CD14" s="22">
        <v>0</v>
      </c>
      <c r="CE14" s="22">
        <v>0</v>
      </c>
      <c r="CF14" s="22">
        <v>808226.72</v>
      </c>
      <c r="CG14" s="22">
        <v>6677047.1100000003</v>
      </c>
      <c r="CH14" s="22">
        <v>0</v>
      </c>
      <c r="CI14" s="23">
        <v>0</v>
      </c>
      <c r="CJ14" s="22">
        <v>0</v>
      </c>
      <c r="CK14" s="22">
        <v>0</v>
      </c>
      <c r="CL14" s="23">
        <v>0</v>
      </c>
      <c r="CM14" s="22">
        <v>0</v>
      </c>
      <c r="CN14" s="22">
        <v>0</v>
      </c>
      <c r="CO14" s="23">
        <v>0</v>
      </c>
      <c r="CP14" s="22">
        <v>0</v>
      </c>
      <c r="CQ14" s="22">
        <v>0</v>
      </c>
      <c r="CR14" s="22">
        <v>2714.67</v>
      </c>
      <c r="CS14" s="22">
        <v>0</v>
      </c>
      <c r="CT14" s="22">
        <v>0</v>
      </c>
      <c r="CU14" s="22">
        <v>0</v>
      </c>
      <c r="CV14" s="22">
        <v>0</v>
      </c>
      <c r="CW14" s="22">
        <v>0</v>
      </c>
      <c r="CX14" s="22">
        <v>0</v>
      </c>
      <c r="CY14" s="22">
        <v>0</v>
      </c>
      <c r="CZ14" s="22">
        <v>0</v>
      </c>
      <c r="DA14" s="22">
        <v>0</v>
      </c>
      <c r="DB14" s="23">
        <v>0</v>
      </c>
      <c r="DC14" s="22">
        <v>0</v>
      </c>
      <c r="DD14" s="22">
        <v>0</v>
      </c>
      <c r="DE14" s="23">
        <v>0</v>
      </c>
      <c r="DF14" s="22">
        <v>0</v>
      </c>
      <c r="DG14" s="22">
        <v>0</v>
      </c>
      <c r="DH14" s="23">
        <v>0</v>
      </c>
      <c r="DI14" s="22">
        <v>0</v>
      </c>
      <c r="DJ14" s="22">
        <v>0</v>
      </c>
      <c r="DK14" s="22">
        <v>0</v>
      </c>
      <c r="DL14" s="22">
        <v>793855619.47000015</v>
      </c>
    </row>
    <row r="15" spans="1:116" ht="12.75" customHeight="1" x14ac:dyDescent="0.25">
      <c r="A15" s="65" t="s">
        <v>161</v>
      </c>
      <c r="B15" s="21">
        <v>1010</v>
      </c>
      <c r="C15" s="66" t="s">
        <v>146</v>
      </c>
      <c r="D15" s="23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718020.56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1665974.05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3">
        <v>0</v>
      </c>
      <c r="CJ15" s="22">
        <v>0</v>
      </c>
      <c r="CK15" s="22">
        <v>0</v>
      </c>
      <c r="CL15" s="23">
        <v>0</v>
      </c>
      <c r="CM15" s="22">
        <v>0</v>
      </c>
      <c r="CN15" s="22">
        <v>0</v>
      </c>
      <c r="CO15" s="23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3">
        <v>0</v>
      </c>
      <c r="DC15" s="22">
        <v>0</v>
      </c>
      <c r="DD15" s="22">
        <v>0</v>
      </c>
      <c r="DE15" s="23">
        <v>0</v>
      </c>
      <c r="DF15" s="22">
        <v>0</v>
      </c>
      <c r="DG15" s="22">
        <v>0</v>
      </c>
      <c r="DH15" s="23">
        <v>0</v>
      </c>
      <c r="DI15" s="22">
        <v>0</v>
      </c>
      <c r="DJ15" s="22">
        <v>0</v>
      </c>
      <c r="DK15" s="22">
        <v>0</v>
      </c>
      <c r="DL15" s="22">
        <v>2383994.6100000003</v>
      </c>
    </row>
    <row r="16" spans="1:116" ht="12.75" customHeight="1" x14ac:dyDescent="0.25">
      <c r="A16" s="65" t="s">
        <v>163</v>
      </c>
      <c r="B16" s="21">
        <v>1011</v>
      </c>
      <c r="C16" s="66" t="s">
        <v>146</v>
      </c>
      <c r="D16" s="23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3952684.2603337504</v>
      </c>
      <c r="BJ16" s="22">
        <v>8473905.6721333042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0</v>
      </c>
      <c r="CD16" s="22">
        <v>0</v>
      </c>
      <c r="CE16" s="22">
        <v>0</v>
      </c>
      <c r="CF16" s="22">
        <v>0</v>
      </c>
      <c r="CG16" s="22">
        <v>0</v>
      </c>
      <c r="CH16" s="22">
        <v>0</v>
      </c>
      <c r="CI16" s="23">
        <v>0</v>
      </c>
      <c r="CJ16" s="22">
        <v>0</v>
      </c>
      <c r="CK16" s="22">
        <v>0</v>
      </c>
      <c r="CL16" s="23">
        <v>0</v>
      </c>
      <c r="CM16" s="22">
        <v>0</v>
      </c>
      <c r="CN16" s="22">
        <v>0</v>
      </c>
      <c r="CO16" s="23">
        <v>0</v>
      </c>
      <c r="CP16" s="22">
        <v>0</v>
      </c>
      <c r="CQ16" s="22">
        <v>0</v>
      </c>
      <c r="CR16" s="22">
        <v>0</v>
      </c>
      <c r="CS16" s="22">
        <v>0</v>
      </c>
      <c r="CT16" s="22">
        <v>0</v>
      </c>
      <c r="CU16" s="22">
        <v>0</v>
      </c>
      <c r="CV16" s="22">
        <v>0</v>
      </c>
      <c r="CW16" s="22">
        <v>0</v>
      </c>
      <c r="CX16" s="22">
        <v>0</v>
      </c>
      <c r="CY16" s="22">
        <v>0</v>
      </c>
      <c r="CZ16" s="22">
        <v>0</v>
      </c>
      <c r="DA16" s="22">
        <v>0</v>
      </c>
      <c r="DB16" s="23">
        <v>0</v>
      </c>
      <c r="DC16" s="22">
        <v>0</v>
      </c>
      <c r="DD16" s="22">
        <v>0</v>
      </c>
      <c r="DE16" s="23">
        <v>0</v>
      </c>
      <c r="DF16" s="22">
        <v>0</v>
      </c>
      <c r="DG16" s="22">
        <v>0</v>
      </c>
      <c r="DH16" s="23">
        <v>0</v>
      </c>
      <c r="DI16" s="22">
        <v>0</v>
      </c>
      <c r="DJ16" s="22">
        <v>0</v>
      </c>
      <c r="DK16" s="22">
        <v>0</v>
      </c>
      <c r="DL16" s="22">
        <v>12426589.932467055</v>
      </c>
    </row>
    <row r="17" spans="1:116" ht="12.75" customHeight="1" x14ac:dyDescent="0.25">
      <c r="A17" s="65" t="s">
        <v>165</v>
      </c>
      <c r="B17" s="21">
        <v>1012</v>
      </c>
      <c r="C17" s="66" t="s">
        <v>146</v>
      </c>
      <c r="D17" s="23">
        <v>528</v>
      </c>
      <c r="E17" s="22">
        <v>0</v>
      </c>
      <c r="F17" s="22">
        <v>528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366902547.76999998</v>
      </c>
      <c r="U17" s="22">
        <v>6139903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1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716307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20710</v>
      </c>
      <c r="AU17" s="22">
        <v>21</v>
      </c>
      <c r="AV17" s="22">
        <v>41</v>
      </c>
      <c r="AW17" s="22">
        <v>0</v>
      </c>
      <c r="AX17" s="22">
        <v>21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3">
        <v>0</v>
      </c>
      <c r="CJ17" s="22">
        <v>0</v>
      </c>
      <c r="CK17" s="22">
        <v>0</v>
      </c>
      <c r="CL17" s="23">
        <v>0</v>
      </c>
      <c r="CM17" s="22">
        <v>0</v>
      </c>
      <c r="CN17" s="22">
        <v>0</v>
      </c>
      <c r="CO17" s="23">
        <v>0</v>
      </c>
      <c r="CP17" s="22">
        <v>0</v>
      </c>
      <c r="CQ17" s="22">
        <v>0</v>
      </c>
      <c r="CR17" s="22">
        <v>0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  <c r="DA17" s="22">
        <v>0</v>
      </c>
      <c r="DB17" s="23">
        <v>0</v>
      </c>
      <c r="DC17" s="22">
        <v>0</v>
      </c>
      <c r="DD17" s="22">
        <v>0</v>
      </c>
      <c r="DE17" s="23">
        <v>0</v>
      </c>
      <c r="DF17" s="22">
        <v>0</v>
      </c>
      <c r="DG17" s="22">
        <v>0</v>
      </c>
      <c r="DH17" s="23">
        <v>0</v>
      </c>
      <c r="DI17" s="22">
        <v>0</v>
      </c>
      <c r="DJ17" s="22">
        <v>0</v>
      </c>
      <c r="DK17" s="22">
        <v>0</v>
      </c>
      <c r="DL17" s="22">
        <v>373780079.76999998</v>
      </c>
    </row>
    <row r="18" spans="1:116" ht="12.75" customHeight="1" x14ac:dyDescent="0.25">
      <c r="A18" s="65" t="s">
        <v>167</v>
      </c>
      <c r="B18" s="21">
        <v>1013</v>
      </c>
      <c r="C18" s="66" t="s">
        <v>146</v>
      </c>
      <c r="D18" s="23">
        <v>16687365.357399996</v>
      </c>
      <c r="E18" s="22">
        <v>228731.8810819689</v>
      </c>
      <c r="F18" s="22">
        <v>9682601.1905968245</v>
      </c>
      <c r="G18" s="22">
        <v>6776032.2857212024</v>
      </c>
      <c r="H18" s="22">
        <v>8805510.5214000009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2577843.7799999998</v>
      </c>
      <c r="P18" s="22">
        <v>0</v>
      </c>
      <c r="Q18" s="22">
        <v>1061020.06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4791497.3</v>
      </c>
      <c r="Z18" s="22">
        <v>1885689.2657999999</v>
      </c>
      <c r="AA18" s="22">
        <v>0</v>
      </c>
      <c r="AB18" s="22">
        <v>0</v>
      </c>
      <c r="AC18" s="22">
        <v>8125.28</v>
      </c>
      <c r="AD18" s="22">
        <v>2226998.5496</v>
      </c>
      <c r="AE18" s="22">
        <v>0</v>
      </c>
      <c r="AF18" s="22">
        <v>0</v>
      </c>
      <c r="AG18" s="22">
        <v>587128.65179999999</v>
      </c>
      <c r="AH18" s="22">
        <v>4961831.3838999998</v>
      </c>
      <c r="AI18" s="22">
        <v>325480.03659999999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11108.93</v>
      </c>
      <c r="AQ18" s="22">
        <v>0</v>
      </c>
      <c r="AR18" s="22">
        <v>0</v>
      </c>
      <c r="AS18" s="22">
        <v>0</v>
      </c>
      <c r="AT18" s="22">
        <v>56172360.117299996</v>
      </c>
      <c r="AU18" s="22">
        <v>4827314.6371999998</v>
      </c>
      <c r="AV18" s="22">
        <v>4391.59</v>
      </c>
      <c r="AW18" s="22">
        <v>0</v>
      </c>
      <c r="AX18" s="22">
        <v>5014594.9172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200.87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513.66999999999996</v>
      </c>
      <c r="BO18" s="22">
        <v>0</v>
      </c>
      <c r="BP18" s="22">
        <v>9630283.0305000003</v>
      </c>
      <c r="BQ18" s="22">
        <v>3072072.1475</v>
      </c>
      <c r="BR18" s="22">
        <v>20066166.07</v>
      </c>
      <c r="BS18" s="22">
        <v>2960328.6103999997</v>
      </c>
      <c r="BT18" s="22">
        <v>0</v>
      </c>
      <c r="BU18" s="22">
        <v>0</v>
      </c>
      <c r="BV18" s="22">
        <v>3787073.7234999998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3">
        <v>0</v>
      </c>
      <c r="CJ18" s="22">
        <v>0</v>
      </c>
      <c r="CK18" s="22">
        <v>0</v>
      </c>
      <c r="CL18" s="23">
        <v>0</v>
      </c>
      <c r="CM18" s="22">
        <v>0</v>
      </c>
      <c r="CN18" s="22">
        <v>0</v>
      </c>
      <c r="CO18" s="23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3">
        <v>0</v>
      </c>
      <c r="DC18" s="22">
        <v>0</v>
      </c>
      <c r="DD18" s="22">
        <v>0</v>
      </c>
      <c r="DE18" s="23">
        <v>0</v>
      </c>
      <c r="DF18" s="22">
        <v>0</v>
      </c>
      <c r="DG18" s="22">
        <v>0</v>
      </c>
      <c r="DH18" s="23">
        <v>0</v>
      </c>
      <c r="DI18" s="22">
        <v>0</v>
      </c>
      <c r="DJ18" s="22">
        <v>0</v>
      </c>
      <c r="DK18" s="22">
        <v>0</v>
      </c>
      <c r="DL18" s="22">
        <v>149464898.50009999</v>
      </c>
    </row>
    <row r="19" spans="1:116" ht="12.75" customHeight="1" x14ac:dyDescent="0.25">
      <c r="A19" s="65" t="s">
        <v>169</v>
      </c>
      <c r="B19" s="21">
        <v>1016</v>
      </c>
      <c r="C19" s="66" t="s">
        <v>146</v>
      </c>
      <c r="D19" s="23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0</v>
      </c>
      <c r="CF19" s="22">
        <v>0</v>
      </c>
      <c r="CG19" s="22">
        <v>0</v>
      </c>
      <c r="CH19" s="22">
        <v>0</v>
      </c>
      <c r="CI19" s="23">
        <v>0</v>
      </c>
      <c r="CJ19" s="22">
        <v>0</v>
      </c>
      <c r="CK19" s="22">
        <v>0</v>
      </c>
      <c r="CL19" s="23">
        <v>0</v>
      </c>
      <c r="CM19" s="22">
        <v>0</v>
      </c>
      <c r="CN19" s="22">
        <v>0</v>
      </c>
      <c r="CO19" s="23">
        <v>0</v>
      </c>
      <c r="CP19" s="22">
        <v>0</v>
      </c>
      <c r="CQ19" s="22">
        <v>0</v>
      </c>
      <c r="CR19" s="22">
        <v>0</v>
      </c>
      <c r="CS19" s="22">
        <v>0</v>
      </c>
      <c r="CT19" s="22">
        <v>0</v>
      </c>
      <c r="CU19" s="22">
        <v>0</v>
      </c>
      <c r="CV19" s="22">
        <v>0</v>
      </c>
      <c r="CW19" s="22">
        <v>0</v>
      </c>
      <c r="CX19" s="22">
        <v>0</v>
      </c>
      <c r="CY19" s="22">
        <v>0</v>
      </c>
      <c r="CZ19" s="22">
        <v>0</v>
      </c>
      <c r="DA19" s="22">
        <v>0</v>
      </c>
      <c r="DB19" s="23">
        <v>0</v>
      </c>
      <c r="DC19" s="22">
        <v>0</v>
      </c>
      <c r="DD19" s="22">
        <v>0</v>
      </c>
      <c r="DE19" s="23">
        <v>0</v>
      </c>
      <c r="DF19" s="22">
        <v>0</v>
      </c>
      <c r="DG19" s="22">
        <v>0</v>
      </c>
      <c r="DH19" s="23">
        <v>0</v>
      </c>
      <c r="DI19" s="22">
        <v>0</v>
      </c>
      <c r="DJ19" s="22">
        <v>0</v>
      </c>
      <c r="DK19" s="22">
        <v>0</v>
      </c>
      <c r="DL19" s="22">
        <v>0</v>
      </c>
    </row>
    <row r="20" spans="1:116" ht="12.75" customHeight="1" x14ac:dyDescent="0.25">
      <c r="A20" s="65" t="s">
        <v>171</v>
      </c>
      <c r="B20" s="21">
        <v>1017</v>
      </c>
      <c r="C20" s="66" t="s">
        <v>146</v>
      </c>
      <c r="D20" s="23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0</v>
      </c>
      <c r="CD20" s="22">
        <v>0</v>
      </c>
      <c r="CE20" s="22">
        <v>0</v>
      </c>
      <c r="CF20" s="22">
        <v>0</v>
      </c>
      <c r="CG20" s="22">
        <v>0</v>
      </c>
      <c r="CH20" s="22">
        <v>0</v>
      </c>
      <c r="CI20" s="23">
        <v>0</v>
      </c>
      <c r="CJ20" s="22">
        <v>0</v>
      </c>
      <c r="CK20" s="22">
        <v>0</v>
      </c>
      <c r="CL20" s="23">
        <v>0</v>
      </c>
      <c r="CM20" s="22">
        <v>0</v>
      </c>
      <c r="CN20" s="22">
        <v>0</v>
      </c>
      <c r="CO20" s="23">
        <v>0</v>
      </c>
      <c r="CP20" s="22">
        <v>0</v>
      </c>
      <c r="CQ20" s="22">
        <v>0</v>
      </c>
      <c r="CR20" s="22">
        <v>0</v>
      </c>
      <c r="CS20" s="22">
        <v>0</v>
      </c>
      <c r="CT20" s="22">
        <v>0</v>
      </c>
      <c r="CU20" s="22">
        <v>0</v>
      </c>
      <c r="CV20" s="22">
        <v>0</v>
      </c>
      <c r="CW20" s="22">
        <v>0</v>
      </c>
      <c r="CX20" s="22">
        <v>0</v>
      </c>
      <c r="CY20" s="22">
        <v>0</v>
      </c>
      <c r="CZ20" s="22">
        <v>0</v>
      </c>
      <c r="DA20" s="22">
        <v>0</v>
      </c>
      <c r="DB20" s="23">
        <v>0</v>
      </c>
      <c r="DC20" s="22">
        <v>0</v>
      </c>
      <c r="DD20" s="22">
        <v>0</v>
      </c>
      <c r="DE20" s="23">
        <v>0</v>
      </c>
      <c r="DF20" s="22">
        <v>0</v>
      </c>
      <c r="DG20" s="22">
        <v>0</v>
      </c>
      <c r="DH20" s="23">
        <v>0</v>
      </c>
      <c r="DI20" s="22">
        <v>0</v>
      </c>
      <c r="DJ20" s="22">
        <v>0</v>
      </c>
      <c r="DK20" s="22">
        <v>0</v>
      </c>
      <c r="DL20" s="22">
        <v>0</v>
      </c>
    </row>
    <row r="21" spans="1:116" ht="12.75" customHeight="1" x14ac:dyDescent="0.25">
      <c r="A21" s="65" t="s">
        <v>173</v>
      </c>
      <c r="B21" s="21">
        <v>1018</v>
      </c>
      <c r="C21" s="66" t="s">
        <v>146</v>
      </c>
      <c r="D21" s="23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1085908.27</v>
      </c>
      <c r="P21" s="22">
        <v>0</v>
      </c>
      <c r="Q21" s="22">
        <v>0</v>
      </c>
      <c r="R21" s="22">
        <v>0</v>
      </c>
      <c r="S21" s="22">
        <v>0</v>
      </c>
      <c r="T21" s="22">
        <v>-3895980.4000000004</v>
      </c>
      <c r="U21" s="22">
        <v>-369326.72</v>
      </c>
      <c r="V21" s="22">
        <v>0</v>
      </c>
      <c r="W21" s="22">
        <v>0</v>
      </c>
      <c r="X21" s="22">
        <v>0</v>
      </c>
      <c r="Y21" s="22">
        <v>1172484.75</v>
      </c>
      <c r="Z21" s="22">
        <v>10472488.4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788583</v>
      </c>
      <c r="AH21" s="22">
        <v>3085423.76</v>
      </c>
      <c r="AI21" s="22">
        <v>0</v>
      </c>
      <c r="AJ21" s="22">
        <v>686051.89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2358932.62</v>
      </c>
      <c r="BR21" s="22">
        <v>71960.47</v>
      </c>
      <c r="BS21" s="22">
        <v>0</v>
      </c>
      <c r="BT21" s="22">
        <v>0</v>
      </c>
      <c r="BU21" s="22">
        <v>0</v>
      </c>
      <c r="BV21" s="22">
        <v>5375464.8300000001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3">
        <v>0</v>
      </c>
      <c r="CJ21" s="22">
        <v>0</v>
      </c>
      <c r="CK21" s="22">
        <v>0</v>
      </c>
      <c r="CL21" s="23">
        <v>0</v>
      </c>
      <c r="CM21" s="22">
        <v>0</v>
      </c>
      <c r="CN21" s="22">
        <v>0</v>
      </c>
      <c r="CO21" s="23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3">
        <v>0</v>
      </c>
      <c r="DC21" s="22">
        <v>0</v>
      </c>
      <c r="DD21" s="22">
        <v>0</v>
      </c>
      <c r="DE21" s="23">
        <v>0</v>
      </c>
      <c r="DF21" s="22">
        <v>0</v>
      </c>
      <c r="DG21" s="22">
        <v>0</v>
      </c>
      <c r="DH21" s="23">
        <v>0</v>
      </c>
      <c r="DI21" s="22">
        <v>0</v>
      </c>
      <c r="DJ21" s="22">
        <v>0</v>
      </c>
      <c r="DK21" s="22">
        <v>0</v>
      </c>
      <c r="DL21" s="22">
        <v>20831990.870000001</v>
      </c>
    </row>
    <row r="22" spans="1:116" ht="12.75" customHeight="1" x14ac:dyDescent="0.25">
      <c r="A22" s="65" t="s">
        <v>175</v>
      </c>
      <c r="B22" s="21">
        <v>1020</v>
      </c>
      <c r="C22" s="66" t="s">
        <v>146</v>
      </c>
      <c r="D22" s="23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  <c r="CG22" s="22">
        <v>0</v>
      </c>
      <c r="CH22" s="22">
        <v>0</v>
      </c>
      <c r="CI22" s="23">
        <v>0</v>
      </c>
      <c r="CJ22" s="22">
        <v>0</v>
      </c>
      <c r="CK22" s="22">
        <v>0</v>
      </c>
      <c r="CL22" s="23">
        <v>0</v>
      </c>
      <c r="CM22" s="22">
        <v>0</v>
      </c>
      <c r="CN22" s="22">
        <v>0</v>
      </c>
      <c r="CO22" s="23">
        <v>0</v>
      </c>
      <c r="CP22" s="22">
        <v>0</v>
      </c>
      <c r="CQ22" s="22">
        <v>0</v>
      </c>
      <c r="CR22" s="22">
        <v>0</v>
      </c>
      <c r="CS22" s="22">
        <v>0</v>
      </c>
      <c r="CT22" s="22">
        <v>0</v>
      </c>
      <c r="CU22" s="22">
        <v>0</v>
      </c>
      <c r="CV22" s="22">
        <v>0</v>
      </c>
      <c r="CW22" s="22">
        <v>0</v>
      </c>
      <c r="CX22" s="22">
        <v>0</v>
      </c>
      <c r="CY22" s="22">
        <v>0</v>
      </c>
      <c r="CZ22" s="22">
        <v>0</v>
      </c>
      <c r="DA22" s="22">
        <v>0</v>
      </c>
      <c r="DB22" s="23">
        <v>0</v>
      </c>
      <c r="DC22" s="22">
        <v>0</v>
      </c>
      <c r="DD22" s="22">
        <v>0</v>
      </c>
      <c r="DE22" s="23">
        <v>0</v>
      </c>
      <c r="DF22" s="22">
        <v>0</v>
      </c>
      <c r="DG22" s="22">
        <v>0</v>
      </c>
      <c r="DH22" s="23">
        <v>0</v>
      </c>
      <c r="DI22" s="22">
        <v>0</v>
      </c>
      <c r="DJ22" s="22">
        <v>0</v>
      </c>
      <c r="DK22" s="22">
        <v>0</v>
      </c>
      <c r="DL22" s="22">
        <v>0</v>
      </c>
    </row>
    <row r="23" spans="1:116" ht="12.75" customHeight="1" x14ac:dyDescent="0.25">
      <c r="A23" s="65" t="s">
        <v>177</v>
      </c>
      <c r="B23" s="21">
        <v>1022</v>
      </c>
      <c r="C23" s="66" t="s">
        <v>146</v>
      </c>
      <c r="D23" s="23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</v>
      </c>
      <c r="CG23" s="22">
        <v>0</v>
      </c>
      <c r="CH23" s="22">
        <v>0</v>
      </c>
      <c r="CI23" s="23">
        <v>0</v>
      </c>
      <c r="CJ23" s="22">
        <v>0</v>
      </c>
      <c r="CK23" s="22">
        <v>0</v>
      </c>
      <c r="CL23" s="23">
        <v>0</v>
      </c>
      <c r="CM23" s="22">
        <v>0</v>
      </c>
      <c r="CN23" s="22">
        <v>0</v>
      </c>
      <c r="CO23" s="23">
        <v>0</v>
      </c>
      <c r="CP23" s="22">
        <v>0</v>
      </c>
      <c r="CQ23" s="22">
        <v>0</v>
      </c>
      <c r="CR23" s="22">
        <v>0</v>
      </c>
      <c r="CS23" s="22">
        <v>0</v>
      </c>
      <c r="CT23" s="22">
        <v>0</v>
      </c>
      <c r="CU23" s="22">
        <v>0</v>
      </c>
      <c r="CV23" s="22">
        <v>0</v>
      </c>
      <c r="CW23" s="22">
        <v>0</v>
      </c>
      <c r="CX23" s="22">
        <v>0</v>
      </c>
      <c r="CY23" s="22">
        <v>0</v>
      </c>
      <c r="CZ23" s="22">
        <v>0</v>
      </c>
      <c r="DA23" s="22">
        <v>0</v>
      </c>
      <c r="DB23" s="23">
        <v>0</v>
      </c>
      <c r="DC23" s="22">
        <v>0</v>
      </c>
      <c r="DD23" s="22">
        <v>0</v>
      </c>
      <c r="DE23" s="23">
        <v>0</v>
      </c>
      <c r="DF23" s="22">
        <v>0</v>
      </c>
      <c r="DG23" s="22">
        <v>0</v>
      </c>
      <c r="DH23" s="23">
        <v>0</v>
      </c>
      <c r="DI23" s="22">
        <v>0</v>
      </c>
      <c r="DJ23" s="22">
        <v>0</v>
      </c>
      <c r="DK23" s="22">
        <v>0</v>
      </c>
      <c r="DL23" s="22">
        <v>0</v>
      </c>
    </row>
    <row r="24" spans="1:116" ht="12.75" customHeight="1" x14ac:dyDescent="0.25">
      <c r="A24" s="65" t="s">
        <v>179</v>
      </c>
      <c r="B24" s="21">
        <v>1025</v>
      </c>
      <c r="C24" s="66" t="s">
        <v>146</v>
      </c>
      <c r="D24" s="23">
        <v>26483587.480000101</v>
      </c>
      <c r="E24" s="22">
        <v>1423919.33</v>
      </c>
      <c r="F24" s="22">
        <v>15320452.500000101</v>
      </c>
      <c r="G24" s="22">
        <v>9739215.6500000004</v>
      </c>
      <c r="H24" s="22">
        <v>3639200.88</v>
      </c>
      <c r="I24" s="22">
        <v>6517184.8699999303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2290845.5499999998</v>
      </c>
      <c r="P24" s="22">
        <v>0</v>
      </c>
      <c r="Q24" s="22">
        <v>21596400.989999998</v>
      </c>
      <c r="R24" s="22">
        <v>0</v>
      </c>
      <c r="S24" s="22">
        <v>0</v>
      </c>
      <c r="T24" s="22">
        <v>721795423.45996404</v>
      </c>
      <c r="U24" s="22">
        <v>74037.259999999995</v>
      </c>
      <c r="V24" s="22">
        <v>7494344.3200000301</v>
      </c>
      <c r="W24" s="22">
        <v>106745135.640001</v>
      </c>
      <c r="X24" s="22">
        <v>0</v>
      </c>
      <c r="Y24" s="22">
        <v>435776.93</v>
      </c>
      <c r="Z24" s="22">
        <v>265850.30999996897</v>
      </c>
      <c r="AA24" s="22">
        <v>0</v>
      </c>
      <c r="AB24" s="22">
        <v>0</v>
      </c>
      <c r="AC24" s="22">
        <v>320764.85999999702</v>
      </c>
      <c r="AD24" s="22">
        <v>1516234.4000000099</v>
      </c>
      <c r="AE24" s="22">
        <v>0</v>
      </c>
      <c r="AF24" s="22">
        <v>23871711.649999999</v>
      </c>
      <c r="AG24" s="22">
        <v>0</v>
      </c>
      <c r="AH24" s="22">
        <v>0</v>
      </c>
      <c r="AI24" s="22">
        <v>0</v>
      </c>
      <c r="AJ24" s="22">
        <v>963407.96</v>
      </c>
      <c r="AK24" s="22">
        <v>400</v>
      </c>
      <c r="AL24" s="22">
        <v>0</v>
      </c>
      <c r="AM24" s="22">
        <v>1061963.47</v>
      </c>
      <c r="AN24" s="22">
        <v>0</v>
      </c>
      <c r="AO24" s="22">
        <v>0</v>
      </c>
      <c r="AP24" s="22">
        <v>6388.1</v>
      </c>
      <c r="AQ24" s="22">
        <v>0</v>
      </c>
      <c r="AR24" s="22">
        <v>0</v>
      </c>
      <c r="AS24" s="22">
        <v>0</v>
      </c>
      <c r="AT24" s="22">
        <v>83267134.5400002</v>
      </c>
      <c r="AU24" s="22">
        <v>3048513.16</v>
      </c>
      <c r="AV24" s="22">
        <v>2695602.7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7748834.0900034904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2246728.9099999601</v>
      </c>
      <c r="BO24" s="22">
        <v>0</v>
      </c>
      <c r="BP24" s="22">
        <v>7063018.9300000304</v>
      </c>
      <c r="BQ24" s="22">
        <v>0</v>
      </c>
      <c r="BR24" s="22">
        <v>9260677.5899999999</v>
      </c>
      <c r="BS24" s="22">
        <v>1341809.43</v>
      </c>
      <c r="BT24" s="22">
        <v>0</v>
      </c>
      <c r="BU24" s="22">
        <v>0</v>
      </c>
      <c r="BV24" s="22">
        <v>0</v>
      </c>
      <c r="BW24" s="22">
        <v>2775848.43</v>
      </c>
      <c r="BX24" s="22">
        <v>0</v>
      </c>
      <c r="BY24" s="22">
        <v>0</v>
      </c>
      <c r="BZ24" s="22">
        <v>80113826.049999997</v>
      </c>
      <c r="CA24" s="22">
        <v>2884930353.08987</v>
      </c>
      <c r="CB24" s="22">
        <v>3066243.8600000003</v>
      </c>
      <c r="CC24" s="22">
        <v>464860626.95003104</v>
      </c>
      <c r="CD24" s="22">
        <v>0</v>
      </c>
      <c r="CE24" s="22">
        <v>0</v>
      </c>
      <c r="CF24" s="22">
        <v>3895639.16</v>
      </c>
      <c r="CG24" s="22">
        <v>60860037.740000099</v>
      </c>
      <c r="CH24" s="22">
        <v>0</v>
      </c>
      <c r="CI24" s="23">
        <v>8201733.8099999996</v>
      </c>
      <c r="CJ24" s="22">
        <v>0</v>
      </c>
      <c r="CK24" s="22">
        <v>0</v>
      </c>
      <c r="CL24" s="23">
        <v>8201733.8099999996</v>
      </c>
      <c r="CM24" s="22">
        <v>0</v>
      </c>
      <c r="CN24" s="22">
        <v>8201733.8099999996</v>
      </c>
      <c r="CO24" s="23">
        <v>0</v>
      </c>
      <c r="CP24" s="22">
        <v>0</v>
      </c>
      <c r="CQ24" s="22">
        <v>0</v>
      </c>
      <c r="CR24" s="22">
        <v>75559.75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3">
        <v>0</v>
      </c>
      <c r="DC24" s="22">
        <v>0</v>
      </c>
      <c r="DD24" s="22">
        <v>0</v>
      </c>
      <c r="DE24" s="23">
        <v>0</v>
      </c>
      <c r="DF24" s="22">
        <v>0</v>
      </c>
      <c r="DG24" s="22">
        <v>0</v>
      </c>
      <c r="DH24" s="23">
        <v>0</v>
      </c>
      <c r="DI24" s="22">
        <v>0</v>
      </c>
      <c r="DJ24" s="22">
        <v>0</v>
      </c>
      <c r="DK24" s="22">
        <v>0</v>
      </c>
      <c r="DL24" s="22">
        <v>4550530846.31987</v>
      </c>
    </row>
    <row r="25" spans="1:116" ht="12.75" customHeight="1" x14ac:dyDescent="0.25">
      <c r="A25" s="65" t="s">
        <v>181</v>
      </c>
      <c r="B25" s="21">
        <v>1027</v>
      </c>
      <c r="C25" s="66" t="s">
        <v>146</v>
      </c>
      <c r="D25" s="23">
        <v>1907478.9009529997</v>
      </c>
      <c r="E25" s="22">
        <v>1905385.7009529998</v>
      </c>
      <c r="F25" s="22">
        <v>-85.44</v>
      </c>
      <c r="G25" s="22">
        <v>2178.64</v>
      </c>
      <c r="H25" s="22">
        <v>-17.559999999999999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492762.78874100005</v>
      </c>
      <c r="P25" s="22">
        <v>0</v>
      </c>
      <c r="Q25" s="22">
        <v>0</v>
      </c>
      <c r="R25" s="22">
        <v>0</v>
      </c>
      <c r="S25" s="22">
        <v>0</v>
      </c>
      <c r="T25" s="22">
        <v>276443575.55000001</v>
      </c>
      <c r="U25" s="22">
        <v>6125673.5899999999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1.5099999999999998</v>
      </c>
      <c r="AD25" s="22">
        <v>174.49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955890.91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80976.42</v>
      </c>
      <c r="AU25" s="22">
        <v>297.38000000000005</v>
      </c>
      <c r="AV25" s="22">
        <v>99.56</v>
      </c>
      <c r="AW25" s="22">
        <v>0</v>
      </c>
      <c r="AX25" s="22">
        <v>297.38000000000005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712127.29187299998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2.5599999999999996</v>
      </c>
      <c r="BO25" s="22">
        <v>0</v>
      </c>
      <c r="BP25" s="22">
        <v>489861.66850099998</v>
      </c>
      <c r="BQ25" s="22">
        <v>0</v>
      </c>
      <c r="BR25" s="22">
        <v>31500</v>
      </c>
      <c r="BS25" s="22">
        <v>-572.58000000000004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3">
        <v>0</v>
      </c>
      <c r="CJ25" s="22">
        <v>0</v>
      </c>
      <c r="CK25" s="22">
        <v>0</v>
      </c>
      <c r="CL25" s="23">
        <v>0</v>
      </c>
      <c r="CM25" s="22">
        <v>0</v>
      </c>
      <c r="CN25" s="22">
        <v>0</v>
      </c>
      <c r="CO25" s="23">
        <v>0</v>
      </c>
      <c r="CP25" s="22">
        <v>0</v>
      </c>
      <c r="CQ25" s="22">
        <v>0</v>
      </c>
      <c r="CR25" s="22">
        <v>0</v>
      </c>
      <c r="CS25" s="22">
        <v>0</v>
      </c>
      <c r="CT25" s="22">
        <v>0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3">
        <v>0</v>
      </c>
      <c r="DC25" s="22">
        <v>0</v>
      </c>
      <c r="DD25" s="22">
        <v>0</v>
      </c>
      <c r="DE25" s="23">
        <v>0</v>
      </c>
      <c r="DF25" s="22">
        <v>0</v>
      </c>
      <c r="DG25" s="22">
        <v>0</v>
      </c>
      <c r="DH25" s="23">
        <v>0</v>
      </c>
      <c r="DI25" s="22">
        <v>0</v>
      </c>
      <c r="DJ25" s="22">
        <v>0</v>
      </c>
      <c r="DK25" s="22">
        <v>0</v>
      </c>
      <c r="DL25" s="22">
        <v>287240129.86006802</v>
      </c>
    </row>
    <row r="26" spans="1:116" ht="12.75" customHeight="1" x14ac:dyDescent="0.25">
      <c r="A26" s="65" t="s">
        <v>183</v>
      </c>
      <c r="B26" s="21">
        <v>1028</v>
      </c>
      <c r="C26" s="66" t="s">
        <v>146</v>
      </c>
      <c r="D26" s="23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  <c r="BQ26" s="22">
        <v>0</v>
      </c>
      <c r="BR26" s="22">
        <v>0</v>
      </c>
      <c r="BS26" s="22">
        <v>0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0</v>
      </c>
      <c r="CE26" s="22">
        <v>0</v>
      </c>
      <c r="CF26" s="22">
        <v>0</v>
      </c>
      <c r="CG26" s="22">
        <v>0</v>
      </c>
      <c r="CH26" s="22">
        <v>0</v>
      </c>
      <c r="CI26" s="23">
        <v>0</v>
      </c>
      <c r="CJ26" s="22">
        <v>0</v>
      </c>
      <c r="CK26" s="22">
        <v>0</v>
      </c>
      <c r="CL26" s="23">
        <v>0</v>
      </c>
      <c r="CM26" s="22">
        <v>0</v>
      </c>
      <c r="CN26" s="22">
        <v>0</v>
      </c>
      <c r="CO26" s="23">
        <v>0</v>
      </c>
      <c r="CP26" s="22">
        <v>0</v>
      </c>
      <c r="CQ26" s="22">
        <v>0</v>
      </c>
      <c r="CR26" s="22">
        <v>0</v>
      </c>
      <c r="CS26" s="22">
        <v>0</v>
      </c>
      <c r="CT26" s="22">
        <v>0</v>
      </c>
      <c r="CU26" s="22">
        <v>0</v>
      </c>
      <c r="CV26" s="22">
        <v>0</v>
      </c>
      <c r="CW26" s="22">
        <v>0</v>
      </c>
      <c r="CX26" s="22">
        <v>0</v>
      </c>
      <c r="CY26" s="22">
        <v>0</v>
      </c>
      <c r="CZ26" s="22">
        <v>0</v>
      </c>
      <c r="DA26" s="22">
        <v>0</v>
      </c>
      <c r="DB26" s="23">
        <v>0</v>
      </c>
      <c r="DC26" s="22">
        <v>0</v>
      </c>
      <c r="DD26" s="22">
        <v>0</v>
      </c>
      <c r="DE26" s="23">
        <v>0</v>
      </c>
      <c r="DF26" s="22">
        <v>0</v>
      </c>
      <c r="DG26" s="22">
        <v>0</v>
      </c>
      <c r="DH26" s="23">
        <v>0</v>
      </c>
      <c r="DI26" s="22">
        <v>0</v>
      </c>
      <c r="DJ26" s="22">
        <v>0</v>
      </c>
      <c r="DK26" s="22">
        <v>0</v>
      </c>
      <c r="DL26" s="22">
        <v>0</v>
      </c>
    </row>
    <row r="27" spans="1:116" ht="12.75" customHeight="1" x14ac:dyDescent="0.25">
      <c r="A27" s="65" t="s">
        <v>185</v>
      </c>
      <c r="B27" s="21">
        <v>1030</v>
      </c>
      <c r="C27" s="66" t="s">
        <v>146</v>
      </c>
      <c r="D27" s="23">
        <v>5406073.1699999999</v>
      </c>
      <c r="E27" s="22">
        <v>0</v>
      </c>
      <c r="F27" s="22">
        <v>679252.05</v>
      </c>
      <c r="G27" s="22">
        <v>4726821.12</v>
      </c>
      <c r="H27" s="22">
        <v>924973.42999999993</v>
      </c>
      <c r="I27" s="22">
        <v>426568.96000000002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602562998.25999999</v>
      </c>
      <c r="U27" s="22">
        <v>5860655.3399999999</v>
      </c>
      <c r="V27" s="22">
        <v>0</v>
      </c>
      <c r="W27" s="22">
        <v>0</v>
      </c>
      <c r="X27" s="22">
        <v>0</v>
      </c>
      <c r="Y27" s="22">
        <v>161550.36999999994</v>
      </c>
      <c r="Z27" s="22">
        <v>463.51</v>
      </c>
      <c r="AA27" s="22">
        <v>0</v>
      </c>
      <c r="AB27" s="22">
        <v>0</v>
      </c>
      <c r="AC27" s="22">
        <v>9546.4199999999983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746089.92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9654254.4999999944</v>
      </c>
      <c r="AU27" s="22">
        <v>90059.799999999988</v>
      </c>
      <c r="AV27" s="22">
        <v>52611.200000000012</v>
      </c>
      <c r="AW27" s="22">
        <v>0</v>
      </c>
      <c r="AX27" s="22">
        <v>30796.19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1702170.0299999998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605721.93000000005</v>
      </c>
      <c r="BO27" s="22">
        <v>0</v>
      </c>
      <c r="BP27" s="22">
        <v>1855490.8000000003</v>
      </c>
      <c r="BQ27" s="22">
        <v>263674.66000000021</v>
      </c>
      <c r="BR27" s="22">
        <v>5871024.6000000015</v>
      </c>
      <c r="BS27" s="22">
        <v>101920.96000000002</v>
      </c>
      <c r="BT27" s="22">
        <v>0</v>
      </c>
      <c r="BU27" s="22">
        <v>0</v>
      </c>
      <c r="BV27" s="22">
        <v>0</v>
      </c>
      <c r="BW27" s="22">
        <v>241670.8</v>
      </c>
      <c r="BX27" s="22">
        <v>0</v>
      </c>
      <c r="BY27" s="22">
        <v>0</v>
      </c>
      <c r="BZ27" s="22">
        <v>3854418.41</v>
      </c>
      <c r="CA27" s="22">
        <v>50798176.590000004</v>
      </c>
      <c r="CB27" s="22">
        <v>401710.69</v>
      </c>
      <c r="CC27" s="22">
        <v>27260869.800000001</v>
      </c>
      <c r="CD27" s="22">
        <v>0</v>
      </c>
      <c r="CE27" s="22">
        <v>0</v>
      </c>
      <c r="CF27" s="22">
        <v>494976.13</v>
      </c>
      <c r="CG27" s="22">
        <v>3738914.05</v>
      </c>
      <c r="CH27" s="22">
        <v>0</v>
      </c>
      <c r="CI27" s="23">
        <v>0</v>
      </c>
      <c r="CJ27" s="22">
        <v>0</v>
      </c>
      <c r="CK27" s="22">
        <v>0</v>
      </c>
      <c r="CL27" s="23">
        <v>0</v>
      </c>
      <c r="CM27" s="22">
        <v>0</v>
      </c>
      <c r="CN27" s="22">
        <v>0</v>
      </c>
      <c r="CO27" s="23">
        <v>0</v>
      </c>
      <c r="CP27" s="22">
        <v>0</v>
      </c>
      <c r="CQ27" s="22">
        <v>0</v>
      </c>
      <c r="CR27" s="22">
        <v>0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3">
        <v>0</v>
      </c>
      <c r="DC27" s="22">
        <v>0</v>
      </c>
      <c r="DD27" s="22">
        <v>0</v>
      </c>
      <c r="DE27" s="23">
        <v>0</v>
      </c>
      <c r="DF27" s="22">
        <v>0</v>
      </c>
      <c r="DG27" s="22">
        <v>0</v>
      </c>
      <c r="DH27" s="23">
        <v>0</v>
      </c>
      <c r="DI27" s="22">
        <v>0</v>
      </c>
      <c r="DJ27" s="22">
        <v>0</v>
      </c>
      <c r="DK27" s="22">
        <v>0</v>
      </c>
      <c r="DL27" s="22">
        <v>723117380.51999974</v>
      </c>
    </row>
    <row r="28" spans="1:116" ht="12.75" customHeight="1" x14ac:dyDescent="0.25">
      <c r="A28" s="65" t="s">
        <v>187</v>
      </c>
      <c r="B28" s="21">
        <v>1031</v>
      </c>
      <c r="C28" s="66" t="s">
        <v>146</v>
      </c>
      <c r="D28" s="23">
        <v>3632106.5199999996</v>
      </c>
      <c r="E28" s="22">
        <v>0</v>
      </c>
      <c r="F28" s="22">
        <v>1143903.68</v>
      </c>
      <c r="G28" s="22">
        <v>2488202.84</v>
      </c>
      <c r="H28" s="22">
        <v>212.04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3073.31</v>
      </c>
      <c r="R28" s="22">
        <v>0</v>
      </c>
      <c r="S28" s="22">
        <v>0</v>
      </c>
      <c r="T28" s="22">
        <v>-14147.38</v>
      </c>
      <c r="U28" s="22">
        <v>0</v>
      </c>
      <c r="V28" s="22">
        <v>0</v>
      </c>
      <c r="W28" s="22">
        <v>87017.68</v>
      </c>
      <c r="X28" s="22">
        <v>0</v>
      </c>
      <c r="Y28" s="22">
        <v>12739.73</v>
      </c>
      <c r="Z28" s="22">
        <v>0</v>
      </c>
      <c r="AA28" s="22">
        <v>0</v>
      </c>
      <c r="AB28" s="22">
        <v>0</v>
      </c>
      <c r="AC28" s="22">
        <v>3312.78</v>
      </c>
      <c r="AD28" s="22">
        <v>301117.26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721089.92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0</v>
      </c>
      <c r="BD28" s="22">
        <v>40.409999999999997</v>
      </c>
      <c r="BE28" s="22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1486.55</v>
      </c>
      <c r="BO28" s="22">
        <v>0</v>
      </c>
      <c r="BP28" s="22">
        <v>438657.28000000003</v>
      </c>
      <c r="BQ28" s="22">
        <v>0</v>
      </c>
      <c r="BR28" s="22">
        <v>708802.24</v>
      </c>
      <c r="BS28" s="22">
        <v>42031.3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0</v>
      </c>
      <c r="CD28" s="22">
        <v>0</v>
      </c>
      <c r="CE28" s="22">
        <v>0</v>
      </c>
      <c r="CF28" s="22">
        <v>0</v>
      </c>
      <c r="CG28" s="22">
        <v>0</v>
      </c>
      <c r="CH28" s="22">
        <v>0</v>
      </c>
      <c r="CI28" s="23">
        <v>0</v>
      </c>
      <c r="CJ28" s="22">
        <v>0</v>
      </c>
      <c r="CK28" s="22">
        <v>0</v>
      </c>
      <c r="CL28" s="23">
        <v>0</v>
      </c>
      <c r="CM28" s="22">
        <v>0</v>
      </c>
      <c r="CN28" s="22">
        <v>0</v>
      </c>
      <c r="CO28" s="23">
        <v>0</v>
      </c>
      <c r="CP28" s="22">
        <v>0</v>
      </c>
      <c r="CQ28" s="22">
        <v>0</v>
      </c>
      <c r="CR28" s="22">
        <v>0</v>
      </c>
      <c r="CS28" s="22">
        <v>0</v>
      </c>
      <c r="CT28" s="22">
        <v>0</v>
      </c>
      <c r="CU28" s="22">
        <v>0</v>
      </c>
      <c r="CV28" s="22">
        <v>0</v>
      </c>
      <c r="CW28" s="22">
        <v>0</v>
      </c>
      <c r="CX28" s="22">
        <v>0</v>
      </c>
      <c r="CY28" s="22">
        <v>0</v>
      </c>
      <c r="CZ28" s="22">
        <v>0</v>
      </c>
      <c r="DA28" s="22">
        <v>0</v>
      </c>
      <c r="DB28" s="23">
        <v>0</v>
      </c>
      <c r="DC28" s="22">
        <v>0</v>
      </c>
      <c r="DD28" s="22">
        <v>0</v>
      </c>
      <c r="DE28" s="23">
        <v>0</v>
      </c>
      <c r="DF28" s="22">
        <v>0</v>
      </c>
      <c r="DG28" s="22">
        <v>0</v>
      </c>
      <c r="DH28" s="23">
        <v>0</v>
      </c>
      <c r="DI28" s="22">
        <v>0</v>
      </c>
      <c r="DJ28" s="22">
        <v>0</v>
      </c>
      <c r="DK28" s="22">
        <v>0</v>
      </c>
      <c r="DL28" s="22">
        <v>5937539.6399999997</v>
      </c>
    </row>
    <row r="29" spans="1:116" ht="12.75" customHeight="1" x14ac:dyDescent="0.25">
      <c r="A29" s="65" t="s">
        <v>189</v>
      </c>
      <c r="B29" s="21">
        <v>1032</v>
      </c>
      <c r="C29" s="66" t="s">
        <v>146</v>
      </c>
      <c r="D29" s="23">
        <v>357.28</v>
      </c>
      <c r="E29" s="22">
        <v>357.28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417981080.56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1110361.6299999999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66434.710000000006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0</v>
      </c>
      <c r="BW29" s="22">
        <v>483390.99</v>
      </c>
      <c r="BX29" s="22">
        <v>0</v>
      </c>
      <c r="BY29" s="22">
        <v>0</v>
      </c>
      <c r="BZ29" s="22">
        <v>7724783.8499999996</v>
      </c>
      <c r="CA29" s="22">
        <v>99444787.370000005</v>
      </c>
      <c r="CB29" s="22">
        <v>854846.34</v>
      </c>
      <c r="CC29" s="22">
        <v>4758.1899999999996</v>
      </c>
      <c r="CD29" s="22">
        <v>0</v>
      </c>
      <c r="CE29" s="22">
        <v>990253.45</v>
      </c>
      <c r="CF29" s="22">
        <v>56682560.100000001</v>
      </c>
      <c r="CG29" s="22">
        <v>7667736.5599999996</v>
      </c>
      <c r="CH29" s="22">
        <v>0</v>
      </c>
      <c r="CI29" s="23">
        <v>0</v>
      </c>
      <c r="CJ29" s="22">
        <v>0</v>
      </c>
      <c r="CK29" s="22">
        <v>0</v>
      </c>
      <c r="CL29" s="23">
        <v>0</v>
      </c>
      <c r="CM29" s="22">
        <v>0</v>
      </c>
      <c r="CN29" s="22">
        <v>0</v>
      </c>
      <c r="CO29" s="23">
        <v>0</v>
      </c>
      <c r="CP29" s="22">
        <v>0</v>
      </c>
      <c r="CQ29" s="22">
        <v>0</v>
      </c>
      <c r="CR29" s="22">
        <v>0</v>
      </c>
      <c r="CS29" s="22">
        <v>0</v>
      </c>
      <c r="CT29" s="22">
        <v>0</v>
      </c>
      <c r="CU29" s="22">
        <v>0</v>
      </c>
      <c r="CV29" s="22">
        <v>0</v>
      </c>
      <c r="CW29" s="22">
        <v>0</v>
      </c>
      <c r="CX29" s="22">
        <v>0</v>
      </c>
      <c r="CY29" s="22">
        <v>0</v>
      </c>
      <c r="CZ29" s="22">
        <v>0</v>
      </c>
      <c r="DA29" s="22">
        <v>0</v>
      </c>
      <c r="DB29" s="23">
        <v>0</v>
      </c>
      <c r="DC29" s="22">
        <v>0</v>
      </c>
      <c r="DD29" s="22">
        <v>0</v>
      </c>
      <c r="DE29" s="23">
        <v>0</v>
      </c>
      <c r="DF29" s="22">
        <v>0</v>
      </c>
      <c r="DG29" s="22">
        <v>0</v>
      </c>
      <c r="DH29" s="23">
        <v>0</v>
      </c>
      <c r="DI29" s="22">
        <v>0</v>
      </c>
      <c r="DJ29" s="22">
        <v>0</v>
      </c>
      <c r="DK29" s="22">
        <v>0</v>
      </c>
      <c r="DL29" s="22">
        <v>593011351.02999985</v>
      </c>
    </row>
    <row r="30" spans="1:116" ht="12.75" customHeight="1" x14ac:dyDescent="0.25">
      <c r="A30" s="65" t="s">
        <v>191</v>
      </c>
      <c r="B30" s="21">
        <v>1034</v>
      </c>
      <c r="C30" s="66" t="s">
        <v>146</v>
      </c>
      <c r="D30" s="23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3">
        <v>0</v>
      </c>
      <c r="CJ30" s="22">
        <v>0</v>
      </c>
      <c r="CK30" s="22">
        <v>0</v>
      </c>
      <c r="CL30" s="23">
        <v>0</v>
      </c>
      <c r="CM30" s="22">
        <v>0</v>
      </c>
      <c r="CN30" s="22">
        <v>0</v>
      </c>
      <c r="CO30" s="23">
        <v>0</v>
      </c>
      <c r="CP30" s="22">
        <v>0</v>
      </c>
      <c r="CQ30" s="22">
        <v>0</v>
      </c>
      <c r="CR30" s="22">
        <v>0</v>
      </c>
      <c r="CS30" s="22">
        <v>0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</v>
      </c>
      <c r="CZ30" s="22">
        <v>0</v>
      </c>
      <c r="DA30" s="22">
        <v>0</v>
      </c>
      <c r="DB30" s="23">
        <v>0</v>
      </c>
      <c r="DC30" s="22">
        <v>0</v>
      </c>
      <c r="DD30" s="22">
        <v>0</v>
      </c>
      <c r="DE30" s="23">
        <v>0</v>
      </c>
      <c r="DF30" s="22">
        <v>0</v>
      </c>
      <c r="DG30" s="22">
        <v>0</v>
      </c>
      <c r="DH30" s="23">
        <v>0</v>
      </c>
      <c r="DI30" s="22">
        <v>0</v>
      </c>
      <c r="DJ30" s="22">
        <v>0</v>
      </c>
      <c r="DK30" s="22">
        <v>0</v>
      </c>
      <c r="DL30" s="22">
        <v>0</v>
      </c>
    </row>
    <row r="31" spans="1:116" ht="12.75" customHeight="1" x14ac:dyDescent="0.25">
      <c r="A31" s="65" t="s">
        <v>193</v>
      </c>
      <c r="B31" s="21">
        <v>1035</v>
      </c>
      <c r="C31" s="66" t="s">
        <v>146</v>
      </c>
      <c r="D31" s="23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661728474.51999998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1709611.36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  <c r="CG31" s="22">
        <v>0</v>
      </c>
      <c r="CH31" s="22">
        <v>0</v>
      </c>
      <c r="CI31" s="23">
        <v>0</v>
      </c>
      <c r="CJ31" s="22">
        <v>0</v>
      </c>
      <c r="CK31" s="22">
        <v>0</v>
      </c>
      <c r="CL31" s="23">
        <v>0</v>
      </c>
      <c r="CM31" s="22">
        <v>0</v>
      </c>
      <c r="CN31" s="22">
        <v>0</v>
      </c>
      <c r="CO31" s="23">
        <v>0</v>
      </c>
      <c r="CP31" s="22">
        <v>0</v>
      </c>
      <c r="CQ31" s="22">
        <v>0</v>
      </c>
      <c r="CR31" s="22">
        <v>0</v>
      </c>
      <c r="CS31" s="22">
        <v>0</v>
      </c>
      <c r="CT31" s="22">
        <v>0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3">
        <v>0</v>
      </c>
      <c r="DC31" s="22">
        <v>0</v>
      </c>
      <c r="DD31" s="22">
        <v>0</v>
      </c>
      <c r="DE31" s="23">
        <v>0</v>
      </c>
      <c r="DF31" s="22">
        <v>0</v>
      </c>
      <c r="DG31" s="22">
        <v>0</v>
      </c>
      <c r="DH31" s="23">
        <v>0</v>
      </c>
      <c r="DI31" s="22">
        <v>0</v>
      </c>
      <c r="DJ31" s="22">
        <v>0</v>
      </c>
      <c r="DK31" s="22">
        <v>0</v>
      </c>
      <c r="DL31" s="22">
        <v>663438085.88</v>
      </c>
    </row>
    <row r="32" spans="1:116" ht="12.75" customHeight="1" x14ac:dyDescent="0.25">
      <c r="A32" s="65" t="s">
        <v>195</v>
      </c>
      <c r="B32" s="21">
        <v>1036</v>
      </c>
      <c r="C32" s="66" t="s">
        <v>146</v>
      </c>
      <c r="D32" s="23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529322269.10000002</v>
      </c>
      <c r="U32" s="22">
        <v>108947861.06999999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1040167.31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0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0</v>
      </c>
      <c r="CD32" s="22">
        <v>0</v>
      </c>
      <c r="CE32" s="22">
        <v>0</v>
      </c>
      <c r="CF32" s="22">
        <v>0</v>
      </c>
      <c r="CG32" s="22">
        <v>0</v>
      </c>
      <c r="CH32" s="22">
        <v>0</v>
      </c>
      <c r="CI32" s="23">
        <v>0</v>
      </c>
      <c r="CJ32" s="22">
        <v>0</v>
      </c>
      <c r="CK32" s="22">
        <v>0</v>
      </c>
      <c r="CL32" s="23">
        <v>0</v>
      </c>
      <c r="CM32" s="22">
        <v>0</v>
      </c>
      <c r="CN32" s="22">
        <v>0</v>
      </c>
      <c r="CO32" s="23">
        <v>0</v>
      </c>
      <c r="CP32" s="22">
        <v>0</v>
      </c>
      <c r="CQ32" s="22">
        <v>0</v>
      </c>
      <c r="CR32" s="22">
        <v>0</v>
      </c>
      <c r="CS32" s="22">
        <v>0</v>
      </c>
      <c r="CT32" s="22">
        <v>0</v>
      </c>
      <c r="CU32" s="22">
        <v>0</v>
      </c>
      <c r="CV32" s="22">
        <v>0</v>
      </c>
      <c r="CW32" s="22">
        <v>0</v>
      </c>
      <c r="CX32" s="22">
        <v>0</v>
      </c>
      <c r="CY32" s="22">
        <v>0</v>
      </c>
      <c r="CZ32" s="22">
        <v>0</v>
      </c>
      <c r="DA32" s="22">
        <v>0</v>
      </c>
      <c r="DB32" s="23">
        <v>0</v>
      </c>
      <c r="DC32" s="22">
        <v>0</v>
      </c>
      <c r="DD32" s="22">
        <v>0</v>
      </c>
      <c r="DE32" s="23">
        <v>0</v>
      </c>
      <c r="DF32" s="22">
        <v>0</v>
      </c>
      <c r="DG32" s="22">
        <v>0</v>
      </c>
      <c r="DH32" s="23">
        <v>0</v>
      </c>
      <c r="DI32" s="22">
        <v>0</v>
      </c>
      <c r="DJ32" s="22">
        <v>0</v>
      </c>
      <c r="DK32" s="22">
        <v>0</v>
      </c>
      <c r="DL32" s="22">
        <v>639310297.48000002</v>
      </c>
    </row>
    <row r="33" spans="1:116" ht="12.75" customHeight="1" x14ac:dyDescent="0.25">
      <c r="A33" s="65" t="s">
        <v>197</v>
      </c>
      <c r="B33" s="21">
        <v>1037</v>
      </c>
      <c r="C33" s="66" t="s">
        <v>146</v>
      </c>
      <c r="D33" s="23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339991330.29000002</v>
      </c>
      <c r="U33" s="22">
        <v>6130775.8399999999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1059736.51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0</v>
      </c>
      <c r="BO33" s="22">
        <v>0</v>
      </c>
      <c r="BP33" s="22">
        <v>0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3">
        <v>0</v>
      </c>
      <c r="CJ33" s="22">
        <v>0</v>
      </c>
      <c r="CK33" s="22">
        <v>0</v>
      </c>
      <c r="CL33" s="23">
        <v>0</v>
      </c>
      <c r="CM33" s="22">
        <v>0</v>
      </c>
      <c r="CN33" s="22">
        <v>0</v>
      </c>
      <c r="CO33" s="23">
        <v>0</v>
      </c>
      <c r="CP33" s="22">
        <v>0</v>
      </c>
      <c r="CQ33" s="22">
        <v>0</v>
      </c>
      <c r="CR33" s="22">
        <v>0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3">
        <v>0</v>
      </c>
      <c r="DC33" s="22">
        <v>0</v>
      </c>
      <c r="DD33" s="22">
        <v>0</v>
      </c>
      <c r="DE33" s="23">
        <v>0</v>
      </c>
      <c r="DF33" s="22">
        <v>0</v>
      </c>
      <c r="DG33" s="22">
        <v>0</v>
      </c>
      <c r="DH33" s="23">
        <v>0</v>
      </c>
      <c r="DI33" s="22">
        <v>0</v>
      </c>
      <c r="DJ33" s="22">
        <v>0</v>
      </c>
      <c r="DK33" s="22">
        <v>0</v>
      </c>
      <c r="DL33" s="22">
        <v>347181842.63999999</v>
      </c>
    </row>
    <row r="34" spans="1:116" ht="12.75" customHeight="1" x14ac:dyDescent="0.25">
      <c r="A34" s="65" t="s">
        <v>199</v>
      </c>
      <c r="B34" s="21">
        <v>1038</v>
      </c>
      <c r="C34" s="66" t="s">
        <v>146</v>
      </c>
      <c r="D34" s="23">
        <v>35217398.639999971</v>
      </c>
      <c r="E34" s="22">
        <v>6984717.2572423704</v>
      </c>
      <c r="F34" s="22">
        <v>28232681.3827576</v>
      </c>
      <c r="G34" s="22">
        <v>0</v>
      </c>
      <c r="H34" s="22">
        <v>10602771.289999999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17457123.210000001</v>
      </c>
      <c r="P34" s="22">
        <v>0</v>
      </c>
      <c r="Q34" s="22">
        <v>0</v>
      </c>
      <c r="R34" s="22">
        <v>0</v>
      </c>
      <c r="S34" s="22">
        <v>0</v>
      </c>
      <c r="T34" s="22">
        <v>-67.680000000000007</v>
      </c>
      <c r="U34" s="22">
        <v>0</v>
      </c>
      <c r="V34" s="22">
        <v>0</v>
      </c>
      <c r="W34" s="22">
        <v>0</v>
      </c>
      <c r="X34" s="22">
        <v>0</v>
      </c>
      <c r="Y34" s="22">
        <v>487377.22</v>
      </c>
      <c r="Z34" s="22">
        <v>328931.12</v>
      </c>
      <c r="AA34" s="22">
        <v>0</v>
      </c>
      <c r="AB34" s="22">
        <v>0</v>
      </c>
      <c r="AC34" s="22">
        <v>60959.519999999997</v>
      </c>
      <c r="AD34" s="22">
        <v>1586412.74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716296.83</v>
      </c>
      <c r="AK34" s="22">
        <v>0</v>
      </c>
      <c r="AL34" s="22">
        <v>0</v>
      </c>
      <c r="AM34" s="22">
        <v>1948880.33</v>
      </c>
      <c r="AN34" s="22">
        <v>14345.17</v>
      </c>
      <c r="AO34" s="22">
        <v>0</v>
      </c>
      <c r="AP34" s="22">
        <v>25435.95</v>
      </c>
      <c r="AQ34" s="22">
        <v>0</v>
      </c>
      <c r="AR34" s="22">
        <v>0</v>
      </c>
      <c r="AS34" s="22">
        <v>0</v>
      </c>
      <c r="AT34" s="22">
        <v>87100380.739999995</v>
      </c>
      <c r="AU34" s="22">
        <v>1187201.3799999999</v>
      </c>
      <c r="AV34" s="22">
        <v>1069864.98</v>
      </c>
      <c r="AW34" s="22">
        <v>0</v>
      </c>
      <c r="AX34" s="22">
        <v>1072082.44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45615.519999999997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525815.87</v>
      </c>
      <c r="BQ34" s="22">
        <v>78126.92</v>
      </c>
      <c r="BR34" s="22">
        <v>902739.14</v>
      </c>
      <c r="BS34" s="22">
        <v>42926.35</v>
      </c>
      <c r="BT34" s="22">
        <v>0</v>
      </c>
      <c r="BU34" s="22">
        <v>0</v>
      </c>
      <c r="BV34" s="22">
        <v>40523.19</v>
      </c>
      <c r="BW34" s="22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  <c r="CG34" s="22">
        <v>0</v>
      </c>
      <c r="CH34" s="22">
        <v>0</v>
      </c>
      <c r="CI34" s="23">
        <v>0</v>
      </c>
      <c r="CJ34" s="22">
        <v>0</v>
      </c>
      <c r="CK34" s="22">
        <v>0</v>
      </c>
      <c r="CL34" s="23">
        <v>0</v>
      </c>
      <c r="CM34" s="22">
        <v>0</v>
      </c>
      <c r="CN34" s="22">
        <v>0</v>
      </c>
      <c r="CO34" s="23">
        <v>0</v>
      </c>
      <c r="CP34" s="22">
        <v>0</v>
      </c>
      <c r="CQ34" s="22">
        <v>0</v>
      </c>
      <c r="CR34" s="22">
        <v>0</v>
      </c>
      <c r="CS34" s="22">
        <v>0</v>
      </c>
      <c r="CT34" s="22">
        <v>0</v>
      </c>
      <c r="CU34" s="22">
        <v>0</v>
      </c>
      <c r="CV34" s="22">
        <v>0</v>
      </c>
      <c r="CW34" s="22">
        <v>0</v>
      </c>
      <c r="CX34" s="22">
        <v>0</v>
      </c>
      <c r="CY34" s="22">
        <v>0</v>
      </c>
      <c r="CZ34" s="22">
        <v>0</v>
      </c>
      <c r="DA34" s="22">
        <v>0</v>
      </c>
      <c r="DB34" s="23">
        <v>0</v>
      </c>
      <c r="DC34" s="22">
        <v>0</v>
      </c>
      <c r="DD34" s="22">
        <v>0</v>
      </c>
      <c r="DE34" s="23">
        <v>0</v>
      </c>
      <c r="DF34" s="22">
        <v>0</v>
      </c>
      <c r="DG34" s="22">
        <v>0</v>
      </c>
      <c r="DH34" s="23">
        <v>0</v>
      </c>
      <c r="DI34" s="22">
        <v>0</v>
      </c>
      <c r="DJ34" s="22">
        <v>0</v>
      </c>
      <c r="DK34" s="22">
        <v>0</v>
      </c>
      <c r="DL34" s="22">
        <v>160511140.86999995</v>
      </c>
    </row>
    <row r="35" spans="1:116" ht="12.75" customHeight="1" x14ac:dyDescent="0.25">
      <c r="A35" s="65" t="s">
        <v>201</v>
      </c>
      <c r="B35" s="21">
        <v>1039</v>
      </c>
      <c r="C35" s="66" t="s">
        <v>146</v>
      </c>
      <c r="D35" s="23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324245363.81</v>
      </c>
      <c r="U35" s="22">
        <v>6156169.6900000004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1138349.96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3">
        <v>0</v>
      </c>
      <c r="CJ35" s="22">
        <v>0</v>
      </c>
      <c r="CK35" s="22">
        <v>0</v>
      </c>
      <c r="CL35" s="23">
        <v>0</v>
      </c>
      <c r="CM35" s="22">
        <v>0</v>
      </c>
      <c r="CN35" s="22">
        <v>0</v>
      </c>
      <c r="CO35" s="23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3">
        <v>0</v>
      </c>
      <c r="DC35" s="22">
        <v>0</v>
      </c>
      <c r="DD35" s="22">
        <v>0</v>
      </c>
      <c r="DE35" s="23">
        <v>0</v>
      </c>
      <c r="DF35" s="22">
        <v>0</v>
      </c>
      <c r="DG35" s="22">
        <v>0</v>
      </c>
      <c r="DH35" s="23">
        <v>0</v>
      </c>
      <c r="DI35" s="22">
        <v>0</v>
      </c>
      <c r="DJ35" s="22">
        <v>0</v>
      </c>
      <c r="DK35" s="22">
        <v>0</v>
      </c>
      <c r="DL35" s="22">
        <v>331539883.45999998</v>
      </c>
    </row>
    <row r="36" spans="1:116" ht="12.75" customHeight="1" x14ac:dyDescent="0.25">
      <c r="A36" s="65" t="s">
        <v>203</v>
      </c>
      <c r="B36" s="21">
        <v>1040</v>
      </c>
      <c r="C36" s="66" t="s">
        <v>146</v>
      </c>
      <c r="D36" s="23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483494068.61000001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35696671.399999999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3">
        <v>0</v>
      </c>
      <c r="CJ36" s="22">
        <v>0</v>
      </c>
      <c r="CK36" s="22">
        <v>0</v>
      </c>
      <c r="CL36" s="23">
        <v>0</v>
      </c>
      <c r="CM36" s="22">
        <v>0</v>
      </c>
      <c r="CN36" s="22">
        <v>0</v>
      </c>
      <c r="CO36" s="23">
        <v>0</v>
      </c>
      <c r="CP36" s="22">
        <v>0</v>
      </c>
      <c r="CQ36" s="22">
        <v>0</v>
      </c>
      <c r="CR36" s="22">
        <v>0</v>
      </c>
      <c r="CS36" s="22">
        <v>0</v>
      </c>
      <c r="CT36" s="22">
        <v>0</v>
      </c>
      <c r="CU36" s="22">
        <v>0</v>
      </c>
      <c r="CV36" s="22">
        <v>0</v>
      </c>
      <c r="CW36" s="22">
        <v>0</v>
      </c>
      <c r="CX36" s="22">
        <v>0</v>
      </c>
      <c r="CY36" s="22">
        <v>0</v>
      </c>
      <c r="CZ36" s="22">
        <v>0</v>
      </c>
      <c r="DA36" s="22">
        <v>0</v>
      </c>
      <c r="DB36" s="23">
        <v>0</v>
      </c>
      <c r="DC36" s="22">
        <v>0</v>
      </c>
      <c r="DD36" s="22">
        <v>0</v>
      </c>
      <c r="DE36" s="23">
        <v>0</v>
      </c>
      <c r="DF36" s="22">
        <v>0</v>
      </c>
      <c r="DG36" s="22">
        <v>0</v>
      </c>
      <c r="DH36" s="23">
        <v>0</v>
      </c>
      <c r="DI36" s="22">
        <v>0</v>
      </c>
      <c r="DJ36" s="22">
        <v>0</v>
      </c>
      <c r="DK36" s="22">
        <v>0</v>
      </c>
      <c r="DL36" s="22">
        <v>519190740.00999999</v>
      </c>
    </row>
    <row r="37" spans="1:116" ht="12.75" customHeight="1" x14ac:dyDescent="0.25">
      <c r="A37" s="65" t="s">
        <v>205</v>
      </c>
      <c r="B37" s="21">
        <v>1043</v>
      </c>
      <c r="C37" s="66" t="s">
        <v>146</v>
      </c>
      <c r="D37" s="23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0</v>
      </c>
      <c r="BL37" s="22">
        <v>0</v>
      </c>
      <c r="BM37" s="22">
        <v>0</v>
      </c>
      <c r="BN37" s="22">
        <v>0</v>
      </c>
      <c r="BO37" s="22">
        <v>0</v>
      </c>
      <c r="BP37" s="22">
        <v>0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0</v>
      </c>
      <c r="BW37" s="22">
        <v>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3">
        <v>0</v>
      </c>
      <c r="CJ37" s="22">
        <v>0</v>
      </c>
      <c r="CK37" s="22">
        <v>0</v>
      </c>
      <c r="CL37" s="23">
        <v>0</v>
      </c>
      <c r="CM37" s="22">
        <v>0</v>
      </c>
      <c r="CN37" s="22">
        <v>0</v>
      </c>
      <c r="CO37" s="23">
        <v>0</v>
      </c>
      <c r="CP37" s="22">
        <v>0</v>
      </c>
      <c r="CQ37" s="22">
        <v>0</v>
      </c>
      <c r="CR37" s="22">
        <v>0</v>
      </c>
      <c r="CS37" s="22">
        <v>0</v>
      </c>
      <c r="CT37" s="22">
        <v>0</v>
      </c>
      <c r="CU37" s="22">
        <v>0</v>
      </c>
      <c r="CV37" s="22">
        <v>0</v>
      </c>
      <c r="CW37" s="22">
        <v>0</v>
      </c>
      <c r="CX37" s="22">
        <v>0</v>
      </c>
      <c r="CY37" s="22">
        <v>0</v>
      </c>
      <c r="CZ37" s="22">
        <v>0</v>
      </c>
      <c r="DA37" s="22">
        <v>0</v>
      </c>
      <c r="DB37" s="23">
        <v>0</v>
      </c>
      <c r="DC37" s="22">
        <v>0</v>
      </c>
      <c r="DD37" s="22">
        <v>0</v>
      </c>
      <c r="DE37" s="23">
        <v>0</v>
      </c>
      <c r="DF37" s="22">
        <v>0</v>
      </c>
      <c r="DG37" s="22">
        <v>0</v>
      </c>
      <c r="DH37" s="23">
        <v>0</v>
      </c>
      <c r="DI37" s="22">
        <v>0</v>
      </c>
      <c r="DJ37" s="22">
        <v>0</v>
      </c>
      <c r="DK37" s="22">
        <v>0</v>
      </c>
      <c r="DL37" s="22">
        <v>0</v>
      </c>
    </row>
    <row r="38" spans="1:116" ht="12.75" customHeight="1" x14ac:dyDescent="0.25">
      <c r="A38" s="65" t="s">
        <v>207</v>
      </c>
      <c r="B38" s="21">
        <v>1044</v>
      </c>
      <c r="C38" s="66" t="s">
        <v>146</v>
      </c>
      <c r="D38" s="23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562009781.45000005</v>
      </c>
      <c r="U38" s="22">
        <v>6113391.6500000004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721173.8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0</v>
      </c>
      <c r="BO38" s="22">
        <v>0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0</v>
      </c>
      <c r="BW38" s="22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  <c r="CG38" s="22">
        <v>0</v>
      </c>
      <c r="CH38" s="22">
        <v>0</v>
      </c>
      <c r="CI38" s="23">
        <v>0</v>
      </c>
      <c r="CJ38" s="22">
        <v>0</v>
      </c>
      <c r="CK38" s="22">
        <v>0</v>
      </c>
      <c r="CL38" s="23">
        <v>0</v>
      </c>
      <c r="CM38" s="22">
        <v>0</v>
      </c>
      <c r="CN38" s="22">
        <v>0</v>
      </c>
      <c r="CO38" s="23">
        <v>0</v>
      </c>
      <c r="CP38" s="22">
        <v>0</v>
      </c>
      <c r="CQ38" s="22">
        <v>0</v>
      </c>
      <c r="CR38" s="22">
        <v>0</v>
      </c>
      <c r="CS38" s="22">
        <v>0</v>
      </c>
      <c r="CT38" s="22">
        <v>0</v>
      </c>
      <c r="CU38" s="22">
        <v>0</v>
      </c>
      <c r="CV38" s="22">
        <v>0</v>
      </c>
      <c r="CW38" s="22">
        <v>0</v>
      </c>
      <c r="CX38" s="22">
        <v>0</v>
      </c>
      <c r="CY38" s="22">
        <v>0</v>
      </c>
      <c r="CZ38" s="22">
        <v>0</v>
      </c>
      <c r="DA38" s="22">
        <v>0</v>
      </c>
      <c r="DB38" s="23">
        <v>0</v>
      </c>
      <c r="DC38" s="22">
        <v>0</v>
      </c>
      <c r="DD38" s="22">
        <v>0</v>
      </c>
      <c r="DE38" s="23">
        <v>0</v>
      </c>
      <c r="DF38" s="22">
        <v>0</v>
      </c>
      <c r="DG38" s="22">
        <v>0</v>
      </c>
      <c r="DH38" s="23">
        <v>0</v>
      </c>
      <c r="DI38" s="22">
        <v>0</v>
      </c>
      <c r="DJ38" s="22">
        <v>0</v>
      </c>
      <c r="DK38" s="22">
        <v>0</v>
      </c>
      <c r="DL38" s="22">
        <v>568844346.89999998</v>
      </c>
    </row>
    <row r="39" spans="1:116" ht="12.75" customHeight="1" x14ac:dyDescent="0.25">
      <c r="A39" s="65" t="s">
        <v>209</v>
      </c>
      <c r="B39" s="21">
        <v>1045</v>
      </c>
      <c r="C39" s="66" t="s">
        <v>146</v>
      </c>
      <c r="D39" s="23">
        <v>25382.723189952088</v>
      </c>
      <c r="E39" s="22">
        <v>25382.723189952088</v>
      </c>
      <c r="F39" s="22">
        <v>0</v>
      </c>
      <c r="G39" s="22">
        <v>0</v>
      </c>
      <c r="H39" s="22">
        <v>0</v>
      </c>
      <c r="I39" s="22">
        <v>1291370.8500000001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53117281.219094992</v>
      </c>
      <c r="U39" s="22">
        <v>676933.8600000001</v>
      </c>
      <c r="V39" s="22">
        <v>2692594.06</v>
      </c>
      <c r="W39" s="22">
        <v>-16207.33</v>
      </c>
      <c r="X39" s="22">
        <v>0</v>
      </c>
      <c r="Y39" s="22">
        <v>0</v>
      </c>
      <c r="Z39" s="22">
        <v>107.73</v>
      </c>
      <c r="AA39" s="22">
        <v>0</v>
      </c>
      <c r="AB39" s="22">
        <v>0</v>
      </c>
      <c r="AC39" s="22">
        <v>940.16</v>
      </c>
      <c r="AD39" s="22">
        <v>20281.13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36747.82</v>
      </c>
      <c r="AK39" s="22">
        <v>0</v>
      </c>
      <c r="AL39" s="22">
        <v>0</v>
      </c>
      <c r="AM39" s="22">
        <v>500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11662.97</v>
      </c>
      <c r="AU39" s="22">
        <v>2207.6799999999998</v>
      </c>
      <c r="AV39" s="22">
        <v>0</v>
      </c>
      <c r="AW39" s="22">
        <v>0</v>
      </c>
      <c r="AX39" s="22">
        <v>2084.9299999999998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>
        <v>3717.59</v>
      </c>
      <c r="BE39" s="22">
        <v>0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43607.49</v>
      </c>
      <c r="BO39" s="22">
        <v>0</v>
      </c>
      <c r="BP39" s="22">
        <v>1029.26</v>
      </c>
      <c r="BQ39" s="22">
        <v>0</v>
      </c>
      <c r="BR39" s="22">
        <v>0</v>
      </c>
      <c r="BS39" s="22">
        <v>832.71</v>
      </c>
      <c r="BT39" s="22">
        <v>0</v>
      </c>
      <c r="BU39" s="22">
        <v>0</v>
      </c>
      <c r="BV39" s="22">
        <v>0</v>
      </c>
      <c r="BW39" s="22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0</v>
      </c>
      <c r="CD39" s="22">
        <v>0</v>
      </c>
      <c r="CE39" s="22">
        <v>0</v>
      </c>
      <c r="CF39" s="22">
        <v>0</v>
      </c>
      <c r="CG39" s="22">
        <v>0</v>
      </c>
      <c r="CH39" s="22">
        <v>0</v>
      </c>
      <c r="CI39" s="23">
        <v>1699257.19</v>
      </c>
      <c r="CJ39" s="22">
        <v>0</v>
      </c>
      <c r="CK39" s="22">
        <v>0</v>
      </c>
      <c r="CL39" s="23">
        <v>1699257.19</v>
      </c>
      <c r="CM39" s="22">
        <v>0</v>
      </c>
      <c r="CN39" s="22">
        <v>1699257.19</v>
      </c>
      <c r="CO39" s="23">
        <v>0</v>
      </c>
      <c r="CP39" s="22">
        <v>0</v>
      </c>
      <c r="CQ39" s="22">
        <v>0</v>
      </c>
      <c r="CR39" s="22">
        <v>1591364.358241</v>
      </c>
      <c r="CS39" s="22">
        <v>5304370.0359169999</v>
      </c>
      <c r="CT39" s="22">
        <v>0</v>
      </c>
      <c r="CU39" s="22">
        <v>0</v>
      </c>
      <c r="CV39" s="22">
        <v>0</v>
      </c>
      <c r="CW39" s="22">
        <v>0</v>
      </c>
      <c r="CX39" s="22">
        <v>0</v>
      </c>
      <c r="CY39" s="22">
        <v>0</v>
      </c>
      <c r="CZ39" s="22">
        <v>0</v>
      </c>
      <c r="DA39" s="22">
        <v>0</v>
      </c>
      <c r="DB39" s="23">
        <v>0</v>
      </c>
      <c r="DC39" s="22">
        <v>0</v>
      </c>
      <c r="DD39" s="22">
        <v>0</v>
      </c>
      <c r="DE39" s="23">
        <v>0</v>
      </c>
      <c r="DF39" s="22">
        <v>0</v>
      </c>
      <c r="DG39" s="22">
        <v>0</v>
      </c>
      <c r="DH39" s="23">
        <v>0</v>
      </c>
      <c r="DI39" s="22">
        <v>0</v>
      </c>
      <c r="DJ39" s="22">
        <v>0</v>
      </c>
      <c r="DK39" s="22">
        <v>0</v>
      </c>
      <c r="DL39" s="22">
        <v>66506066.436442941</v>
      </c>
    </row>
    <row r="40" spans="1:116" ht="12.75" customHeight="1" x14ac:dyDescent="0.25">
      <c r="A40" s="65" t="s">
        <v>211</v>
      </c>
      <c r="B40" s="21">
        <v>1046</v>
      </c>
      <c r="C40" s="66" t="s">
        <v>146</v>
      </c>
      <c r="D40" s="23">
        <v>375882.51</v>
      </c>
      <c r="E40" s="22">
        <v>0</v>
      </c>
      <c r="F40" s="22">
        <v>217369.74</v>
      </c>
      <c r="G40" s="22">
        <v>158512.76999999999</v>
      </c>
      <c r="H40" s="22">
        <v>33472.44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19455.62</v>
      </c>
      <c r="AD40" s="22">
        <v>34487.24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3443373.66</v>
      </c>
      <c r="AU40" s="22">
        <v>18684.099999999999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2">
        <v>0</v>
      </c>
      <c r="BP40" s="22">
        <v>200411.9</v>
      </c>
      <c r="BQ40" s="22">
        <v>0</v>
      </c>
      <c r="BR40" s="22">
        <v>659353.25</v>
      </c>
      <c r="BS40" s="22">
        <v>170711.63</v>
      </c>
      <c r="BT40" s="22">
        <v>0</v>
      </c>
      <c r="BU40" s="22">
        <v>0</v>
      </c>
      <c r="BV40" s="22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  <c r="CG40" s="22">
        <v>0</v>
      </c>
      <c r="CH40" s="22">
        <v>0</v>
      </c>
      <c r="CI40" s="23">
        <v>0</v>
      </c>
      <c r="CJ40" s="22">
        <v>0</v>
      </c>
      <c r="CK40" s="22">
        <v>0</v>
      </c>
      <c r="CL40" s="23">
        <v>0</v>
      </c>
      <c r="CM40" s="22">
        <v>0</v>
      </c>
      <c r="CN40" s="22">
        <v>0</v>
      </c>
      <c r="CO40" s="23">
        <v>0</v>
      </c>
      <c r="CP40" s="22">
        <v>0</v>
      </c>
      <c r="CQ40" s="22">
        <v>0</v>
      </c>
      <c r="CR40" s="22">
        <v>0</v>
      </c>
      <c r="CS40" s="22">
        <v>0</v>
      </c>
      <c r="CT40" s="22">
        <v>0</v>
      </c>
      <c r="CU40" s="22">
        <v>0</v>
      </c>
      <c r="CV40" s="22">
        <v>0</v>
      </c>
      <c r="CW40" s="22">
        <v>0</v>
      </c>
      <c r="CX40" s="22">
        <v>0</v>
      </c>
      <c r="CY40" s="22">
        <v>0</v>
      </c>
      <c r="CZ40" s="22">
        <v>0</v>
      </c>
      <c r="DA40" s="22">
        <v>0</v>
      </c>
      <c r="DB40" s="23">
        <v>0</v>
      </c>
      <c r="DC40" s="22">
        <v>0</v>
      </c>
      <c r="DD40" s="22">
        <v>0</v>
      </c>
      <c r="DE40" s="23">
        <v>0</v>
      </c>
      <c r="DF40" s="22">
        <v>0</v>
      </c>
      <c r="DG40" s="22">
        <v>0</v>
      </c>
      <c r="DH40" s="23">
        <v>0</v>
      </c>
      <c r="DI40" s="22">
        <v>0</v>
      </c>
      <c r="DJ40" s="22">
        <v>0</v>
      </c>
      <c r="DK40" s="22">
        <v>0</v>
      </c>
      <c r="DL40" s="22">
        <v>4955832.3500000006</v>
      </c>
    </row>
    <row r="41" spans="1:116" ht="12.75" customHeight="1" x14ac:dyDescent="0.25">
      <c r="A41" s="65" t="s">
        <v>213</v>
      </c>
      <c r="B41" s="21">
        <v>1047</v>
      </c>
      <c r="C41" s="66" t="s">
        <v>146</v>
      </c>
      <c r="D41" s="23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3">
        <v>0</v>
      </c>
      <c r="CJ41" s="22">
        <v>0</v>
      </c>
      <c r="CK41" s="22">
        <v>0</v>
      </c>
      <c r="CL41" s="23">
        <v>0</v>
      </c>
      <c r="CM41" s="22">
        <v>0</v>
      </c>
      <c r="CN41" s="22">
        <v>0</v>
      </c>
      <c r="CO41" s="23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3">
        <v>0</v>
      </c>
      <c r="DC41" s="22">
        <v>0</v>
      </c>
      <c r="DD41" s="22">
        <v>0</v>
      </c>
      <c r="DE41" s="23">
        <v>0</v>
      </c>
      <c r="DF41" s="22">
        <v>0</v>
      </c>
      <c r="DG41" s="22">
        <v>0</v>
      </c>
      <c r="DH41" s="23">
        <v>0</v>
      </c>
      <c r="DI41" s="22">
        <v>0</v>
      </c>
      <c r="DJ41" s="22">
        <v>0</v>
      </c>
      <c r="DK41" s="22">
        <v>0</v>
      </c>
      <c r="DL41" s="22">
        <v>0</v>
      </c>
    </row>
    <row r="42" spans="1:116" ht="12.75" customHeight="1" x14ac:dyDescent="0.25">
      <c r="A42" s="65" t="s">
        <v>215</v>
      </c>
      <c r="B42" s="21">
        <v>1048</v>
      </c>
      <c r="C42" s="66" t="s">
        <v>146</v>
      </c>
      <c r="D42" s="23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193348818.80000001</v>
      </c>
      <c r="U42" s="22">
        <v>4931559.99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718009.83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0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  <c r="CG42" s="22">
        <v>0</v>
      </c>
      <c r="CH42" s="22">
        <v>0</v>
      </c>
      <c r="CI42" s="23">
        <v>0</v>
      </c>
      <c r="CJ42" s="22">
        <v>0</v>
      </c>
      <c r="CK42" s="22">
        <v>0</v>
      </c>
      <c r="CL42" s="23">
        <v>0</v>
      </c>
      <c r="CM42" s="22">
        <v>0</v>
      </c>
      <c r="CN42" s="22">
        <v>0</v>
      </c>
      <c r="CO42" s="23">
        <v>0</v>
      </c>
      <c r="CP42" s="22">
        <v>0</v>
      </c>
      <c r="CQ42" s="22">
        <v>0</v>
      </c>
      <c r="CR42" s="22">
        <v>0</v>
      </c>
      <c r="CS42" s="22">
        <v>0</v>
      </c>
      <c r="CT42" s="22">
        <v>0</v>
      </c>
      <c r="CU42" s="22">
        <v>0</v>
      </c>
      <c r="CV42" s="22">
        <v>0</v>
      </c>
      <c r="CW42" s="22">
        <v>0</v>
      </c>
      <c r="CX42" s="22">
        <v>0</v>
      </c>
      <c r="CY42" s="22">
        <v>0</v>
      </c>
      <c r="CZ42" s="22">
        <v>0</v>
      </c>
      <c r="DA42" s="22">
        <v>0</v>
      </c>
      <c r="DB42" s="23">
        <v>0</v>
      </c>
      <c r="DC42" s="22">
        <v>0</v>
      </c>
      <c r="DD42" s="22">
        <v>0</v>
      </c>
      <c r="DE42" s="23">
        <v>0</v>
      </c>
      <c r="DF42" s="22">
        <v>0</v>
      </c>
      <c r="DG42" s="22">
        <v>0</v>
      </c>
      <c r="DH42" s="23">
        <v>0</v>
      </c>
      <c r="DI42" s="22">
        <v>0</v>
      </c>
      <c r="DJ42" s="22">
        <v>0</v>
      </c>
      <c r="DK42" s="22">
        <v>0</v>
      </c>
      <c r="DL42" s="22">
        <v>198998388.62000003</v>
      </c>
    </row>
    <row r="43" spans="1:116" ht="14.1" customHeight="1" x14ac:dyDescent="0.25">
      <c r="A43" s="65" t="s">
        <v>217</v>
      </c>
      <c r="B43" s="21">
        <v>1049</v>
      </c>
      <c r="C43" s="66" t="s">
        <v>146</v>
      </c>
      <c r="D43" s="23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261345923.44999999</v>
      </c>
      <c r="U43" s="22">
        <v>6091205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720176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0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3">
        <v>0</v>
      </c>
      <c r="CJ43" s="22">
        <v>0</v>
      </c>
      <c r="CK43" s="22">
        <v>0</v>
      </c>
      <c r="CL43" s="23">
        <v>0</v>
      </c>
      <c r="CM43" s="22">
        <v>0</v>
      </c>
      <c r="CN43" s="22">
        <v>0</v>
      </c>
      <c r="CO43" s="23">
        <v>0</v>
      </c>
      <c r="CP43" s="22">
        <v>0</v>
      </c>
      <c r="CQ43" s="22">
        <v>0</v>
      </c>
      <c r="CR43" s="22">
        <v>0</v>
      </c>
      <c r="CS43" s="22">
        <v>0</v>
      </c>
      <c r="CT43" s="22">
        <v>0</v>
      </c>
      <c r="CU43" s="22">
        <v>0</v>
      </c>
      <c r="CV43" s="22">
        <v>0</v>
      </c>
      <c r="CW43" s="22">
        <v>0</v>
      </c>
      <c r="CX43" s="22">
        <v>0</v>
      </c>
      <c r="CY43" s="22">
        <v>0</v>
      </c>
      <c r="CZ43" s="22">
        <v>0</v>
      </c>
      <c r="DA43" s="22">
        <v>0</v>
      </c>
      <c r="DB43" s="23">
        <v>0</v>
      </c>
      <c r="DC43" s="22">
        <v>0</v>
      </c>
      <c r="DD43" s="22">
        <v>0</v>
      </c>
      <c r="DE43" s="23">
        <v>0</v>
      </c>
      <c r="DF43" s="22">
        <v>0</v>
      </c>
      <c r="DG43" s="22">
        <v>0</v>
      </c>
      <c r="DH43" s="23">
        <v>0</v>
      </c>
      <c r="DI43" s="22">
        <v>0</v>
      </c>
      <c r="DJ43" s="22">
        <v>0</v>
      </c>
      <c r="DK43" s="22">
        <v>0</v>
      </c>
      <c r="DL43" s="22">
        <v>268157304.44999999</v>
      </c>
    </row>
    <row r="44" spans="1:116" ht="14.1" customHeight="1" x14ac:dyDescent="0.25">
      <c r="A44" s="65" t="s">
        <v>219</v>
      </c>
      <c r="B44" s="21">
        <v>1050</v>
      </c>
      <c r="C44" s="66" t="s">
        <v>146</v>
      </c>
      <c r="D44" s="23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3">
        <v>0</v>
      </c>
      <c r="CJ44" s="22">
        <v>0</v>
      </c>
      <c r="CK44" s="22">
        <v>0</v>
      </c>
      <c r="CL44" s="23">
        <v>0</v>
      </c>
      <c r="CM44" s="22">
        <v>0</v>
      </c>
      <c r="CN44" s="22">
        <v>0</v>
      </c>
      <c r="CO44" s="23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</v>
      </c>
      <c r="DB44" s="23">
        <v>0</v>
      </c>
      <c r="DC44" s="22">
        <v>0</v>
      </c>
      <c r="DD44" s="22">
        <v>0</v>
      </c>
      <c r="DE44" s="23">
        <v>0</v>
      </c>
      <c r="DF44" s="22">
        <v>0</v>
      </c>
      <c r="DG44" s="22">
        <v>0</v>
      </c>
      <c r="DH44" s="23">
        <v>0</v>
      </c>
      <c r="DI44" s="22">
        <v>0</v>
      </c>
      <c r="DJ44" s="22">
        <v>0</v>
      </c>
      <c r="DK44" s="22">
        <v>0</v>
      </c>
      <c r="DL44" s="22">
        <v>0</v>
      </c>
    </row>
    <row r="45" spans="1:116" ht="12.75" customHeight="1" x14ac:dyDescent="0.25">
      <c r="A45" s="65" t="s">
        <v>221</v>
      </c>
      <c r="B45" s="21">
        <v>1051</v>
      </c>
      <c r="C45" s="66" t="s">
        <v>146</v>
      </c>
      <c r="D45" s="23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3">
        <v>0</v>
      </c>
      <c r="CJ45" s="22">
        <v>0</v>
      </c>
      <c r="CK45" s="22">
        <v>0</v>
      </c>
      <c r="CL45" s="23">
        <v>0</v>
      </c>
      <c r="CM45" s="22">
        <v>0</v>
      </c>
      <c r="CN45" s="22">
        <v>0</v>
      </c>
      <c r="CO45" s="23">
        <v>0</v>
      </c>
      <c r="CP45" s="22">
        <v>0</v>
      </c>
      <c r="CQ45" s="22">
        <v>0</v>
      </c>
      <c r="CR45" s="22">
        <v>0</v>
      </c>
      <c r="CS45" s="22">
        <v>0</v>
      </c>
      <c r="CT45" s="22">
        <v>0</v>
      </c>
      <c r="CU45" s="22">
        <v>0</v>
      </c>
      <c r="CV45" s="22">
        <v>0</v>
      </c>
      <c r="CW45" s="22">
        <v>0</v>
      </c>
      <c r="CX45" s="22">
        <v>0</v>
      </c>
      <c r="CY45" s="22">
        <v>0</v>
      </c>
      <c r="CZ45" s="22">
        <v>0</v>
      </c>
      <c r="DA45" s="22">
        <v>0</v>
      </c>
      <c r="DB45" s="23">
        <v>0</v>
      </c>
      <c r="DC45" s="22">
        <v>0</v>
      </c>
      <c r="DD45" s="22">
        <v>0</v>
      </c>
      <c r="DE45" s="23">
        <v>0</v>
      </c>
      <c r="DF45" s="22">
        <v>0</v>
      </c>
      <c r="DG45" s="22">
        <v>0</v>
      </c>
      <c r="DH45" s="23">
        <v>0</v>
      </c>
      <c r="DI45" s="22">
        <v>0</v>
      </c>
      <c r="DJ45" s="22">
        <v>0</v>
      </c>
      <c r="DK45" s="22">
        <v>0</v>
      </c>
      <c r="DL45" s="22">
        <v>0</v>
      </c>
    </row>
    <row r="46" spans="1:116" ht="12.75" customHeight="1" x14ac:dyDescent="0.25">
      <c r="A46" s="65" t="s">
        <v>223</v>
      </c>
      <c r="B46" s="21">
        <v>1052</v>
      </c>
      <c r="C46" s="66" t="s">
        <v>146</v>
      </c>
      <c r="D46" s="23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718405.27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0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0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3">
        <v>0</v>
      </c>
      <c r="CJ46" s="22">
        <v>0</v>
      </c>
      <c r="CK46" s="22">
        <v>0</v>
      </c>
      <c r="CL46" s="23">
        <v>0</v>
      </c>
      <c r="CM46" s="22">
        <v>0</v>
      </c>
      <c r="CN46" s="22">
        <v>0</v>
      </c>
      <c r="CO46" s="23">
        <v>0</v>
      </c>
      <c r="CP46" s="22">
        <v>0</v>
      </c>
      <c r="CQ46" s="22">
        <v>0</v>
      </c>
      <c r="CR46" s="22">
        <v>0</v>
      </c>
      <c r="CS46" s="22">
        <v>0</v>
      </c>
      <c r="CT46" s="22">
        <v>0</v>
      </c>
      <c r="CU46" s="22">
        <v>0</v>
      </c>
      <c r="CV46" s="22">
        <v>0</v>
      </c>
      <c r="CW46" s="22">
        <v>0</v>
      </c>
      <c r="CX46" s="22">
        <v>0</v>
      </c>
      <c r="CY46" s="22">
        <v>0</v>
      </c>
      <c r="CZ46" s="22">
        <v>0</v>
      </c>
      <c r="DA46" s="22">
        <v>0</v>
      </c>
      <c r="DB46" s="23">
        <v>0</v>
      </c>
      <c r="DC46" s="22">
        <v>0</v>
      </c>
      <c r="DD46" s="22">
        <v>0</v>
      </c>
      <c r="DE46" s="23">
        <v>0</v>
      </c>
      <c r="DF46" s="22">
        <v>0</v>
      </c>
      <c r="DG46" s="22">
        <v>0</v>
      </c>
      <c r="DH46" s="23">
        <v>0</v>
      </c>
      <c r="DI46" s="22">
        <v>0</v>
      </c>
      <c r="DJ46" s="22">
        <v>0</v>
      </c>
      <c r="DK46" s="22">
        <v>0</v>
      </c>
      <c r="DL46" s="22">
        <v>718405.27</v>
      </c>
    </row>
    <row r="47" spans="1:116" ht="12.75" customHeight="1" x14ac:dyDescent="0.25">
      <c r="A47" s="65" t="s">
        <v>225</v>
      </c>
      <c r="B47" s="21">
        <v>1053</v>
      </c>
      <c r="C47" s="66" t="s">
        <v>146</v>
      </c>
      <c r="D47" s="23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304006767.98000002</v>
      </c>
      <c r="U47" s="22">
        <v>5425782.1900000004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0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2">
        <v>0</v>
      </c>
      <c r="CH47" s="22">
        <v>0</v>
      </c>
      <c r="CI47" s="23">
        <v>0</v>
      </c>
      <c r="CJ47" s="22">
        <v>0</v>
      </c>
      <c r="CK47" s="22">
        <v>0</v>
      </c>
      <c r="CL47" s="23">
        <v>0</v>
      </c>
      <c r="CM47" s="22">
        <v>0</v>
      </c>
      <c r="CN47" s="22">
        <v>0</v>
      </c>
      <c r="CO47" s="23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3">
        <v>0</v>
      </c>
      <c r="DC47" s="22">
        <v>0</v>
      </c>
      <c r="DD47" s="22">
        <v>0</v>
      </c>
      <c r="DE47" s="23">
        <v>0</v>
      </c>
      <c r="DF47" s="22">
        <v>0</v>
      </c>
      <c r="DG47" s="22">
        <v>0</v>
      </c>
      <c r="DH47" s="23">
        <v>0</v>
      </c>
      <c r="DI47" s="22">
        <v>0</v>
      </c>
      <c r="DJ47" s="22">
        <v>0</v>
      </c>
      <c r="DK47" s="22">
        <v>0</v>
      </c>
      <c r="DL47" s="22">
        <v>309432550.17000002</v>
      </c>
    </row>
    <row r="48" spans="1:116" ht="12.75" customHeight="1" x14ac:dyDescent="0.25">
      <c r="A48" s="65" t="s">
        <v>227</v>
      </c>
      <c r="B48" s="21">
        <v>1054</v>
      </c>
      <c r="C48" s="66" t="s">
        <v>146</v>
      </c>
      <c r="D48" s="23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676940.52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0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0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3">
        <v>0</v>
      </c>
      <c r="CJ48" s="22">
        <v>0</v>
      </c>
      <c r="CK48" s="22">
        <v>0</v>
      </c>
      <c r="CL48" s="23">
        <v>0</v>
      </c>
      <c r="CM48" s="22">
        <v>0</v>
      </c>
      <c r="CN48" s="22">
        <v>0</v>
      </c>
      <c r="CO48" s="23">
        <v>0</v>
      </c>
      <c r="CP48" s="22">
        <v>0</v>
      </c>
      <c r="CQ48" s="22">
        <v>0</v>
      </c>
      <c r="CR48" s="22">
        <v>0</v>
      </c>
      <c r="CS48" s="22">
        <v>0</v>
      </c>
      <c r="CT48" s="22">
        <v>0</v>
      </c>
      <c r="CU48" s="22">
        <v>0</v>
      </c>
      <c r="CV48" s="22">
        <v>0</v>
      </c>
      <c r="CW48" s="22">
        <v>0</v>
      </c>
      <c r="CX48" s="22">
        <v>0</v>
      </c>
      <c r="CY48" s="22">
        <v>0</v>
      </c>
      <c r="CZ48" s="22">
        <v>0</v>
      </c>
      <c r="DA48" s="22">
        <v>0</v>
      </c>
      <c r="DB48" s="23">
        <v>0</v>
      </c>
      <c r="DC48" s="22">
        <v>0</v>
      </c>
      <c r="DD48" s="22">
        <v>0</v>
      </c>
      <c r="DE48" s="23">
        <v>0</v>
      </c>
      <c r="DF48" s="22">
        <v>0</v>
      </c>
      <c r="DG48" s="22">
        <v>0</v>
      </c>
      <c r="DH48" s="23">
        <v>0</v>
      </c>
      <c r="DI48" s="22">
        <v>0</v>
      </c>
      <c r="DJ48" s="22">
        <v>0</v>
      </c>
      <c r="DK48" s="22">
        <v>0</v>
      </c>
      <c r="DL48" s="22">
        <v>676940.52</v>
      </c>
    </row>
    <row r="49" spans="1:116" ht="12.75" customHeight="1" x14ac:dyDescent="0.25">
      <c r="A49" s="65" t="s">
        <v>229</v>
      </c>
      <c r="B49" s="21">
        <v>1055</v>
      </c>
      <c r="C49" s="66" t="s">
        <v>146</v>
      </c>
      <c r="D49" s="23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2">
        <v>0</v>
      </c>
      <c r="BO49" s="22">
        <v>0</v>
      </c>
      <c r="BP49" s="22">
        <v>0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  <c r="CG49" s="22">
        <v>0</v>
      </c>
      <c r="CH49" s="22">
        <v>0</v>
      </c>
      <c r="CI49" s="23">
        <v>0</v>
      </c>
      <c r="CJ49" s="22">
        <v>0</v>
      </c>
      <c r="CK49" s="22">
        <v>0</v>
      </c>
      <c r="CL49" s="23">
        <v>0</v>
      </c>
      <c r="CM49" s="22">
        <v>0</v>
      </c>
      <c r="CN49" s="22">
        <v>0</v>
      </c>
      <c r="CO49" s="23">
        <v>0</v>
      </c>
      <c r="CP49" s="22">
        <v>0</v>
      </c>
      <c r="CQ49" s="22">
        <v>0</v>
      </c>
      <c r="CR49" s="22">
        <v>0</v>
      </c>
      <c r="CS49" s="22">
        <v>0</v>
      </c>
      <c r="CT49" s="22">
        <v>0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3">
        <v>0</v>
      </c>
      <c r="DC49" s="22">
        <v>0</v>
      </c>
      <c r="DD49" s="22">
        <v>0</v>
      </c>
      <c r="DE49" s="23">
        <v>0</v>
      </c>
      <c r="DF49" s="22">
        <v>0</v>
      </c>
      <c r="DG49" s="22">
        <v>0</v>
      </c>
      <c r="DH49" s="23">
        <v>0</v>
      </c>
      <c r="DI49" s="22">
        <v>0</v>
      </c>
      <c r="DJ49" s="22">
        <v>0</v>
      </c>
      <c r="DK49" s="22">
        <v>0</v>
      </c>
      <c r="DL49" s="22">
        <v>0</v>
      </c>
    </row>
    <row r="50" spans="1:116" ht="12.75" customHeight="1" x14ac:dyDescent="0.25">
      <c r="A50" s="65" t="s">
        <v>231</v>
      </c>
      <c r="B50" s="21">
        <v>1056</v>
      </c>
      <c r="C50" s="66" t="s">
        <v>146</v>
      </c>
      <c r="D50" s="23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0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0</v>
      </c>
      <c r="BM50" s="22">
        <v>0</v>
      </c>
      <c r="BN50" s="22">
        <v>0</v>
      </c>
      <c r="BO50" s="22">
        <v>0</v>
      </c>
      <c r="BP50" s="22">
        <v>0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0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>
        <v>0</v>
      </c>
      <c r="CH50" s="22">
        <v>0</v>
      </c>
      <c r="CI50" s="23">
        <v>0</v>
      </c>
      <c r="CJ50" s="22">
        <v>0</v>
      </c>
      <c r="CK50" s="22">
        <v>0</v>
      </c>
      <c r="CL50" s="23">
        <v>0</v>
      </c>
      <c r="CM50" s="22">
        <v>0</v>
      </c>
      <c r="CN50" s="22">
        <v>0</v>
      </c>
      <c r="CO50" s="23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0</v>
      </c>
      <c r="DA50" s="22">
        <v>0</v>
      </c>
      <c r="DB50" s="23">
        <v>0</v>
      </c>
      <c r="DC50" s="22">
        <v>0</v>
      </c>
      <c r="DD50" s="22">
        <v>0</v>
      </c>
      <c r="DE50" s="23">
        <v>0</v>
      </c>
      <c r="DF50" s="22">
        <v>0</v>
      </c>
      <c r="DG50" s="22">
        <v>0</v>
      </c>
      <c r="DH50" s="23">
        <v>0</v>
      </c>
      <c r="DI50" s="22">
        <v>0</v>
      </c>
      <c r="DJ50" s="22">
        <v>0</v>
      </c>
      <c r="DK50" s="22">
        <v>0</v>
      </c>
      <c r="DL50" s="22">
        <v>0</v>
      </c>
    </row>
    <row r="51" spans="1:116" ht="12.75" customHeight="1" x14ac:dyDescent="0.25">
      <c r="A51" s="65" t="s">
        <v>233</v>
      </c>
      <c r="B51" s="21">
        <v>1057</v>
      </c>
      <c r="C51" s="66" t="s">
        <v>146</v>
      </c>
      <c r="D51" s="23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0</v>
      </c>
      <c r="BE51" s="22">
        <v>0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0</v>
      </c>
      <c r="BL51" s="22">
        <v>0</v>
      </c>
      <c r="BM51" s="22">
        <v>0</v>
      </c>
      <c r="BN51" s="22">
        <v>0</v>
      </c>
      <c r="BO51" s="22">
        <v>0</v>
      </c>
      <c r="BP51" s="22">
        <v>0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0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0</v>
      </c>
      <c r="CD51" s="22">
        <v>0</v>
      </c>
      <c r="CE51" s="22">
        <v>0</v>
      </c>
      <c r="CF51" s="22">
        <v>0</v>
      </c>
      <c r="CG51" s="22">
        <v>0</v>
      </c>
      <c r="CH51" s="22">
        <v>0</v>
      </c>
      <c r="CI51" s="23">
        <v>0</v>
      </c>
      <c r="CJ51" s="22">
        <v>0</v>
      </c>
      <c r="CK51" s="22">
        <v>0</v>
      </c>
      <c r="CL51" s="23">
        <v>0</v>
      </c>
      <c r="CM51" s="22">
        <v>0</v>
      </c>
      <c r="CN51" s="22">
        <v>0</v>
      </c>
      <c r="CO51" s="23">
        <v>0</v>
      </c>
      <c r="CP51" s="22">
        <v>0</v>
      </c>
      <c r="CQ51" s="22">
        <v>0</v>
      </c>
      <c r="CR51" s="22">
        <v>0</v>
      </c>
      <c r="CS51" s="22">
        <v>0</v>
      </c>
      <c r="CT51" s="22">
        <v>0</v>
      </c>
      <c r="CU51" s="22">
        <v>0</v>
      </c>
      <c r="CV51" s="22">
        <v>0</v>
      </c>
      <c r="CW51" s="22">
        <v>0</v>
      </c>
      <c r="CX51" s="22">
        <v>0</v>
      </c>
      <c r="CY51" s="22">
        <v>0</v>
      </c>
      <c r="CZ51" s="22">
        <v>0</v>
      </c>
      <c r="DA51" s="22">
        <v>0</v>
      </c>
      <c r="DB51" s="23">
        <v>0</v>
      </c>
      <c r="DC51" s="22">
        <v>0</v>
      </c>
      <c r="DD51" s="22">
        <v>0</v>
      </c>
      <c r="DE51" s="23">
        <v>0</v>
      </c>
      <c r="DF51" s="22">
        <v>0</v>
      </c>
      <c r="DG51" s="22">
        <v>0</v>
      </c>
      <c r="DH51" s="23">
        <v>0</v>
      </c>
      <c r="DI51" s="22">
        <v>0</v>
      </c>
      <c r="DJ51" s="22">
        <v>0</v>
      </c>
      <c r="DK51" s="22">
        <v>0</v>
      </c>
      <c r="DL51" s="22">
        <v>0</v>
      </c>
    </row>
    <row r="52" spans="1:116" ht="12.75" customHeight="1" x14ac:dyDescent="0.25">
      <c r="A52" s="65" t="s">
        <v>235</v>
      </c>
      <c r="B52" s="21">
        <v>1058</v>
      </c>
      <c r="C52" s="66" t="s">
        <v>146</v>
      </c>
      <c r="D52" s="23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476730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0</v>
      </c>
      <c r="BA52" s="22">
        <v>0</v>
      </c>
      <c r="BB52" s="22">
        <v>0</v>
      </c>
      <c r="BC52" s="22">
        <v>0</v>
      </c>
      <c r="BD52" s="22">
        <v>0</v>
      </c>
      <c r="BE52" s="22">
        <v>0</v>
      </c>
      <c r="BF52" s="22">
        <v>0</v>
      </c>
      <c r="BG52" s="22">
        <v>0</v>
      </c>
      <c r="BH52" s="22">
        <v>0</v>
      </c>
      <c r="BI52" s="22">
        <v>0</v>
      </c>
      <c r="BJ52" s="22">
        <v>0</v>
      </c>
      <c r="BK52" s="22">
        <v>0</v>
      </c>
      <c r="BL52" s="22">
        <v>0</v>
      </c>
      <c r="BM52" s="22">
        <v>0</v>
      </c>
      <c r="BN52" s="22">
        <v>0</v>
      </c>
      <c r="BO52" s="22">
        <v>0</v>
      </c>
      <c r="BP52" s="22">
        <v>0</v>
      </c>
      <c r="BQ52" s="22">
        <v>0</v>
      </c>
      <c r="BR52" s="22">
        <v>0</v>
      </c>
      <c r="BS52" s="22">
        <v>0</v>
      </c>
      <c r="BT52" s="22">
        <v>0</v>
      </c>
      <c r="BU52" s="22">
        <v>0</v>
      </c>
      <c r="BV52" s="22">
        <v>0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  <c r="CG52" s="22">
        <v>0</v>
      </c>
      <c r="CH52" s="22">
        <v>0</v>
      </c>
      <c r="CI52" s="23">
        <v>0</v>
      </c>
      <c r="CJ52" s="22">
        <v>0</v>
      </c>
      <c r="CK52" s="22">
        <v>0</v>
      </c>
      <c r="CL52" s="23">
        <v>0</v>
      </c>
      <c r="CM52" s="22">
        <v>0</v>
      </c>
      <c r="CN52" s="22">
        <v>0</v>
      </c>
      <c r="CO52" s="23">
        <v>0</v>
      </c>
      <c r="CP52" s="22">
        <v>0</v>
      </c>
      <c r="CQ52" s="22">
        <v>0</v>
      </c>
      <c r="CR52" s="22">
        <v>0</v>
      </c>
      <c r="CS52" s="22">
        <v>0</v>
      </c>
      <c r="CT52" s="22">
        <v>0</v>
      </c>
      <c r="CU52" s="22">
        <v>0</v>
      </c>
      <c r="CV52" s="22">
        <v>0</v>
      </c>
      <c r="CW52" s="22">
        <v>0</v>
      </c>
      <c r="CX52" s="22">
        <v>0</v>
      </c>
      <c r="CY52" s="22">
        <v>0</v>
      </c>
      <c r="CZ52" s="22">
        <v>0</v>
      </c>
      <c r="DA52" s="22">
        <v>0</v>
      </c>
      <c r="DB52" s="23">
        <v>0</v>
      </c>
      <c r="DC52" s="22">
        <v>0</v>
      </c>
      <c r="DD52" s="22">
        <v>0</v>
      </c>
      <c r="DE52" s="23">
        <v>0</v>
      </c>
      <c r="DF52" s="22">
        <v>0</v>
      </c>
      <c r="DG52" s="22">
        <v>0</v>
      </c>
      <c r="DH52" s="23">
        <v>0</v>
      </c>
      <c r="DI52" s="22">
        <v>0</v>
      </c>
      <c r="DJ52" s="22">
        <v>0</v>
      </c>
      <c r="DK52" s="22">
        <v>0</v>
      </c>
      <c r="DL52" s="22">
        <v>476730</v>
      </c>
    </row>
    <row r="53" spans="1:116" ht="12.75" customHeight="1" x14ac:dyDescent="0.25">
      <c r="A53" s="65" t="s">
        <v>237</v>
      </c>
      <c r="B53" s="21">
        <v>1059</v>
      </c>
      <c r="C53" s="66" t="s">
        <v>146</v>
      </c>
      <c r="D53" s="23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663600.40999999992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0</v>
      </c>
      <c r="AY53" s="22">
        <v>0</v>
      </c>
      <c r="AZ53" s="22">
        <v>0</v>
      </c>
      <c r="BA53" s="22">
        <v>0</v>
      </c>
      <c r="BB53" s="22">
        <v>0</v>
      </c>
      <c r="BC53" s="22">
        <v>0</v>
      </c>
      <c r="BD53" s="22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3">
        <v>0</v>
      </c>
      <c r="CJ53" s="22">
        <v>0</v>
      </c>
      <c r="CK53" s="22">
        <v>0</v>
      </c>
      <c r="CL53" s="23">
        <v>0</v>
      </c>
      <c r="CM53" s="22">
        <v>0</v>
      </c>
      <c r="CN53" s="22">
        <v>0</v>
      </c>
      <c r="CO53" s="23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3">
        <v>0</v>
      </c>
      <c r="DC53" s="22">
        <v>0</v>
      </c>
      <c r="DD53" s="22">
        <v>0</v>
      </c>
      <c r="DE53" s="23">
        <v>0</v>
      </c>
      <c r="DF53" s="22">
        <v>0</v>
      </c>
      <c r="DG53" s="22">
        <v>0</v>
      </c>
      <c r="DH53" s="23">
        <v>0</v>
      </c>
      <c r="DI53" s="22">
        <v>0</v>
      </c>
      <c r="DJ53" s="22">
        <v>0</v>
      </c>
      <c r="DK53" s="22">
        <v>0</v>
      </c>
      <c r="DL53" s="22">
        <v>663600.40999999992</v>
      </c>
    </row>
    <row r="54" spans="1:116" ht="12.75" customHeight="1" x14ac:dyDescent="0.25">
      <c r="A54" s="65" t="s">
        <v>239</v>
      </c>
      <c r="B54" s="21">
        <v>1060</v>
      </c>
      <c r="C54" s="66" t="s">
        <v>146</v>
      </c>
      <c r="D54" s="23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</v>
      </c>
      <c r="BK54" s="22">
        <v>0</v>
      </c>
      <c r="BL54" s="22">
        <v>0</v>
      </c>
      <c r="BM54" s="22">
        <v>0</v>
      </c>
      <c r="BN54" s="22">
        <v>0</v>
      </c>
      <c r="BO54" s="22">
        <v>0</v>
      </c>
      <c r="BP54" s="22">
        <v>0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0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  <c r="CG54" s="22">
        <v>0</v>
      </c>
      <c r="CH54" s="22">
        <v>0</v>
      </c>
      <c r="CI54" s="23">
        <v>0</v>
      </c>
      <c r="CJ54" s="22">
        <v>0</v>
      </c>
      <c r="CK54" s="22">
        <v>0</v>
      </c>
      <c r="CL54" s="23">
        <v>0</v>
      </c>
      <c r="CM54" s="22">
        <v>0</v>
      </c>
      <c r="CN54" s="22">
        <v>0</v>
      </c>
      <c r="CO54" s="23">
        <v>0</v>
      </c>
      <c r="CP54" s="22">
        <v>0</v>
      </c>
      <c r="CQ54" s="22">
        <v>0</v>
      </c>
      <c r="CR54" s="22">
        <v>0</v>
      </c>
      <c r="CS54" s="22">
        <v>0</v>
      </c>
      <c r="CT54" s="22">
        <v>0</v>
      </c>
      <c r="CU54" s="22">
        <v>0</v>
      </c>
      <c r="CV54" s="22">
        <v>0</v>
      </c>
      <c r="CW54" s="22">
        <v>0</v>
      </c>
      <c r="CX54" s="22">
        <v>0</v>
      </c>
      <c r="CY54" s="22">
        <v>0</v>
      </c>
      <c r="CZ54" s="22">
        <v>0</v>
      </c>
      <c r="DA54" s="22">
        <v>0</v>
      </c>
      <c r="DB54" s="23">
        <v>0</v>
      </c>
      <c r="DC54" s="22">
        <v>0</v>
      </c>
      <c r="DD54" s="22">
        <v>0</v>
      </c>
      <c r="DE54" s="23">
        <v>0</v>
      </c>
      <c r="DF54" s="22">
        <v>0</v>
      </c>
      <c r="DG54" s="22">
        <v>0</v>
      </c>
      <c r="DH54" s="23">
        <v>0</v>
      </c>
      <c r="DI54" s="22">
        <v>0</v>
      </c>
      <c r="DJ54" s="22">
        <v>0</v>
      </c>
      <c r="DK54" s="22">
        <v>0</v>
      </c>
      <c r="DL54" s="22">
        <v>0</v>
      </c>
    </row>
    <row r="55" spans="1:116" ht="12.75" customHeight="1" x14ac:dyDescent="0.25">
      <c r="A55" s="65" t="s">
        <v>241</v>
      </c>
      <c r="B55" s="21">
        <v>2001</v>
      </c>
      <c r="C55" s="66" t="s">
        <v>146</v>
      </c>
      <c r="D55" s="23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3">
        <v>0</v>
      </c>
      <c r="CJ55" s="22">
        <v>0</v>
      </c>
      <c r="CK55" s="22">
        <v>0</v>
      </c>
      <c r="CL55" s="23">
        <v>0</v>
      </c>
      <c r="CM55" s="22">
        <v>0</v>
      </c>
      <c r="CN55" s="22">
        <v>0</v>
      </c>
      <c r="CO55" s="23">
        <v>0</v>
      </c>
      <c r="CP55" s="22">
        <v>0</v>
      </c>
      <c r="CQ55" s="22">
        <v>0</v>
      </c>
      <c r="CR55" s="22">
        <v>0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0</v>
      </c>
      <c r="CZ55" s="22">
        <v>0</v>
      </c>
      <c r="DA55" s="22">
        <v>0</v>
      </c>
      <c r="DB55" s="23">
        <v>0</v>
      </c>
      <c r="DC55" s="22">
        <v>0</v>
      </c>
      <c r="DD55" s="22">
        <v>0</v>
      </c>
      <c r="DE55" s="23">
        <v>0</v>
      </c>
      <c r="DF55" s="22">
        <v>0</v>
      </c>
      <c r="DG55" s="22">
        <v>0</v>
      </c>
      <c r="DH55" s="23">
        <v>0</v>
      </c>
      <c r="DI55" s="22">
        <v>0</v>
      </c>
      <c r="DJ55" s="22">
        <v>0</v>
      </c>
      <c r="DK55" s="22">
        <v>0</v>
      </c>
      <c r="DL55" s="22">
        <v>0</v>
      </c>
    </row>
    <row r="56" spans="1:116" ht="12.75" customHeight="1" x14ac:dyDescent="0.25">
      <c r="A56" s="65" t="s">
        <v>243</v>
      </c>
      <c r="B56" s="21">
        <v>2002</v>
      </c>
      <c r="C56" s="66" t="s">
        <v>244</v>
      </c>
      <c r="D56" s="23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0</v>
      </c>
      <c r="BW56" s="22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0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3">
        <v>0</v>
      </c>
      <c r="CJ56" s="22">
        <v>0</v>
      </c>
      <c r="CK56" s="22">
        <v>0</v>
      </c>
      <c r="CL56" s="23">
        <v>0</v>
      </c>
      <c r="CM56" s="22">
        <v>0</v>
      </c>
      <c r="CN56" s="22">
        <v>0</v>
      </c>
      <c r="CO56" s="23">
        <v>0</v>
      </c>
      <c r="CP56" s="22">
        <v>0</v>
      </c>
      <c r="CQ56" s="22">
        <v>0</v>
      </c>
      <c r="CR56" s="22">
        <v>0</v>
      </c>
      <c r="CS56" s="22">
        <v>0</v>
      </c>
      <c r="CT56" s="22">
        <v>0</v>
      </c>
      <c r="CU56" s="22">
        <v>0</v>
      </c>
      <c r="CV56" s="22">
        <v>0</v>
      </c>
      <c r="CW56" s="22">
        <v>0</v>
      </c>
      <c r="CX56" s="22">
        <v>0</v>
      </c>
      <c r="CY56" s="22">
        <v>0</v>
      </c>
      <c r="CZ56" s="22">
        <v>0</v>
      </c>
      <c r="DA56" s="22">
        <v>0</v>
      </c>
      <c r="DB56" s="23">
        <v>0</v>
      </c>
      <c r="DC56" s="22">
        <v>0</v>
      </c>
      <c r="DD56" s="22">
        <v>0</v>
      </c>
      <c r="DE56" s="23">
        <v>0</v>
      </c>
      <c r="DF56" s="22">
        <v>0</v>
      </c>
      <c r="DG56" s="22">
        <v>0</v>
      </c>
      <c r="DH56" s="23">
        <v>0</v>
      </c>
      <c r="DI56" s="22">
        <v>0</v>
      </c>
      <c r="DJ56" s="22">
        <v>0</v>
      </c>
      <c r="DK56" s="22">
        <v>0</v>
      </c>
      <c r="DL56" s="22">
        <v>0</v>
      </c>
    </row>
    <row r="57" spans="1:116" ht="12.75" customHeight="1" x14ac:dyDescent="0.25">
      <c r="A57" s="65" t="s">
        <v>246</v>
      </c>
      <c r="B57" s="21">
        <v>2005</v>
      </c>
      <c r="C57" s="66" t="s">
        <v>244</v>
      </c>
      <c r="D57" s="23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2">
        <v>0</v>
      </c>
      <c r="AW57" s="22">
        <v>0</v>
      </c>
      <c r="AX57" s="22">
        <v>0</v>
      </c>
      <c r="AY57" s="22">
        <v>0</v>
      </c>
      <c r="AZ57" s="22">
        <v>0</v>
      </c>
      <c r="BA57" s="22">
        <v>0</v>
      </c>
      <c r="BB57" s="22">
        <v>0</v>
      </c>
      <c r="BC57" s="22">
        <v>0</v>
      </c>
      <c r="BD57" s="22">
        <v>0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0</v>
      </c>
      <c r="BP57" s="22">
        <v>0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0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0</v>
      </c>
      <c r="CI57" s="23">
        <v>0</v>
      </c>
      <c r="CJ57" s="22">
        <v>0</v>
      </c>
      <c r="CK57" s="22">
        <v>0</v>
      </c>
      <c r="CL57" s="23">
        <v>0</v>
      </c>
      <c r="CM57" s="22">
        <v>0</v>
      </c>
      <c r="CN57" s="22">
        <v>0</v>
      </c>
      <c r="CO57" s="23">
        <v>0</v>
      </c>
      <c r="CP57" s="22">
        <v>0</v>
      </c>
      <c r="CQ57" s="22">
        <v>0</v>
      </c>
      <c r="CR57" s="22">
        <v>0</v>
      </c>
      <c r="CS57" s="22">
        <v>0</v>
      </c>
      <c r="CT57" s="22">
        <v>0</v>
      </c>
      <c r="CU57" s="22">
        <v>0</v>
      </c>
      <c r="CV57" s="22">
        <v>0</v>
      </c>
      <c r="CW57" s="22">
        <v>0</v>
      </c>
      <c r="CX57" s="22">
        <v>0</v>
      </c>
      <c r="CY57" s="22">
        <v>0</v>
      </c>
      <c r="CZ57" s="22">
        <v>0</v>
      </c>
      <c r="DA57" s="22">
        <v>0</v>
      </c>
      <c r="DB57" s="23">
        <v>0</v>
      </c>
      <c r="DC57" s="22">
        <v>0</v>
      </c>
      <c r="DD57" s="22">
        <v>0</v>
      </c>
      <c r="DE57" s="23">
        <v>0</v>
      </c>
      <c r="DF57" s="22">
        <v>0</v>
      </c>
      <c r="DG57" s="22">
        <v>0</v>
      </c>
      <c r="DH57" s="23">
        <v>0</v>
      </c>
      <c r="DI57" s="22">
        <v>0</v>
      </c>
      <c r="DJ57" s="22">
        <v>0</v>
      </c>
      <c r="DK57" s="22">
        <v>0</v>
      </c>
      <c r="DL57" s="22">
        <v>0</v>
      </c>
    </row>
    <row r="58" spans="1:116" ht="12.75" customHeight="1" x14ac:dyDescent="0.25">
      <c r="A58" s="65" t="s">
        <v>248</v>
      </c>
      <c r="B58" s="21">
        <v>2006</v>
      </c>
      <c r="C58" s="66" t="s">
        <v>244</v>
      </c>
      <c r="D58" s="23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0</v>
      </c>
      <c r="BP58" s="22">
        <v>0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22">
        <v>0</v>
      </c>
      <c r="BW58" s="22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0</v>
      </c>
      <c r="CD58" s="22">
        <v>0</v>
      </c>
      <c r="CE58" s="22">
        <v>0</v>
      </c>
      <c r="CF58" s="22">
        <v>0</v>
      </c>
      <c r="CG58" s="22">
        <v>0</v>
      </c>
      <c r="CH58" s="22">
        <v>0</v>
      </c>
      <c r="CI58" s="23">
        <v>0</v>
      </c>
      <c r="CJ58" s="22">
        <v>0</v>
      </c>
      <c r="CK58" s="22">
        <v>0</v>
      </c>
      <c r="CL58" s="23">
        <v>0</v>
      </c>
      <c r="CM58" s="22">
        <v>0</v>
      </c>
      <c r="CN58" s="22">
        <v>0</v>
      </c>
      <c r="CO58" s="23">
        <v>0</v>
      </c>
      <c r="CP58" s="22">
        <v>0</v>
      </c>
      <c r="CQ58" s="22">
        <v>0</v>
      </c>
      <c r="CR58" s="22">
        <v>0</v>
      </c>
      <c r="CS58" s="22">
        <v>0</v>
      </c>
      <c r="CT58" s="22">
        <v>0</v>
      </c>
      <c r="CU58" s="22">
        <v>0</v>
      </c>
      <c r="CV58" s="22">
        <v>0</v>
      </c>
      <c r="CW58" s="22">
        <v>0</v>
      </c>
      <c r="CX58" s="22">
        <v>0</v>
      </c>
      <c r="CY58" s="22">
        <v>0</v>
      </c>
      <c r="CZ58" s="22">
        <v>0</v>
      </c>
      <c r="DA58" s="22">
        <v>0</v>
      </c>
      <c r="DB58" s="23">
        <v>0</v>
      </c>
      <c r="DC58" s="22">
        <v>0</v>
      </c>
      <c r="DD58" s="22">
        <v>0</v>
      </c>
      <c r="DE58" s="23">
        <v>0</v>
      </c>
      <c r="DF58" s="22">
        <v>0</v>
      </c>
      <c r="DG58" s="22">
        <v>0</v>
      </c>
      <c r="DH58" s="23">
        <v>0</v>
      </c>
      <c r="DI58" s="22">
        <v>0</v>
      </c>
      <c r="DJ58" s="22">
        <v>0</v>
      </c>
      <c r="DK58" s="22">
        <v>0</v>
      </c>
      <c r="DL58" s="22">
        <v>0</v>
      </c>
    </row>
    <row r="59" spans="1:116" ht="12.75" customHeight="1" x14ac:dyDescent="0.25">
      <c r="A59" s="65" t="s">
        <v>250</v>
      </c>
      <c r="B59" s="21">
        <v>2007</v>
      </c>
      <c r="C59" s="66" t="s">
        <v>244</v>
      </c>
      <c r="D59" s="23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2">
        <v>0</v>
      </c>
      <c r="BA59" s="22">
        <v>0</v>
      </c>
      <c r="BB59" s="22">
        <v>0</v>
      </c>
      <c r="BC59" s="22">
        <v>0</v>
      </c>
      <c r="BD59" s="22">
        <v>0</v>
      </c>
      <c r="BE59" s="22">
        <v>0</v>
      </c>
      <c r="BF59" s="22">
        <v>0</v>
      </c>
      <c r="BG59" s="22">
        <v>0</v>
      </c>
      <c r="BH59" s="22">
        <v>0</v>
      </c>
      <c r="BI59" s="22">
        <v>0</v>
      </c>
      <c r="BJ59" s="22">
        <v>0</v>
      </c>
      <c r="BK59" s="22">
        <v>0</v>
      </c>
      <c r="BL59" s="22">
        <v>0</v>
      </c>
      <c r="BM59" s="22">
        <v>0</v>
      </c>
      <c r="BN59" s="22">
        <v>0</v>
      </c>
      <c r="BO59" s="22">
        <v>0</v>
      </c>
      <c r="BP59" s="22">
        <v>0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0</v>
      </c>
      <c r="BW59" s="22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0</v>
      </c>
      <c r="CD59" s="22">
        <v>0</v>
      </c>
      <c r="CE59" s="22">
        <v>0</v>
      </c>
      <c r="CF59" s="22">
        <v>0</v>
      </c>
      <c r="CG59" s="22">
        <v>0</v>
      </c>
      <c r="CH59" s="22">
        <v>0</v>
      </c>
      <c r="CI59" s="23">
        <v>0</v>
      </c>
      <c r="CJ59" s="22">
        <v>0</v>
      </c>
      <c r="CK59" s="22">
        <v>0</v>
      </c>
      <c r="CL59" s="23">
        <v>0</v>
      </c>
      <c r="CM59" s="22">
        <v>0</v>
      </c>
      <c r="CN59" s="22">
        <v>0</v>
      </c>
      <c r="CO59" s="23">
        <v>0</v>
      </c>
      <c r="CP59" s="22">
        <v>0</v>
      </c>
      <c r="CQ59" s="22">
        <v>0</v>
      </c>
      <c r="CR59" s="22">
        <v>0</v>
      </c>
      <c r="CS59" s="22">
        <v>0</v>
      </c>
      <c r="CT59" s="22">
        <v>0</v>
      </c>
      <c r="CU59" s="22">
        <v>0</v>
      </c>
      <c r="CV59" s="22">
        <v>0</v>
      </c>
      <c r="CW59" s="22">
        <v>0</v>
      </c>
      <c r="CX59" s="22">
        <v>0</v>
      </c>
      <c r="CY59" s="22">
        <v>0</v>
      </c>
      <c r="CZ59" s="22">
        <v>0</v>
      </c>
      <c r="DA59" s="22">
        <v>0</v>
      </c>
      <c r="DB59" s="23">
        <v>0</v>
      </c>
      <c r="DC59" s="22">
        <v>0</v>
      </c>
      <c r="DD59" s="22">
        <v>0</v>
      </c>
      <c r="DE59" s="23">
        <v>0</v>
      </c>
      <c r="DF59" s="22">
        <v>0</v>
      </c>
      <c r="DG59" s="22">
        <v>0</v>
      </c>
      <c r="DH59" s="23">
        <v>0</v>
      </c>
      <c r="DI59" s="22">
        <v>0</v>
      </c>
      <c r="DJ59" s="22">
        <v>0</v>
      </c>
      <c r="DK59" s="22">
        <v>0</v>
      </c>
      <c r="DL59" s="22">
        <v>0</v>
      </c>
    </row>
    <row r="60" spans="1:116" ht="12.75" customHeight="1" x14ac:dyDescent="0.25">
      <c r="A60" s="65" t="s">
        <v>252</v>
      </c>
      <c r="B60" s="21">
        <v>3001</v>
      </c>
      <c r="C60" s="66" t="s">
        <v>253</v>
      </c>
      <c r="D60" s="23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</v>
      </c>
      <c r="BF60" s="22">
        <v>0</v>
      </c>
      <c r="BG60" s="22">
        <v>0</v>
      </c>
      <c r="BH60" s="22">
        <v>0</v>
      </c>
      <c r="BI60" s="22">
        <v>0</v>
      </c>
      <c r="BJ60" s="22">
        <v>0</v>
      </c>
      <c r="BK60" s="22">
        <v>0</v>
      </c>
      <c r="BL60" s="22">
        <v>0</v>
      </c>
      <c r="BM60" s="22">
        <v>0</v>
      </c>
      <c r="BN60" s="22">
        <v>0</v>
      </c>
      <c r="BO60" s="22">
        <v>0</v>
      </c>
      <c r="BP60" s="22">
        <v>0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0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  <c r="CG60" s="22">
        <v>0</v>
      </c>
      <c r="CH60" s="22">
        <v>0</v>
      </c>
      <c r="CI60" s="23">
        <v>0</v>
      </c>
      <c r="CJ60" s="22">
        <v>0</v>
      </c>
      <c r="CK60" s="22">
        <v>0</v>
      </c>
      <c r="CL60" s="23">
        <v>0</v>
      </c>
      <c r="CM60" s="22">
        <v>0</v>
      </c>
      <c r="CN60" s="22">
        <v>0</v>
      </c>
      <c r="CO60" s="23">
        <v>0</v>
      </c>
      <c r="CP60" s="22">
        <v>0</v>
      </c>
      <c r="CQ60" s="22">
        <v>0</v>
      </c>
      <c r="CR60" s="22">
        <v>0</v>
      </c>
      <c r="CS60" s="22">
        <v>0</v>
      </c>
      <c r="CT60" s="22">
        <v>0</v>
      </c>
      <c r="CU60" s="22">
        <v>0</v>
      </c>
      <c r="CV60" s="22">
        <v>23469314.786809098</v>
      </c>
      <c r="CW60" s="22">
        <v>0</v>
      </c>
      <c r="CX60" s="22">
        <v>0</v>
      </c>
      <c r="CY60" s="22">
        <v>0</v>
      </c>
      <c r="CZ60" s="22">
        <v>0</v>
      </c>
      <c r="DA60" s="22">
        <v>0</v>
      </c>
      <c r="DB60" s="23">
        <v>0</v>
      </c>
      <c r="DC60" s="22">
        <v>0</v>
      </c>
      <c r="DD60" s="22">
        <v>0</v>
      </c>
      <c r="DE60" s="23">
        <v>0</v>
      </c>
      <c r="DF60" s="22">
        <v>0</v>
      </c>
      <c r="DG60" s="22">
        <v>0</v>
      </c>
      <c r="DH60" s="23">
        <v>0</v>
      </c>
      <c r="DI60" s="22">
        <v>0</v>
      </c>
      <c r="DJ60" s="22">
        <v>0</v>
      </c>
      <c r="DK60" s="22">
        <v>0</v>
      </c>
      <c r="DL60" s="22">
        <v>23469314.786809098</v>
      </c>
    </row>
    <row r="61" spans="1:116" ht="12.75" customHeight="1" x14ac:dyDescent="0.25">
      <c r="A61" s="65" t="s">
        <v>255</v>
      </c>
      <c r="B61" s="21">
        <v>3002</v>
      </c>
      <c r="C61" s="66" t="s">
        <v>253</v>
      </c>
      <c r="D61" s="23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0</v>
      </c>
      <c r="BD61" s="22">
        <v>0</v>
      </c>
      <c r="BE61" s="22">
        <v>0</v>
      </c>
      <c r="BF61" s="22">
        <v>0</v>
      </c>
      <c r="BG61" s="22">
        <v>0</v>
      </c>
      <c r="BH61" s="22">
        <v>0</v>
      </c>
      <c r="BI61" s="22">
        <v>0</v>
      </c>
      <c r="BJ61" s="22">
        <v>0</v>
      </c>
      <c r="BK61" s="22">
        <v>0</v>
      </c>
      <c r="BL61" s="22">
        <v>0</v>
      </c>
      <c r="BM61" s="22">
        <v>0</v>
      </c>
      <c r="BN61" s="22">
        <v>0</v>
      </c>
      <c r="BO61" s="22">
        <v>0</v>
      </c>
      <c r="BP61" s="22">
        <v>0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0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  <c r="CG61" s="22">
        <v>0</v>
      </c>
      <c r="CH61" s="22">
        <v>0</v>
      </c>
      <c r="CI61" s="23">
        <v>0</v>
      </c>
      <c r="CJ61" s="22">
        <v>0</v>
      </c>
      <c r="CK61" s="22">
        <v>0</v>
      </c>
      <c r="CL61" s="23">
        <v>0</v>
      </c>
      <c r="CM61" s="22">
        <v>0</v>
      </c>
      <c r="CN61" s="22">
        <v>0</v>
      </c>
      <c r="CO61" s="23">
        <v>0</v>
      </c>
      <c r="CP61" s="22">
        <v>0</v>
      </c>
      <c r="CQ61" s="22">
        <v>0</v>
      </c>
      <c r="CR61" s="22">
        <v>0</v>
      </c>
      <c r="CS61" s="22">
        <v>0</v>
      </c>
      <c r="CT61" s="22">
        <v>0</v>
      </c>
      <c r="CU61" s="22">
        <v>0</v>
      </c>
      <c r="CV61" s="22">
        <v>156076.15</v>
      </c>
      <c r="CW61" s="22">
        <v>0</v>
      </c>
      <c r="CX61" s="22">
        <v>0</v>
      </c>
      <c r="CY61" s="22">
        <v>0</v>
      </c>
      <c r="CZ61" s="22">
        <v>0</v>
      </c>
      <c r="DA61" s="22">
        <v>0</v>
      </c>
      <c r="DB61" s="23">
        <v>0</v>
      </c>
      <c r="DC61" s="22">
        <v>0</v>
      </c>
      <c r="DD61" s="22">
        <v>0</v>
      </c>
      <c r="DE61" s="23">
        <v>0</v>
      </c>
      <c r="DF61" s="22">
        <v>0</v>
      </c>
      <c r="DG61" s="22">
        <v>0</v>
      </c>
      <c r="DH61" s="23">
        <v>0</v>
      </c>
      <c r="DI61" s="22">
        <v>0</v>
      </c>
      <c r="DJ61" s="22">
        <v>0</v>
      </c>
      <c r="DK61" s="22">
        <v>0</v>
      </c>
      <c r="DL61" s="22">
        <v>156076.15</v>
      </c>
    </row>
    <row r="62" spans="1:116" ht="12.75" customHeight="1" x14ac:dyDescent="0.25">
      <c r="A62" s="65" t="s">
        <v>257</v>
      </c>
      <c r="B62" s="21">
        <v>3003</v>
      </c>
      <c r="C62" s="66" t="s">
        <v>253</v>
      </c>
      <c r="D62" s="23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0</v>
      </c>
      <c r="BE62" s="22">
        <v>0</v>
      </c>
      <c r="BF62" s="22">
        <v>0</v>
      </c>
      <c r="BG62" s="22">
        <v>0</v>
      </c>
      <c r="BH62" s="22">
        <v>0</v>
      </c>
      <c r="BI62" s="22">
        <v>0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3">
        <v>0</v>
      </c>
      <c r="CJ62" s="22">
        <v>0</v>
      </c>
      <c r="CK62" s="22">
        <v>0</v>
      </c>
      <c r="CL62" s="23">
        <v>0</v>
      </c>
      <c r="CM62" s="22">
        <v>0</v>
      </c>
      <c r="CN62" s="22">
        <v>0</v>
      </c>
      <c r="CO62" s="23">
        <v>0</v>
      </c>
      <c r="CP62" s="22">
        <v>0</v>
      </c>
      <c r="CQ62" s="22">
        <v>0</v>
      </c>
      <c r="CR62" s="22">
        <v>0</v>
      </c>
      <c r="CS62" s="22">
        <v>0</v>
      </c>
      <c r="CT62" s="22">
        <v>0</v>
      </c>
      <c r="CU62" s="22">
        <v>0</v>
      </c>
      <c r="CV62" s="22">
        <v>0</v>
      </c>
      <c r="CW62" s="22">
        <v>0</v>
      </c>
      <c r="CX62" s="22">
        <v>0</v>
      </c>
      <c r="CY62" s="22">
        <v>0</v>
      </c>
      <c r="CZ62" s="22">
        <v>0</v>
      </c>
      <c r="DA62" s="22">
        <v>0</v>
      </c>
      <c r="DB62" s="23">
        <v>0</v>
      </c>
      <c r="DC62" s="22">
        <v>0</v>
      </c>
      <c r="DD62" s="22">
        <v>0</v>
      </c>
      <c r="DE62" s="23">
        <v>0</v>
      </c>
      <c r="DF62" s="22">
        <v>0</v>
      </c>
      <c r="DG62" s="22">
        <v>0</v>
      </c>
      <c r="DH62" s="23">
        <v>0</v>
      </c>
      <c r="DI62" s="22">
        <v>0</v>
      </c>
      <c r="DJ62" s="22">
        <v>0</v>
      </c>
      <c r="DK62" s="22">
        <v>0</v>
      </c>
      <c r="DL62" s="22">
        <v>0</v>
      </c>
    </row>
    <row r="63" spans="1:116" ht="12.75" customHeight="1" x14ac:dyDescent="0.25">
      <c r="A63" s="65" t="s">
        <v>259</v>
      </c>
      <c r="B63" s="21">
        <v>3004</v>
      </c>
      <c r="C63" s="66" t="s">
        <v>253</v>
      </c>
      <c r="D63" s="23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0</v>
      </c>
      <c r="BD63" s="22">
        <v>0</v>
      </c>
      <c r="BE63" s="22">
        <v>0</v>
      </c>
      <c r="BF63" s="22">
        <v>0</v>
      </c>
      <c r="BG63" s="22">
        <v>0</v>
      </c>
      <c r="BH63" s="22">
        <v>0</v>
      </c>
      <c r="BI63" s="22">
        <v>0</v>
      </c>
      <c r="BJ63" s="22">
        <v>0</v>
      </c>
      <c r="BK63" s="22">
        <v>0</v>
      </c>
      <c r="BL63" s="22">
        <v>0</v>
      </c>
      <c r="BM63" s="22">
        <v>0</v>
      </c>
      <c r="BN63" s="22">
        <v>0</v>
      </c>
      <c r="BO63" s="22">
        <v>0</v>
      </c>
      <c r="BP63" s="22">
        <v>0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0</v>
      </c>
      <c r="BW63" s="22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  <c r="CG63" s="22">
        <v>0</v>
      </c>
      <c r="CH63" s="22">
        <v>0</v>
      </c>
      <c r="CI63" s="23">
        <v>0</v>
      </c>
      <c r="CJ63" s="22">
        <v>0</v>
      </c>
      <c r="CK63" s="22">
        <v>0</v>
      </c>
      <c r="CL63" s="23">
        <v>0</v>
      </c>
      <c r="CM63" s="22">
        <v>0</v>
      </c>
      <c r="CN63" s="22">
        <v>0</v>
      </c>
      <c r="CO63" s="23">
        <v>0</v>
      </c>
      <c r="CP63" s="22">
        <v>0</v>
      </c>
      <c r="CQ63" s="22">
        <v>0</v>
      </c>
      <c r="CR63" s="22">
        <v>0</v>
      </c>
      <c r="CS63" s="22">
        <v>0</v>
      </c>
      <c r="CT63" s="22">
        <v>0</v>
      </c>
      <c r="CU63" s="22">
        <v>0</v>
      </c>
      <c r="CV63" s="22">
        <v>46649.93</v>
      </c>
      <c r="CW63" s="22">
        <v>0</v>
      </c>
      <c r="CX63" s="22">
        <v>0</v>
      </c>
      <c r="CY63" s="22">
        <v>0</v>
      </c>
      <c r="CZ63" s="22">
        <v>0</v>
      </c>
      <c r="DA63" s="22">
        <v>0</v>
      </c>
      <c r="DB63" s="23">
        <v>0</v>
      </c>
      <c r="DC63" s="22">
        <v>0</v>
      </c>
      <c r="DD63" s="22">
        <v>0</v>
      </c>
      <c r="DE63" s="23">
        <v>0</v>
      </c>
      <c r="DF63" s="22">
        <v>0</v>
      </c>
      <c r="DG63" s="22">
        <v>0</v>
      </c>
      <c r="DH63" s="23">
        <v>0</v>
      </c>
      <c r="DI63" s="22">
        <v>0</v>
      </c>
      <c r="DJ63" s="22">
        <v>0</v>
      </c>
      <c r="DK63" s="22">
        <v>0</v>
      </c>
      <c r="DL63" s="22">
        <v>46649.93</v>
      </c>
    </row>
    <row r="64" spans="1:116" ht="12.75" customHeight="1" x14ac:dyDescent="0.25">
      <c r="A64" s="65" t="s">
        <v>261</v>
      </c>
      <c r="B64" s="21">
        <v>3005</v>
      </c>
      <c r="C64" s="66" t="s">
        <v>253</v>
      </c>
      <c r="D64" s="23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97970599.119877726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0</v>
      </c>
      <c r="BW64" s="22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  <c r="CG64" s="22">
        <v>0</v>
      </c>
      <c r="CH64" s="22">
        <v>0</v>
      </c>
      <c r="CI64" s="23">
        <v>0</v>
      </c>
      <c r="CJ64" s="22">
        <v>0</v>
      </c>
      <c r="CK64" s="22">
        <v>0</v>
      </c>
      <c r="CL64" s="23">
        <v>0</v>
      </c>
      <c r="CM64" s="22">
        <v>0</v>
      </c>
      <c r="CN64" s="22">
        <v>0</v>
      </c>
      <c r="CO64" s="23">
        <v>0</v>
      </c>
      <c r="CP64" s="22">
        <v>0</v>
      </c>
      <c r="CQ64" s="22">
        <v>0</v>
      </c>
      <c r="CR64" s="22">
        <v>0</v>
      </c>
      <c r="CS64" s="22">
        <v>0</v>
      </c>
      <c r="CT64" s="22">
        <v>0</v>
      </c>
      <c r="CU64" s="22">
        <v>0</v>
      </c>
      <c r="CV64" s="22">
        <v>586641897.96987712</v>
      </c>
      <c r="CW64" s="22">
        <v>0</v>
      </c>
      <c r="CX64" s="22">
        <v>0</v>
      </c>
      <c r="CY64" s="22">
        <v>0</v>
      </c>
      <c r="CZ64" s="22">
        <v>0</v>
      </c>
      <c r="DA64" s="22">
        <v>0</v>
      </c>
      <c r="DB64" s="23">
        <v>0</v>
      </c>
      <c r="DC64" s="22">
        <v>0</v>
      </c>
      <c r="DD64" s="22">
        <v>0</v>
      </c>
      <c r="DE64" s="23">
        <v>0</v>
      </c>
      <c r="DF64" s="22">
        <v>0</v>
      </c>
      <c r="DG64" s="22">
        <v>0</v>
      </c>
      <c r="DH64" s="23">
        <v>0</v>
      </c>
      <c r="DI64" s="22">
        <v>0</v>
      </c>
      <c r="DJ64" s="22">
        <v>0</v>
      </c>
      <c r="DK64" s="22">
        <v>0</v>
      </c>
      <c r="DL64" s="22">
        <v>684612497.08975482</v>
      </c>
    </row>
    <row r="65" spans="1:116" ht="12.75" customHeight="1" x14ac:dyDescent="0.25">
      <c r="A65" s="65" t="s">
        <v>263</v>
      </c>
      <c r="B65" s="21">
        <v>3006</v>
      </c>
      <c r="C65" s="66" t="s">
        <v>253</v>
      </c>
      <c r="D65" s="23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0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>
        <v>0</v>
      </c>
      <c r="CI65" s="23">
        <v>0</v>
      </c>
      <c r="CJ65" s="22">
        <v>0</v>
      </c>
      <c r="CK65" s="22">
        <v>0</v>
      </c>
      <c r="CL65" s="23">
        <v>0</v>
      </c>
      <c r="CM65" s="22">
        <v>0</v>
      </c>
      <c r="CN65" s="22">
        <v>0</v>
      </c>
      <c r="CO65" s="23">
        <v>0</v>
      </c>
      <c r="CP65" s="22">
        <v>0</v>
      </c>
      <c r="CQ65" s="22">
        <v>0</v>
      </c>
      <c r="CR65" s="22">
        <v>0</v>
      </c>
      <c r="CS65" s="22">
        <v>0</v>
      </c>
      <c r="CT65" s="22">
        <v>0</v>
      </c>
      <c r="CU65" s="22">
        <v>0</v>
      </c>
      <c r="CV65" s="22">
        <v>0</v>
      </c>
      <c r="CW65" s="22">
        <v>0</v>
      </c>
      <c r="CX65" s="22">
        <v>0</v>
      </c>
      <c r="CY65" s="22">
        <v>0</v>
      </c>
      <c r="CZ65" s="22">
        <v>0</v>
      </c>
      <c r="DA65" s="22">
        <v>0</v>
      </c>
      <c r="DB65" s="23">
        <v>0</v>
      </c>
      <c r="DC65" s="22">
        <v>0</v>
      </c>
      <c r="DD65" s="22">
        <v>0</v>
      </c>
      <c r="DE65" s="23">
        <v>0</v>
      </c>
      <c r="DF65" s="22">
        <v>0</v>
      </c>
      <c r="DG65" s="22">
        <v>0</v>
      </c>
      <c r="DH65" s="23">
        <v>0</v>
      </c>
      <c r="DI65" s="22">
        <v>0</v>
      </c>
      <c r="DJ65" s="22">
        <v>0</v>
      </c>
      <c r="DK65" s="22">
        <v>0</v>
      </c>
      <c r="DL65" s="22">
        <v>0</v>
      </c>
    </row>
    <row r="66" spans="1:116" ht="12.75" customHeight="1" x14ac:dyDescent="0.25">
      <c r="A66" s="65" t="s">
        <v>265</v>
      </c>
      <c r="B66" s="21">
        <v>3007</v>
      </c>
      <c r="C66" s="66" t="s">
        <v>253</v>
      </c>
      <c r="D66" s="23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2">
        <v>0</v>
      </c>
      <c r="BA66" s="22">
        <v>0</v>
      </c>
      <c r="BB66" s="22">
        <v>0</v>
      </c>
      <c r="BC66" s="22">
        <v>0</v>
      </c>
      <c r="BD66" s="22">
        <v>1155750.94</v>
      </c>
      <c r="BE66" s="22">
        <v>0</v>
      </c>
      <c r="BF66" s="22">
        <v>0</v>
      </c>
      <c r="BG66" s="22">
        <v>0</v>
      </c>
      <c r="BH66" s="22">
        <v>0</v>
      </c>
      <c r="BI66" s="22">
        <v>0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0</v>
      </c>
      <c r="BP66" s="22">
        <v>0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0</v>
      </c>
      <c r="CD66" s="22">
        <v>0</v>
      </c>
      <c r="CE66" s="22">
        <v>0</v>
      </c>
      <c r="CF66" s="22">
        <v>0</v>
      </c>
      <c r="CG66" s="22">
        <v>0</v>
      </c>
      <c r="CH66" s="22">
        <v>0</v>
      </c>
      <c r="CI66" s="23">
        <v>0</v>
      </c>
      <c r="CJ66" s="22">
        <v>0</v>
      </c>
      <c r="CK66" s="22">
        <v>0</v>
      </c>
      <c r="CL66" s="23">
        <v>0</v>
      </c>
      <c r="CM66" s="22">
        <v>0</v>
      </c>
      <c r="CN66" s="22">
        <v>0</v>
      </c>
      <c r="CO66" s="23">
        <v>0</v>
      </c>
      <c r="CP66" s="22">
        <v>0</v>
      </c>
      <c r="CQ66" s="22">
        <v>0</v>
      </c>
      <c r="CR66" s="22">
        <v>0</v>
      </c>
      <c r="CS66" s="22">
        <v>0</v>
      </c>
      <c r="CT66" s="22">
        <v>0</v>
      </c>
      <c r="CU66" s="22">
        <v>0</v>
      </c>
      <c r="CV66" s="22">
        <v>546635.67000000004</v>
      </c>
      <c r="CW66" s="22">
        <v>0</v>
      </c>
      <c r="CX66" s="22">
        <v>0</v>
      </c>
      <c r="CY66" s="22">
        <v>0</v>
      </c>
      <c r="CZ66" s="22">
        <v>0</v>
      </c>
      <c r="DA66" s="22">
        <v>0</v>
      </c>
      <c r="DB66" s="23">
        <v>0</v>
      </c>
      <c r="DC66" s="22">
        <v>0</v>
      </c>
      <c r="DD66" s="22">
        <v>0</v>
      </c>
      <c r="DE66" s="23">
        <v>0</v>
      </c>
      <c r="DF66" s="22">
        <v>0</v>
      </c>
      <c r="DG66" s="22">
        <v>0</v>
      </c>
      <c r="DH66" s="23">
        <v>0</v>
      </c>
      <c r="DI66" s="22">
        <v>0</v>
      </c>
      <c r="DJ66" s="22">
        <v>0</v>
      </c>
      <c r="DK66" s="22">
        <v>0</v>
      </c>
      <c r="DL66" s="22">
        <v>1702386.6099999999</v>
      </c>
    </row>
    <row r="67" spans="1:116" ht="12.75" customHeight="1" x14ac:dyDescent="0.25">
      <c r="A67" s="65" t="s">
        <v>267</v>
      </c>
      <c r="B67" s="21">
        <v>3008</v>
      </c>
      <c r="C67" s="66" t="s">
        <v>253</v>
      </c>
      <c r="D67" s="23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3">
        <v>0</v>
      </c>
      <c r="CJ67" s="22">
        <v>0</v>
      </c>
      <c r="CK67" s="22">
        <v>0</v>
      </c>
      <c r="CL67" s="23">
        <v>0</v>
      </c>
      <c r="CM67" s="22">
        <v>0</v>
      </c>
      <c r="CN67" s="22">
        <v>0</v>
      </c>
      <c r="CO67" s="23">
        <v>0</v>
      </c>
      <c r="CP67" s="22">
        <v>0</v>
      </c>
      <c r="CQ67" s="22">
        <v>0</v>
      </c>
      <c r="CR67" s="22">
        <v>0</v>
      </c>
      <c r="CS67" s="22">
        <v>0</v>
      </c>
      <c r="CT67" s="22">
        <v>0</v>
      </c>
      <c r="CU67" s="22">
        <v>0</v>
      </c>
      <c r="CV67" s="22">
        <v>0</v>
      </c>
      <c r="CW67" s="22">
        <v>0</v>
      </c>
      <c r="CX67" s="22">
        <v>0</v>
      </c>
      <c r="CY67" s="22">
        <v>0</v>
      </c>
      <c r="CZ67" s="22">
        <v>0</v>
      </c>
      <c r="DA67" s="22">
        <v>0</v>
      </c>
      <c r="DB67" s="23">
        <v>0</v>
      </c>
      <c r="DC67" s="22">
        <v>0</v>
      </c>
      <c r="DD67" s="22">
        <v>0</v>
      </c>
      <c r="DE67" s="23">
        <v>0</v>
      </c>
      <c r="DF67" s="22">
        <v>0</v>
      </c>
      <c r="DG67" s="22">
        <v>0</v>
      </c>
      <c r="DH67" s="23">
        <v>0</v>
      </c>
      <c r="DI67" s="22">
        <v>0</v>
      </c>
      <c r="DJ67" s="22">
        <v>0</v>
      </c>
      <c r="DK67" s="22">
        <v>0</v>
      </c>
      <c r="DL67" s="22">
        <v>0</v>
      </c>
    </row>
    <row r="68" spans="1:116" ht="12.75" customHeight="1" x14ac:dyDescent="0.25">
      <c r="A68" s="65" t="s">
        <v>269</v>
      </c>
      <c r="B68" s="21">
        <v>3009</v>
      </c>
      <c r="C68" s="66" t="s">
        <v>253</v>
      </c>
      <c r="D68" s="23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2">
        <v>0</v>
      </c>
      <c r="BA68" s="22">
        <v>0</v>
      </c>
      <c r="BB68" s="22">
        <v>0</v>
      </c>
      <c r="BC68" s="22">
        <v>0</v>
      </c>
      <c r="BD68" s="22">
        <v>26009.5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0</v>
      </c>
      <c r="CD68" s="22">
        <v>0</v>
      </c>
      <c r="CE68" s="22">
        <v>0</v>
      </c>
      <c r="CF68" s="22">
        <v>0</v>
      </c>
      <c r="CG68" s="22">
        <v>0</v>
      </c>
      <c r="CH68" s="22">
        <v>0</v>
      </c>
      <c r="CI68" s="23">
        <v>19307808.5</v>
      </c>
      <c r="CJ68" s="22">
        <v>0</v>
      </c>
      <c r="CK68" s="22">
        <v>0</v>
      </c>
      <c r="CL68" s="23">
        <v>19307808.5</v>
      </c>
      <c r="CM68" s="22">
        <v>240923.05</v>
      </c>
      <c r="CN68" s="22">
        <v>19066885.449999999</v>
      </c>
      <c r="CO68" s="23">
        <v>0</v>
      </c>
      <c r="CP68" s="22">
        <v>0</v>
      </c>
      <c r="CQ68" s="22">
        <v>0</v>
      </c>
      <c r="CR68" s="22">
        <v>0</v>
      </c>
      <c r="CS68" s="22">
        <v>0</v>
      </c>
      <c r="CT68" s="22">
        <v>0</v>
      </c>
      <c r="CU68" s="22">
        <v>0</v>
      </c>
      <c r="CV68" s="22">
        <v>818644.51</v>
      </c>
      <c r="CW68" s="22">
        <v>0</v>
      </c>
      <c r="CX68" s="22">
        <v>0</v>
      </c>
      <c r="CY68" s="22">
        <v>0</v>
      </c>
      <c r="CZ68" s="22">
        <v>0</v>
      </c>
      <c r="DA68" s="22">
        <v>0</v>
      </c>
      <c r="DB68" s="23">
        <v>0</v>
      </c>
      <c r="DC68" s="22">
        <v>0</v>
      </c>
      <c r="DD68" s="22">
        <v>0</v>
      </c>
      <c r="DE68" s="23">
        <v>0</v>
      </c>
      <c r="DF68" s="22">
        <v>0</v>
      </c>
      <c r="DG68" s="22">
        <v>0</v>
      </c>
      <c r="DH68" s="23">
        <v>0</v>
      </c>
      <c r="DI68" s="22">
        <v>0</v>
      </c>
      <c r="DJ68" s="22">
        <v>0</v>
      </c>
      <c r="DK68" s="22">
        <v>0</v>
      </c>
      <c r="DL68" s="22">
        <v>20152462.510000002</v>
      </c>
    </row>
    <row r="69" spans="1:116" ht="12.75" customHeight="1" x14ac:dyDescent="0.25">
      <c r="A69" s="65" t="s">
        <v>271</v>
      </c>
      <c r="B69" s="21">
        <v>3011</v>
      </c>
      <c r="C69" s="66" t="s">
        <v>253</v>
      </c>
      <c r="D69" s="23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2">
        <v>0</v>
      </c>
      <c r="AW69" s="22">
        <v>0</v>
      </c>
      <c r="AX69" s="22">
        <v>0</v>
      </c>
      <c r="AY69" s="22">
        <v>0</v>
      </c>
      <c r="AZ69" s="22">
        <v>0</v>
      </c>
      <c r="BA69" s="22">
        <v>0</v>
      </c>
      <c r="BB69" s="22">
        <v>0</v>
      </c>
      <c r="BC69" s="22">
        <v>0</v>
      </c>
      <c r="BD69" s="22">
        <v>0</v>
      </c>
      <c r="BE69" s="22">
        <v>0</v>
      </c>
      <c r="BF69" s="22">
        <v>0</v>
      </c>
      <c r="BG69" s="22">
        <v>0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2">
        <v>0</v>
      </c>
      <c r="BO69" s="22">
        <v>0</v>
      </c>
      <c r="BP69" s="22">
        <v>0</v>
      </c>
      <c r="BQ69" s="22">
        <v>0</v>
      </c>
      <c r="BR69" s="22">
        <v>0</v>
      </c>
      <c r="BS69" s="22">
        <v>0</v>
      </c>
      <c r="BT69" s="22">
        <v>0</v>
      </c>
      <c r="BU69" s="22">
        <v>0</v>
      </c>
      <c r="BV69" s="22">
        <v>0</v>
      </c>
      <c r="BW69" s="22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>
        <v>0</v>
      </c>
      <c r="CD69" s="22">
        <v>0</v>
      </c>
      <c r="CE69" s="22">
        <v>0</v>
      </c>
      <c r="CF69" s="22">
        <v>0</v>
      </c>
      <c r="CG69" s="22">
        <v>0</v>
      </c>
      <c r="CH69" s="22">
        <v>0</v>
      </c>
      <c r="CI69" s="23">
        <v>0</v>
      </c>
      <c r="CJ69" s="22">
        <v>0</v>
      </c>
      <c r="CK69" s="22">
        <v>0</v>
      </c>
      <c r="CL69" s="23">
        <v>0</v>
      </c>
      <c r="CM69" s="22">
        <v>0</v>
      </c>
      <c r="CN69" s="22">
        <v>0</v>
      </c>
      <c r="CO69" s="23">
        <v>0</v>
      </c>
      <c r="CP69" s="22">
        <v>0</v>
      </c>
      <c r="CQ69" s="22">
        <v>0</v>
      </c>
      <c r="CR69" s="22">
        <v>0</v>
      </c>
      <c r="CS69" s="22">
        <v>0</v>
      </c>
      <c r="CT69" s="22">
        <v>0</v>
      </c>
      <c r="CU69" s="22">
        <v>0</v>
      </c>
      <c r="CV69" s="22">
        <v>0</v>
      </c>
      <c r="CW69" s="22">
        <v>0</v>
      </c>
      <c r="CX69" s="22">
        <v>0</v>
      </c>
      <c r="CY69" s="22">
        <v>0</v>
      </c>
      <c r="CZ69" s="22">
        <v>0</v>
      </c>
      <c r="DA69" s="22">
        <v>0</v>
      </c>
      <c r="DB69" s="23">
        <v>0</v>
      </c>
      <c r="DC69" s="22">
        <v>0</v>
      </c>
      <c r="DD69" s="22">
        <v>0</v>
      </c>
      <c r="DE69" s="23">
        <v>0</v>
      </c>
      <c r="DF69" s="22">
        <v>0</v>
      </c>
      <c r="DG69" s="22">
        <v>0</v>
      </c>
      <c r="DH69" s="23">
        <v>0</v>
      </c>
      <c r="DI69" s="22">
        <v>0</v>
      </c>
      <c r="DJ69" s="22">
        <v>0</v>
      </c>
      <c r="DK69" s="22">
        <v>0</v>
      </c>
      <c r="DL69" s="22">
        <v>0</v>
      </c>
    </row>
    <row r="70" spans="1:116" ht="12.75" customHeight="1" x14ac:dyDescent="0.25">
      <c r="A70" s="65" t="s">
        <v>273</v>
      </c>
      <c r="B70" s="21">
        <v>3012</v>
      </c>
      <c r="C70" s="66" t="s">
        <v>253</v>
      </c>
      <c r="D70" s="23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0</v>
      </c>
      <c r="BW70" s="22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  <c r="CG70" s="22">
        <v>0</v>
      </c>
      <c r="CH70" s="22">
        <v>0</v>
      </c>
      <c r="CI70" s="23">
        <v>0</v>
      </c>
      <c r="CJ70" s="22">
        <v>0</v>
      </c>
      <c r="CK70" s="22">
        <v>0</v>
      </c>
      <c r="CL70" s="23">
        <v>0</v>
      </c>
      <c r="CM70" s="22">
        <v>0</v>
      </c>
      <c r="CN70" s="22">
        <v>0</v>
      </c>
      <c r="CO70" s="23">
        <v>0</v>
      </c>
      <c r="CP70" s="22">
        <v>0</v>
      </c>
      <c r="CQ70" s="22">
        <v>0</v>
      </c>
      <c r="CR70" s="22">
        <v>0</v>
      </c>
      <c r="CS70" s="22">
        <v>0</v>
      </c>
      <c r="CT70" s="22">
        <v>0</v>
      </c>
      <c r="CU70" s="22">
        <v>0</v>
      </c>
      <c r="CV70" s="22">
        <v>0</v>
      </c>
      <c r="CW70" s="22">
        <v>0</v>
      </c>
      <c r="CX70" s="22">
        <v>0</v>
      </c>
      <c r="CY70" s="22">
        <v>0</v>
      </c>
      <c r="CZ70" s="22">
        <v>0</v>
      </c>
      <c r="DA70" s="22">
        <v>0</v>
      </c>
      <c r="DB70" s="23">
        <v>0</v>
      </c>
      <c r="DC70" s="22">
        <v>0</v>
      </c>
      <c r="DD70" s="22">
        <v>0</v>
      </c>
      <c r="DE70" s="23">
        <v>0</v>
      </c>
      <c r="DF70" s="22">
        <v>0</v>
      </c>
      <c r="DG70" s="22">
        <v>0</v>
      </c>
      <c r="DH70" s="23">
        <v>0</v>
      </c>
      <c r="DI70" s="22">
        <v>0</v>
      </c>
      <c r="DJ70" s="22">
        <v>0</v>
      </c>
      <c r="DK70" s="22">
        <v>0</v>
      </c>
      <c r="DL70" s="22">
        <v>0</v>
      </c>
    </row>
    <row r="71" spans="1:116" ht="12.75" customHeight="1" x14ac:dyDescent="0.25">
      <c r="A71" s="65" t="s">
        <v>275</v>
      </c>
      <c r="B71" s="21">
        <v>3015</v>
      </c>
      <c r="C71" s="66" t="s">
        <v>253</v>
      </c>
      <c r="D71" s="23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0</v>
      </c>
      <c r="AZ71" s="22">
        <v>0</v>
      </c>
      <c r="BA71" s="22">
        <v>0</v>
      </c>
      <c r="BB71" s="22">
        <v>0</v>
      </c>
      <c r="BC71" s="22">
        <v>0</v>
      </c>
      <c r="BD71" s="22">
        <v>0</v>
      </c>
      <c r="BE71" s="22">
        <v>0</v>
      </c>
      <c r="BF71" s="22">
        <v>0</v>
      </c>
      <c r="BG71" s="22">
        <v>0</v>
      </c>
      <c r="BH71" s="22">
        <v>0</v>
      </c>
      <c r="BI71" s="22">
        <v>0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0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0</v>
      </c>
      <c r="BW71" s="22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  <c r="CG71" s="22">
        <v>0</v>
      </c>
      <c r="CH71" s="22">
        <v>0</v>
      </c>
      <c r="CI71" s="23">
        <v>0</v>
      </c>
      <c r="CJ71" s="22">
        <v>0</v>
      </c>
      <c r="CK71" s="22">
        <v>0</v>
      </c>
      <c r="CL71" s="23">
        <v>0</v>
      </c>
      <c r="CM71" s="22">
        <v>0</v>
      </c>
      <c r="CN71" s="22">
        <v>0</v>
      </c>
      <c r="CO71" s="23">
        <v>0</v>
      </c>
      <c r="CP71" s="22">
        <v>0</v>
      </c>
      <c r="CQ71" s="22">
        <v>0</v>
      </c>
      <c r="CR71" s="22">
        <v>0</v>
      </c>
      <c r="CS71" s="22">
        <v>0</v>
      </c>
      <c r="CT71" s="22">
        <v>0</v>
      </c>
      <c r="CU71" s="22">
        <v>0</v>
      </c>
      <c r="CV71" s="22">
        <v>0</v>
      </c>
      <c r="CW71" s="22">
        <v>0</v>
      </c>
      <c r="CX71" s="22">
        <v>0</v>
      </c>
      <c r="CY71" s="22">
        <v>0</v>
      </c>
      <c r="CZ71" s="22">
        <v>0</v>
      </c>
      <c r="DA71" s="22">
        <v>0</v>
      </c>
      <c r="DB71" s="23">
        <v>0</v>
      </c>
      <c r="DC71" s="22">
        <v>0</v>
      </c>
      <c r="DD71" s="22">
        <v>0</v>
      </c>
      <c r="DE71" s="23">
        <v>0</v>
      </c>
      <c r="DF71" s="22">
        <v>0</v>
      </c>
      <c r="DG71" s="22">
        <v>0</v>
      </c>
      <c r="DH71" s="23">
        <v>0</v>
      </c>
      <c r="DI71" s="22">
        <v>0</v>
      </c>
      <c r="DJ71" s="22">
        <v>0</v>
      </c>
      <c r="DK71" s="22">
        <v>0</v>
      </c>
      <c r="DL71" s="22">
        <v>0</v>
      </c>
    </row>
    <row r="72" spans="1:116" ht="12.75" customHeight="1" x14ac:dyDescent="0.25">
      <c r="A72" s="65" t="s">
        <v>277</v>
      </c>
      <c r="B72" s="21">
        <v>3016</v>
      </c>
      <c r="C72" s="66" t="s">
        <v>253</v>
      </c>
      <c r="D72" s="23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0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0</v>
      </c>
      <c r="BW72" s="22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  <c r="CG72" s="22">
        <v>0</v>
      </c>
      <c r="CH72" s="22">
        <v>0</v>
      </c>
      <c r="CI72" s="23">
        <v>185338316.28999022</v>
      </c>
      <c r="CJ72" s="22">
        <v>0</v>
      </c>
      <c r="CK72" s="22">
        <v>0</v>
      </c>
      <c r="CL72" s="23">
        <v>14739519.32</v>
      </c>
      <c r="CM72" s="22">
        <v>32941.120000000003</v>
      </c>
      <c r="CN72" s="22">
        <v>14706578.200000001</v>
      </c>
      <c r="CO72" s="23">
        <v>170598796.96999022</v>
      </c>
      <c r="CP72" s="22">
        <v>0</v>
      </c>
      <c r="CQ72" s="22">
        <v>170598796.96999022</v>
      </c>
      <c r="CR72" s="22">
        <v>0</v>
      </c>
      <c r="CS72" s="22">
        <v>0</v>
      </c>
      <c r="CT72" s="22">
        <v>0</v>
      </c>
      <c r="CU72" s="22">
        <v>0</v>
      </c>
      <c r="CV72" s="22">
        <v>0</v>
      </c>
      <c r="CW72" s="22">
        <v>0</v>
      </c>
      <c r="CX72" s="22">
        <v>0</v>
      </c>
      <c r="CY72" s="22">
        <v>0</v>
      </c>
      <c r="CZ72" s="22">
        <v>0</v>
      </c>
      <c r="DA72" s="22">
        <v>0</v>
      </c>
      <c r="DB72" s="23">
        <v>0</v>
      </c>
      <c r="DC72" s="22">
        <v>0</v>
      </c>
      <c r="DD72" s="22">
        <v>0</v>
      </c>
      <c r="DE72" s="23">
        <v>0</v>
      </c>
      <c r="DF72" s="22">
        <v>0</v>
      </c>
      <c r="DG72" s="22">
        <v>0</v>
      </c>
      <c r="DH72" s="23">
        <v>0</v>
      </c>
      <c r="DI72" s="22">
        <v>0</v>
      </c>
      <c r="DJ72" s="22">
        <v>0</v>
      </c>
      <c r="DK72" s="22">
        <v>0</v>
      </c>
      <c r="DL72" s="22">
        <v>185338316.28999022</v>
      </c>
    </row>
    <row r="73" spans="1:116" ht="13.5" x14ac:dyDescent="0.25">
      <c r="A73" s="65" t="s">
        <v>279</v>
      </c>
      <c r="B73" s="21">
        <v>3017</v>
      </c>
      <c r="C73" s="66" t="s">
        <v>253</v>
      </c>
      <c r="D73" s="23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-380977.23999999964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3">
        <v>0</v>
      </c>
      <c r="CJ73" s="22">
        <v>0</v>
      </c>
      <c r="CK73" s="22">
        <v>0</v>
      </c>
      <c r="CL73" s="23">
        <v>0</v>
      </c>
      <c r="CM73" s="22">
        <v>0</v>
      </c>
      <c r="CN73" s="22">
        <v>0</v>
      </c>
      <c r="CO73" s="23">
        <v>0</v>
      </c>
      <c r="CP73" s="22">
        <v>0</v>
      </c>
      <c r="CQ73" s="22">
        <v>0</v>
      </c>
      <c r="CR73" s="22">
        <v>0</v>
      </c>
      <c r="CS73" s="22">
        <v>0</v>
      </c>
      <c r="CT73" s="22">
        <v>0</v>
      </c>
      <c r="CU73" s="22">
        <v>0</v>
      </c>
      <c r="CV73" s="22">
        <v>934400.20999999985</v>
      </c>
      <c r="CW73" s="22">
        <v>0</v>
      </c>
      <c r="CX73" s="22">
        <v>0</v>
      </c>
      <c r="CY73" s="22">
        <v>0</v>
      </c>
      <c r="CZ73" s="22">
        <v>0</v>
      </c>
      <c r="DA73" s="22">
        <v>0</v>
      </c>
      <c r="DB73" s="23">
        <v>0</v>
      </c>
      <c r="DC73" s="22">
        <v>0</v>
      </c>
      <c r="DD73" s="22">
        <v>0</v>
      </c>
      <c r="DE73" s="23">
        <v>0</v>
      </c>
      <c r="DF73" s="22">
        <v>0</v>
      </c>
      <c r="DG73" s="22">
        <v>0</v>
      </c>
      <c r="DH73" s="23">
        <v>0</v>
      </c>
      <c r="DI73" s="22">
        <v>0</v>
      </c>
      <c r="DJ73" s="22">
        <v>0</v>
      </c>
      <c r="DK73" s="22">
        <v>0</v>
      </c>
      <c r="DL73" s="22">
        <v>553422.9700000002</v>
      </c>
    </row>
    <row r="74" spans="1:116" ht="12.75" customHeight="1" x14ac:dyDescent="0.25">
      <c r="A74" s="65" t="s">
        <v>281</v>
      </c>
      <c r="B74" s="21">
        <v>3018</v>
      </c>
      <c r="C74" s="66" t="s">
        <v>253</v>
      </c>
      <c r="D74" s="23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v>0</v>
      </c>
      <c r="BA74" s="22">
        <v>0</v>
      </c>
      <c r="BB74" s="22">
        <v>0</v>
      </c>
      <c r="BC74" s="22">
        <v>0</v>
      </c>
      <c r="BD74" s="22">
        <v>128.56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0</v>
      </c>
      <c r="BK74" s="22">
        <v>0</v>
      </c>
      <c r="BL74" s="22">
        <v>0</v>
      </c>
      <c r="BM74" s="22">
        <v>0</v>
      </c>
      <c r="BN74" s="22">
        <v>0</v>
      </c>
      <c r="BO74" s="22">
        <v>0</v>
      </c>
      <c r="BP74" s="22">
        <v>0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0</v>
      </c>
      <c r="BW74" s="22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  <c r="CG74" s="22">
        <v>0</v>
      </c>
      <c r="CH74" s="22">
        <v>0</v>
      </c>
      <c r="CI74" s="23">
        <v>0</v>
      </c>
      <c r="CJ74" s="22">
        <v>0</v>
      </c>
      <c r="CK74" s="22">
        <v>0</v>
      </c>
      <c r="CL74" s="23">
        <v>0</v>
      </c>
      <c r="CM74" s="22">
        <v>0</v>
      </c>
      <c r="CN74" s="22">
        <v>0</v>
      </c>
      <c r="CO74" s="23">
        <v>0</v>
      </c>
      <c r="CP74" s="22">
        <v>0</v>
      </c>
      <c r="CQ74" s="22">
        <v>0</v>
      </c>
      <c r="CR74" s="22">
        <v>0</v>
      </c>
      <c r="CS74" s="22">
        <v>0</v>
      </c>
      <c r="CT74" s="22">
        <v>0</v>
      </c>
      <c r="CU74" s="22">
        <v>0</v>
      </c>
      <c r="CV74" s="22">
        <v>0</v>
      </c>
      <c r="CW74" s="22">
        <v>0</v>
      </c>
      <c r="CX74" s="22">
        <v>0</v>
      </c>
      <c r="CY74" s="22">
        <v>0</v>
      </c>
      <c r="CZ74" s="22">
        <v>0</v>
      </c>
      <c r="DA74" s="22">
        <v>0</v>
      </c>
      <c r="DB74" s="23">
        <v>0</v>
      </c>
      <c r="DC74" s="22">
        <v>0</v>
      </c>
      <c r="DD74" s="22">
        <v>0</v>
      </c>
      <c r="DE74" s="23">
        <v>0</v>
      </c>
      <c r="DF74" s="22">
        <v>0</v>
      </c>
      <c r="DG74" s="22">
        <v>0</v>
      </c>
      <c r="DH74" s="23">
        <v>0</v>
      </c>
      <c r="DI74" s="22">
        <v>0</v>
      </c>
      <c r="DJ74" s="22">
        <v>0</v>
      </c>
      <c r="DK74" s="22">
        <v>0</v>
      </c>
      <c r="DL74" s="22">
        <v>128.56</v>
      </c>
    </row>
    <row r="75" spans="1:116" ht="12.75" customHeight="1" x14ac:dyDescent="0.25">
      <c r="A75" s="67" t="s">
        <v>283</v>
      </c>
      <c r="B75" s="56">
        <v>9000</v>
      </c>
      <c r="C75" s="66" t="s">
        <v>284</v>
      </c>
      <c r="D75" s="57">
        <v>485709785.29154295</v>
      </c>
      <c r="E75" s="57">
        <v>10875431.06246729</v>
      </c>
      <c r="F75" s="57">
        <v>56744144.373354532</v>
      </c>
      <c r="G75" s="57">
        <v>418090209.85572106</v>
      </c>
      <c r="H75" s="57">
        <v>58252518.071399987</v>
      </c>
      <c r="I75" s="57">
        <v>8240429.0199999306</v>
      </c>
      <c r="J75" s="57">
        <v>0</v>
      </c>
      <c r="K75" s="57">
        <v>0</v>
      </c>
      <c r="L75" s="57">
        <v>0</v>
      </c>
      <c r="M75" s="57">
        <v>0</v>
      </c>
      <c r="N75" s="57">
        <v>0</v>
      </c>
      <c r="O75" s="57">
        <v>28694332.728741001</v>
      </c>
      <c r="P75" s="57">
        <v>0</v>
      </c>
      <c r="Q75" s="57">
        <v>506243132.56999999</v>
      </c>
      <c r="R75" s="57">
        <v>0</v>
      </c>
      <c r="S75" s="57">
        <v>0</v>
      </c>
      <c r="T75" s="57">
        <v>5759050553.2790585</v>
      </c>
      <c r="U75" s="57">
        <v>190167011.58000004</v>
      </c>
      <c r="V75" s="57">
        <v>10188986.700000031</v>
      </c>
      <c r="W75" s="57">
        <v>106822700.650001</v>
      </c>
      <c r="X75" s="57">
        <v>0</v>
      </c>
      <c r="Y75" s="57">
        <v>7734795.0599999996</v>
      </c>
      <c r="Z75" s="57">
        <v>13723506.83579997</v>
      </c>
      <c r="AA75" s="57">
        <v>0</v>
      </c>
      <c r="AB75" s="57">
        <v>10634804.66</v>
      </c>
      <c r="AC75" s="57">
        <v>770428.3699999972</v>
      </c>
      <c r="AD75" s="57">
        <v>12306437.189600011</v>
      </c>
      <c r="AE75" s="57">
        <v>0</v>
      </c>
      <c r="AF75" s="57">
        <v>23871711.649999999</v>
      </c>
      <c r="AG75" s="57">
        <v>1375711.6518000001</v>
      </c>
      <c r="AH75" s="57">
        <v>8047255.1438999996</v>
      </c>
      <c r="AI75" s="57">
        <v>325480.03659999999</v>
      </c>
      <c r="AJ75" s="57">
        <v>17361962.849999998</v>
      </c>
      <c r="AK75" s="57">
        <v>400</v>
      </c>
      <c r="AL75" s="57">
        <v>0</v>
      </c>
      <c r="AM75" s="57">
        <v>3028495.45</v>
      </c>
      <c r="AN75" s="57">
        <v>14345.17</v>
      </c>
      <c r="AO75" s="57">
        <v>35696671.399999999</v>
      </c>
      <c r="AP75" s="57">
        <v>42934.979999999996</v>
      </c>
      <c r="AQ75" s="57">
        <v>0</v>
      </c>
      <c r="AR75" s="57">
        <v>0</v>
      </c>
      <c r="AS75" s="57">
        <v>0</v>
      </c>
      <c r="AT75" s="57">
        <v>243241938.99730021</v>
      </c>
      <c r="AU75" s="57">
        <v>9174299.1371999998</v>
      </c>
      <c r="AV75" s="57">
        <v>3822611.0300000003</v>
      </c>
      <c r="AW75" s="57">
        <v>0</v>
      </c>
      <c r="AX75" s="57">
        <v>6119876.8572000004</v>
      </c>
      <c r="AY75" s="57">
        <v>0</v>
      </c>
      <c r="AZ75" s="57">
        <v>0</v>
      </c>
      <c r="BA75" s="57">
        <v>0</v>
      </c>
      <c r="BB75" s="57">
        <v>0</v>
      </c>
      <c r="BC75" s="57">
        <v>0</v>
      </c>
      <c r="BD75" s="57">
        <v>23959647.211876493</v>
      </c>
      <c r="BE75" s="57">
        <v>0</v>
      </c>
      <c r="BF75" s="57">
        <v>0</v>
      </c>
      <c r="BG75" s="57">
        <v>0</v>
      </c>
      <c r="BH75" s="57">
        <v>0</v>
      </c>
      <c r="BI75" s="57">
        <v>3952684.2603337504</v>
      </c>
      <c r="BJ75" s="57">
        <v>8473905.6721333042</v>
      </c>
      <c r="BK75" s="57">
        <v>0</v>
      </c>
      <c r="BL75" s="57">
        <v>0</v>
      </c>
      <c r="BM75" s="57">
        <v>0</v>
      </c>
      <c r="BN75" s="57">
        <v>2898253.5999999605</v>
      </c>
      <c r="BO75" s="57">
        <v>0</v>
      </c>
      <c r="BP75" s="57">
        <v>25645118.249001034</v>
      </c>
      <c r="BQ75" s="57">
        <v>6483150.1174999997</v>
      </c>
      <c r="BR75" s="57">
        <v>236157474.14999998</v>
      </c>
      <c r="BS75" s="57">
        <v>6567591.9003999988</v>
      </c>
      <c r="BT75" s="57">
        <v>0</v>
      </c>
      <c r="BU75" s="57">
        <v>0</v>
      </c>
      <c r="BV75" s="57">
        <v>22078091.883500002</v>
      </c>
      <c r="BW75" s="57">
        <v>3925821.37</v>
      </c>
      <c r="BX75" s="57">
        <v>0</v>
      </c>
      <c r="BY75" s="57">
        <v>0</v>
      </c>
      <c r="BZ75" s="57">
        <v>98111291.819999993</v>
      </c>
      <c r="CA75" s="57">
        <v>3112868506.7398701</v>
      </c>
      <c r="CB75" s="57">
        <v>4968887.1300000008</v>
      </c>
      <c r="CC75" s="57">
        <v>537018814.82003105</v>
      </c>
      <c r="CD75" s="57">
        <v>0</v>
      </c>
      <c r="CE75" s="57">
        <v>990253.45</v>
      </c>
      <c r="CF75" s="57">
        <v>61881402.109999999</v>
      </c>
      <c r="CG75" s="57">
        <v>78943735.460000098</v>
      </c>
      <c r="CH75" s="57">
        <v>0</v>
      </c>
      <c r="CI75" s="57">
        <v>9900991</v>
      </c>
      <c r="CJ75" s="57">
        <v>0</v>
      </c>
      <c r="CK75" s="57">
        <v>0</v>
      </c>
      <c r="CL75" s="57">
        <v>9900991</v>
      </c>
      <c r="CM75" s="57">
        <v>0</v>
      </c>
      <c r="CN75" s="57">
        <v>9900991</v>
      </c>
      <c r="CO75" s="57">
        <v>0</v>
      </c>
      <c r="CP75" s="57">
        <v>0</v>
      </c>
      <c r="CQ75" s="57">
        <v>0</v>
      </c>
      <c r="CR75" s="57">
        <v>2239563.8082409999</v>
      </c>
      <c r="CS75" s="57">
        <v>5304370.0359169999</v>
      </c>
      <c r="CT75" s="57">
        <v>0</v>
      </c>
      <c r="CU75" s="57">
        <v>0</v>
      </c>
      <c r="CV75" s="57">
        <v>0</v>
      </c>
      <c r="CW75" s="57">
        <v>0</v>
      </c>
      <c r="CX75" s="57">
        <v>0</v>
      </c>
      <c r="CY75" s="57">
        <v>0</v>
      </c>
      <c r="CZ75" s="57">
        <v>0</v>
      </c>
      <c r="DA75" s="57">
        <v>0</v>
      </c>
      <c r="DB75" s="57">
        <v>0</v>
      </c>
      <c r="DC75" s="57">
        <v>0</v>
      </c>
      <c r="DD75" s="57">
        <v>0</v>
      </c>
      <c r="DE75" s="57">
        <v>0</v>
      </c>
      <c r="DF75" s="57">
        <v>0</v>
      </c>
      <c r="DG75" s="57">
        <v>0</v>
      </c>
      <c r="DH75" s="57">
        <v>0</v>
      </c>
      <c r="DI75" s="57">
        <v>0</v>
      </c>
      <c r="DJ75" s="57">
        <v>0</v>
      </c>
      <c r="DK75" s="57">
        <v>0</v>
      </c>
      <c r="DL75" s="57">
        <v>11803032671.148951</v>
      </c>
    </row>
    <row r="76" spans="1:116" ht="13.5" x14ac:dyDescent="0.25">
      <c r="A76" s="67" t="s">
        <v>286</v>
      </c>
      <c r="B76" s="56">
        <v>9001</v>
      </c>
      <c r="C76" s="66" t="s">
        <v>287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0</v>
      </c>
      <c r="S76" s="57">
        <v>0</v>
      </c>
      <c r="T76" s="57">
        <v>0</v>
      </c>
      <c r="U76" s="57">
        <v>0</v>
      </c>
      <c r="V76" s="57">
        <v>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7">
        <v>0</v>
      </c>
      <c r="AC76" s="57">
        <v>0</v>
      </c>
      <c r="AD76" s="57">
        <v>0</v>
      </c>
      <c r="AE76" s="57">
        <v>0</v>
      </c>
      <c r="AF76" s="57">
        <v>0</v>
      </c>
      <c r="AG76" s="57">
        <v>0</v>
      </c>
      <c r="AH76" s="57">
        <v>0</v>
      </c>
      <c r="AI76" s="57">
        <v>0</v>
      </c>
      <c r="AJ76" s="57">
        <v>0</v>
      </c>
      <c r="AK76" s="57">
        <v>0</v>
      </c>
      <c r="AL76" s="57">
        <v>0</v>
      </c>
      <c r="AM76" s="57">
        <v>0</v>
      </c>
      <c r="AN76" s="57">
        <v>0</v>
      </c>
      <c r="AO76" s="57">
        <v>0</v>
      </c>
      <c r="AP76" s="57">
        <v>0</v>
      </c>
      <c r="AQ76" s="57">
        <v>0</v>
      </c>
      <c r="AR76" s="57">
        <v>0</v>
      </c>
      <c r="AS76" s="57">
        <v>0</v>
      </c>
      <c r="AT76" s="57">
        <v>0</v>
      </c>
      <c r="AU76" s="57">
        <v>0</v>
      </c>
      <c r="AV76" s="57">
        <v>0</v>
      </c>
      <c r="AW76" s="57">
        <v>0</v>
      </c>
      <c r="AX76" s="57">
        <v>0</v>
      </c>
      <c r="AY76" s="57">
        <v>0</v>
      </c>
      <c r="AZ76" s="57">
        <v>0</v>
      </c>
      <c r="BA76" s="57">
        <v>0</v>
      </c>
      <c r="BB76" s="57">
        <v>0</v>
      </c>
      <c r="BC76" s="57">
        <v>0</v>
      </c>
      <c r="BD76" s="57">
        <v>98771510.879877731</v>
      </c>
      <c r="BE76" s="57">
        <v>0</v>
      </c>
      <c r="BF76" s="57">
        <v>0</v>
      </c>
      <c r="BG76" s="57">
        <v>0</v>
      </c>
      <c r="BH76" s="57">
        <v>0</v>
      </c>
      <c r="BI76" s="57">
        <v>0</v>
      </c>
      <c r="BJ76" s="57">
        <v>0</v>
      </c>
      <c r="BK76" s="57">
        <v>0</v>
      </c>
      <c r="BL76" s="57">
        <v>0</v>
      </c>
      <c r="BM76" s="57">
        <v>0</v>
      </c>
      <c r="BN76" s="57">
        <v>0</v>
      </c>
      <c r="BO76" s="57">
        <v>0</v>
      </c>
      <c r="BP76" s="57">
        <v>0</v>
      </c>
      <c r="BQ76" s="57">
        <v>0</v>
      </c>
      <c r="BR76" s="57">
        <v>0</v>
      </c>
      <c r="BS76" s="57">
        <v>0</v>
      </c>
      <c r="BT76" s="57">
        <v>0</v>
      </c>
      <c r="BU76" s="57">
        <v>0</v>
      </c>
      <c r="BV76" s="57">
        <v>0</v>
      </c>
      <c r="BW76" s="57">
        <v>0</v>
      </c>
      <c r="BX76" s="57">
        <v>0</v>
      </c>
      <c r="BY76" s="57">
        <v>0</v>
      </c>
      <c r="BZ76" s="57">
        <v>0</v>
      </c>
      <c r="CA76" s="57">
        <v>0</v>
      </c>
      <c r="CB76" s="57">
        <v>0</v>
      </c>
      <c r="CC76" s="57">
        <v>0</v>
      </c>
      <c r="CD76" s="57">
        <v>0</v>
      </c>
      <c r="CE76" s="57">
        <v>0</v>
      </c>
      <c r="CF76" s="57">
        <v>0</v>
      </c>
      <c r="CG76" s="57">
        <v>0</v>
      </c>
      <c r="CH76" s="57">
        <v>0</v>
      </c>
      <c r="CI76" s="57">
        <v>204646124.78999022</v>
      </c>
      <c r="CJ76" s="57">
        <v>0</v>
      </c>
      <c r="CK76" s="57">
        <v>0</v>
      </c>
      <c r="CL76" s="57">
        <v>34047327.82</v>
      </c>
      <c r="CM76" s="57">
        <v>273864.17</v>
      </c>
      <c r="CN76" s="57">
        <v>33773463.649999999</v>
      </c>
      <c r="CO76" s="57">
        <v>170598796.96999022</v>
      </c>
      <c r="CP76" s="57">
        <v>0</v>
      </c>
      <c r="CQ76" s="57">
        <v>170598796.96999022</v>
      </c>
      <c r="CR76" s="57">
        <v>0</v>
      </c>
      <c r="CS76" s="57">
        <v>0</v>
      </c>
      <c r="CT76" s="57">
        <v>0</v>
      </c>
      <c r="CU76" s="57">
        <v>0</v>
      </c>
      <c r="CV76" s="57">
        <v>612613619.22668624</v>
      </c>
      <c r="CW76" s="57">
        <v>0</v>
      </c>
      <c r="CX76" s="57">
        <v>0</v>
      </c>
      <c r="CY76" s="57">
        <v>0</v>
      </c>
      <c r="CZ76" s="57">
        <v>0</v>
      </c>
      <c r="DA76" s="57">
        <v>0</v>
      </c>
      <c r="DB76" s="57">
        <v>0</v>
      </c>
      <c r="DC76" s="57">
        <v>0</v>
      </c>
      <c r="DD76" s="57">
        <v>0</v>
      </c>
      <c r="DE76" s="57">
        <v>0</v>
      </c>
      <c r="DF76" s="57">
        <v>0</v>
      </c>
      <c r="DG76" s="57">
        <v>0</v>
      </c>
      <c r="DH76" s="57">
        <v>0</v>
      </c>
      <c r="DI76" s="57">
        <v>0</v>
      </c>
      <c r="DJ76" s="57">
        <v>0</v>
      </c>
      <c r="DK76" s="57">
        <v>0</v>
      </c>
      <c r="DL76" s="57">
        <v>916031254.89655411</v>
      </c>
    </row>
    <row r="77" spans="1:116" ht="13.5" x14ac:dyDescent="0.25">
      <c r="A77" s="67" t="s">
        <v>289</v>
      </c>
      <c r="B77" s="56">
        <v>9003</v>
      </c>
      <c r="C77" s="66" t="s">
        <v>290</v>
      </c>
      <c r="D77" s="57">
        <v>485709785.29154295</v>
      </c>
      <c r="E77" s="57">
        <v>10875431.06246729</v>
      </c>
      <c r="F77" s="57">
        <v>56744144.373354532</v>
      </c>
      <c r="G77" s="57">
        <v>418090209.85572106</v>
      </c>
      <c r="H77" s="57">
        <v>58252518.071399987</v>
      </c>
      <c r="I77" s="57">
        <v>8240429.0199999306</v>
      </c>
      <c r="J77" s="57">
        <v>0</v>
      </c>
      <c r="K77" s="57">
        <v>0</v>
      </c>
      <c r="L77" s="57">
        <v>0</v>
      </c>
      <c r="M77" s="57">
        <v>0</v>
      </c>
      <c r="N77" s="57">
        <v>0</v>
      </c>
      <c r="O77" s="57">
        <v>28694332.728741001</v>
      </c>
      <c r="P77" s="57">
        <v>0</v>
      </c>
      <c r="Q77" s="57">
        <v>506243132.56999999</v>
      </c>
      <c r="R77" s="57">
        <v>0</v>
      </c>
      <c r="S77" s="57">
        <v>0</v>
      </c>
      <c r="T77" s="57">
        <v>5759050553.2790585</v>
      </c>
      <c r="U77" s="57">
        <v>190167011.58000004</v>
      </c>
      <c r="V77" s="57">
        <v>10188986.700000031</v>
      </c>
      <c r="W77" s="57">
        <v>106822700.650001</v>
      </c>
      <c r="X77" s="57">
        <v>0</v>
      </c>
      <c r="Y77" s="57">
        <v>7734795.0599999996</v>
      </c>
      <c r="Z77" s="57">
        <v>13723506.83579997</v>
      </c>
      <c r="AA77" s="57">
        <v>0</v>
      </c>
      <c r="AB77" s="57">
        <v>10634804.66</v>
      </c>
      <c r="AC77" s="57">
        <v>770428.3699999972</v>
      </c>
      <c r="AD77" s="57">
        <v>12306437.189600011</v>
      </c>
      <c r="AE77" s="57">
        <v>0</v>
      </c>
      <c r="AF77" s="57">
        <v>23871711.649999999</v>
      </c>
      <c r="AG77" s="57">
        <v>1375711.6518000001</v>
      </c>
      <c r="AH77" s="57">
        <v>8047255.1438999996</v>
      </c>
      <c r="AI77" s="57">
        <v>325480.03659999999</v>
      </c>
      <c r="AJ77" s="57">
        <v>17361962.849999998</v>
      </c>
      <c r="AK77" s="57">
        <v>400</v>
      </c>
      <c r="AL77" s="57">
        <v>0</v>
      </c>
      <c r="AM77" s="57">
        <v>3028495.45</v>
      </c>
      <c r="AN77" s="57">
        <v>14345.17</v>
      </c>
      <c r="AO77" s="57">
        <v>35696671.399999999</v>
      </c>
      <c r="AP77" s="57">
        <v>42934.979999999996</v>
      </c>
      <c r="AQ77" s="57">
        <v>0</v>
      </c>
      <c r="AR77" s="57">
        <v>0</v>
      </c>
      <c r="AS77" s="57">
        <v>0</v>
      </c>
      <c r="AT77" s="57">
        <v>243241938.99730021</v>
      </c>
      <c r="AU77" s="57">
        <v>9174299.1371999998</v>
      </c>
      <c r="AV77" s="57">
        <v>3822611.0300000003</v>
      </c>
      <c r="AW77" s="57">
        <v>0</v>
      </c>
      <c r="AX77" s="57">
        <v>6119876.8572000004</v>
      </c>
      <c r="AY77" s="57">
        <v>0</v>
      </c>
      <c r="AZ77" s="57">
        <v>0</v>
      </c>
      <c r="BA77" s="57">
        <v>0</v>
      </c>
      <c r="BB77" s="57">
        <v>0</v>
      </c>
      <c r="BC77" s="57">
        <v>0</v>
      </c>
      <c r="BD77" s="57">
        <v>122731158.09175423</v>
      </c>
      <c r="BE77" s="57">
        <v>0</v>
      </c>
      <c r="BF77" s="57">
        <v>0</v>
      </c>
      <c r="BG77" s="57">
        <v>0</v>
      </c>
      <c r="BH77" s="57">
        <v>0</v>
      </c>
      <c r="BI77" s="57">
        <v>3952684.2603337504</v>
      </c>
      <c r="BJ77" s="57">
        <v>8473905.6721333042</v>
      </c>
      <c r="BK77" s="57">
        <v>0</v>
      </c>
      <c r="BL77" s="57">
        <v>0</v>
      </c>
      <c r="BM77" s="57">
        <v>0</v>
      </c>
      <c r="BN77" s="57">
        <v>2898253.5999999605</v>
      </c>
      <c r="BO77" s="57">
        <v>0</v>
      </c>
      <c r="BP77" s="57">
        <v>25645118.249001034</v>
      </c>
      <c r="BQ77" s="57">
        <v>6483150.1174999997</v>
      </c>
      <c r="BR77" s="57">
        <v>236157474.14999998</v>
      </c>
      <c r="BS77" s="57">
        <v>6567591.9003999988</v>
      </c>
      <c r="BT77" s="57">
        <v>0</v>
      </c>
      <c r="BU77" s="57">
        <v>0</v>
      </c>
      <c r="BV77" s="57">
        <v>22078091.883500002</v>
      </c>
      <c r="BW77" s="57">
        <v>3925821.37</v>
      </c>
      <c r="BX77" s="57">
        <v>0</v>
      </c>
      <c r="BY77" s="57">
        <v>0</v>
      </c>
      <c r="BZ77" s="57">
        <v>98111291.819999993</v>
      </c>
      <c r="CA77" s="57">
        <v>3112868506.7398701</v>
      </c>
      <c r="CB77" s="57">
        <v>4968887.1300000008</v>
      </c>
      <c r="CC77" s="57">
        <v>537018814.82003105</v>
      </c>
      <c r="CD77" s="57">
        <v>0</v>
      </c>
      <c r="CE77" s="57">
        <v>990253.45</v>
      </c>
      <c r="CF77" s="57">
        <v>61881402.109999999</v>
      </c>
      <c r="CG77" s="57">
        <v>78943735.460000098</v>
      </c>
      <c r="CH77" s="57">
        <v>0</v>
      </c>
      <c r="CI77" s="57">
        <v>214547115.78999022</v>
      </c>
      <c r="CJ77" s="57">
        <v>0</v>
      </c>
      <c r="CK77" s="57">
        <v>0</v>
      </c>
      <c r="CL77" s="57">
        <v>43948318.82</v>
      </c>
      <c r="CM77" s="57">
        <v>273864.17</v>
      </c>
      <c r="CN77" s="57">
        <v>43674454.649999999</v>
      </c>
      <c r="CO77" s="57">
        <v>170598796.96999022</v>
      </c>
      <c r="CP77" s="57">
        <v>0</v>
      </c>
      <c r="CQ77" s="57">
        <v>170598796.96999022</v>
      </c>
      <c r="CR77" s="57">
        <v>2239563.8082409999</v>
      </c>
      <c r="CS77" s="57">
        <v>5304370.0359169999</v>
      </c>
      <c r="CT77" s="57">
        <v>0</v>
      </c>
      <c r="CU77" s="57">
        <v>0</v>
      </c>
      <c r="CV77" s="57">
        <v>612613619.22668624</v>
      </c>
      <c r="CW77" s="57">
        <v>0</v>
      </c>
      <c r="CX77" s="57">
        <v>0</v>
      </c>
      <c r="CY77" s="57">
        <v>0</v>
      </c>
      <c r="CZ77" s="57">
        <v>0</v>
      </c>
      <c r="DA77" s="57">
        <v>0</v>
      </c>
      <c r="DB77" s="57">
        <v>0</v>
      </c>
      <c r="DC77" s="57">
        <v>0</v>
      </c>
      <c r="DD77" s="57">
        <v>0</v>
      </c>
      <c r="DE77" s="57">
        <v>0</v>
      </c>
      <c r="DF77" s="57">
        <v>0</v>
      </c>
      <c r="DG77" s="57">
        <v>0</v>
      </c>
      <c r="DH77" s="57">
        <v>0</v>
      </c>
      <c r="DI77" s="57">
        <v>0</v>
      </c>
      <c r="DJ77" s="57">
        <v>0</v>
      </c>
      <c r="DK77" s="57">
        <v>0</v>
      </c>
      <c r="DL77" s="57">
        <v>12719063926.045506</v>
      </c>
    </row>
    <row r="118" spans="3:3" x14ac:dyDescent="0.2">
      <c r="C118" s="3"/>
    </row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</sheetData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34</vt:i4>
      </vt:variant>
      <vt:variant>
        <vt:lpstr>Adlandırılmış Aralıklar</vt:lpstr>
      </vt:variant>
      <vt:variant>
        <vt:i4>1</vt:i4>
      </vt:variant>
    </vt:vector>
  </HeadingPairs>
  <TitlesOfParts>
    <vt:vector size="35" baseType="lpstr">
      <vt:lpstr>Genel</vt:lpstr>
      <vt:lpstr>Branş Bazlı Analiz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Merkez</vt:lpstr>
      <vt:lpstr>Acente</vt:lpstr>
      <vt:lpstr>Banka</vt:lpstr>
      <vt:lpstr>Broker</vt:lpstr>
      <vt:lpstr>Diğer</vt:lpstr>
      <vt:lpstr>Branşlar5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Melihcan Çeç</dc:creator>
  <cp:lastModifiedBy>Melihcan Çeç</cp:lastModifiedBy>
  <dcterms:created xsi:type="dcterms:W3CDTF">2025-06-16T07:33:40Z</dcterms:created>
  <dcterms:modified xsi:type="dcterms:W3CDTF">2025-06-16T08:04:06Z</dcterms:modified>
</cp:coreProperties>
</file>