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m.TSB\Desktop\"/>
    </mc:Choice>
  </mc:AlternateContent>
  <xr:revisionPtr revIDLastSave="0" documentId="13_ncr:1_{2EEC1755-6F5E-4E72-B0D2-F247263F6B0C}" xr6:coauthVersionLast="47" xr6:coauthVersionMax="47" xr10:uidLastSave="{00000000-0000-0000-0000-000000000000}"/>
  <bookViews>
    <workbookView xWindow="-120" yWindow="-120" windowWidth="29040" windowHeight="15720" tabRatio="696" xr2:uid="{F22819BB-62ED-4FAC-8132-E0A5B6D316C7}"/>
  </bookViews>
  <sheets>
    <sheet name="Genel" sheetId="1" r:id="rId1"/>
    <sheet name="Branş Bazlı Analiz" sheetId="2" r:id="rId2"/>
    <sheet name="Hayatdışı" sheetId="3" r:id="rId3"/>
    <sheet name="Hayat" sheetId="4" r:id="rId4"/>
    <sheet name="Kaza" sheetId="5" r:id="rId5"/>
    <sheet name="Hastalık-Sağlık" sheetId="6" r:id="rId6"/>
    <sheet name="Kara Araçları" sheetId="7" r:id="rId7"/>
    <sheet name="Kasko" sheetId="8" r:id="rId8"/>
    <sheet name="Raylı Araçlar" sheetId="9" r:id="rId9"/>
    <sheet name="Hava Araçları" sheetId="10" r:id="rId10"/>
    <sheet name="Su Araçları" sheetId="11" r:id="rId11"/>
    <sheet name="Nakliyat" sheetId="12" r:id="rId12"/>
    <sheet name="Yangın ve Doğal Afetler" sheetId="13" r:id="rId13"/>
    <sheet name="Genel Zararlar" sheetId="14" r:id="rId14"/>
    <sheet name="Kara Araçları Sorumluluk" sheetId="15" r:id="rId15"/>
    <sheet name="Trafik" sheetId="16" r:id="rId16"/>
    <sheet name="Hava Araçları Sorumluluk" sheetId="17" r:id="rId17"/>
    <sheet name="Su Araçları Sorumluluk" sheetId="18" r:id="rId18"/>
    <sheet name="Genel Sorumluluk" sheetId="19" r:id="rId19"/>
    <sheet name="Kredi" sheetId="20" r:id="rId20"/>
    <sheet name="Kefalet" sheetId="21" r:id="rId21"/>
    <sheet name="Finansal Kayıplar" sheetId="22" r:id="rId22"/>
    <sheet name="Hukuksal Koruma" sheetId="23" r:id="rId23"/>
    <sheet name="Destek" sheetId="24" r:id="rId24"/>
    <sheet name="Dev.Dest.Tarım Sigortaları" sheetId="25" r:id="rId25"/>
    <sheet name="Mühendislik Sigortaları" sheetId="26" r:id="rId26"/>
    <sheet name="H-Hayat Toplam" sheetId="27" r:id="rId27"/>
    <sheet name="H-Hastalık Sağlık" sheetId="28" r:id="rId28"/>
    <sheet name="Hayat Grubu Toplam" sheetId="29" r:id="rId29"/>
    <sheet name="Merkez" sheetId="30" r:id="rId30"/>
    <sheet name="Acente" sheetId="31" r:id="rId31"/>
    <sheet name="Banka" sheetId="32" r:id="rId32"/>
    <sheet name="Broker" sheetId="33" r:id="rId33"/>
    <sheet name="Diğer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UniqueIdentifier" hidden="1">"'d96a60d8-08b9-4587-ae71-196efdd5e809'"</definedName>
    <definedName name="_Fill" localSheetId="0" hidden="1">#REF!</definedName>
    <definedName name="_Fill" localSheetId="3" hidden="1">#REF!</definedName>
    <definedName name="_Fill" localSheetId="28" hidden="1">#REF!</definedName>
    <definedName name="_Fill" localSheetId="26" hidden="1">#REF!</definedName>
    <definedName name="_Fill" localSheetId="20" hidden="1">#REF!</definedName>
    <definedName name="_Fill" hidden="1">#REF!</definedName>
    <definedName name="_Order1" hidden="1">0</definedName>
    <definedName name="_Order2" hidden="1">0</definedName>
    <definedName name="_xlnm._FilterDatabase" localSheetId="30" hidden="1">Acente!$C$1:$C$79</definedName>
    <definedName name="_xlnm._FilterDatabase" localSheetId="31" hidden="1">Banka!$C$1:$C$79</definedName>
    <definedName name="_xlnm._FilterDatabase" localSheetId="1" hidden="1">'Branş Bazlı Analiz'!$C$1:$C$79</definedName>
    <definedName name="_xlnm._FilterDatabase" localSheetId="32" hidden="1">Broker!$C$1:$C$79</definedName>
    <definedName name="_xlnm._FilterDatabase" localSheetId="23" hidden="1">Destek!$C$1:$C$79</definedName>
    <definedName name="_xlnm._FilterDatabase" localSheetId="24" hidden="1">'Dev.Dest.Tarım Sigortaları'!$C$1:$C$79</definedName>
    <definedName name="_xlnm._FilterDatabase" localSheetId="33" hidden="1">Diğer!$C$1:$C$79</definedName>
    <definedName name="_xlnm._FilterDatabase" localSheetId="21" hidden="1">'Finansal Kayıplar'!$C$1:$C$79</definedName>
    <definedName name="_xlnm._FilterDatabase" localSheetId="0" hidden="1">Genel!#REF!</definedName>
    <definedName name="_xlnm._FilterDatabase" localSheetId="18" hidden="1">'Genel Sorumluluk'!$C$1:$C$79</definedName>
    <definedName name="_xlnm._FilterDatabase" localSheetId="13" hidden="1">'Genel Zararlar'!$C$1:$C$79</definedName>
    <definedName name="_xlnm._FilterDatabase" localSheetId="5" hidden="1">'Hastalık-Sağlık'!$C$1:$C$79</definedName>
    <definedName name="_xlnm._FilterDatabase" localSheetId="9" hidden="1">'Hava Araçları'!$C$1:$C$79</definedName>
    <definedName name="_xlnm._FilterDatabase" localSheetId="16" hidden="1">'Hava Araçları Sorumluluk'!$C$1:$C$79</definedName>
    <definedName name="_xlnm._FilterDatabase" localSheetId="3" hidden="1">Hayat!$C$1:$C$79</definedName>
    <definedName name="_xlnm._FilterDatabase" localSheetId="28" hidden="1">'Hayat Grubu Toplam'!$C$1:$C$79</definedName>
    <definedName name="_xlnm._FilterDatabase" localSheetId="2" hidden="1">Hayatdışı!$C$1:$C$79</definedName>
    <definedName name="_xlnm._FilterDatabase" localSheetId="27" hidden="1">'H-Hastalık Sağlık'!$C$1:$C$79</definedName>
    <definedName name="_xlnm._FilterDatabase" localSheetId="26" hidden="1">'H-Hayat Toplam'!$C$1:$C$79</definedName>
    <definedName name="_xlnm._FilterDatabase" localSheetId="22" hidden="1">'Hukuksal Koruma'!$C$1:$C$79</definedName>
    <definedName name="_xlnm._FilterDatabase" localSheetId="6" hidden="1">'Kara Araçları'!$C$1:$C$79</definedName>
    <definedName name="_xlnm._FilterDatabase" localSheetId="14" hidden="1">'Kara Araçları Sorumluluk'!$C$1:$C$79</definedName>
    <definedName name="_xlnm._FilterDatabase" localSheetId="7" hidden="1">Kasko!$C$1:$C$79</definedName>
    <definedName name="_xlnm._FilterDatabase" localSheetId="4" hidden="1">Kaza!$C$1:$C$79</definedName>
    <definedName name="_xlnm._FilterDatabase" localSheetId="20" hidden="1">Kefalet!$C$1:$C$79</definedName>
    <definedName name="_xlnm._FilterDatabase" localSheetId="19" hidden="1">Kredi!$C$1:$C$79</definedName>
    <definedName name="_xlnm._FilterDatabase" localSheetId="29" hidden="1">Merkez!$C$1:$C$79</definedName>
    <definedName name="_xlnm._FilterDatabase" localSheetId="25" hidden="1">'Mühendislik Sigortaları'!$C$1:$C$79</definedName>
    <definedName name="_xlnm._FilterDatabase" localSheetId="11" hidden="1">Nakliyat!$C$1:$C$79</definedName>
    <definedName name="_xlnm._FilterDatabase" localSheetId="8" hidden="1">'Raylı Araçlar'!$C$1:$C$79</definedName>
    <definedName name="_xlnm._FilterDatabase" localSheetId="10" hidden="1">'Su Araçları'!$C$1:$C$79</definedName>
    <definedName name="_xlnm._FilterDatabase" localSheetId="17" hidden="1">'Su Araçları Sorumluluk'!$C$1:$C$79</definedName>
    <definedName name="_xlnm._FilterDatabase" localSheetId="15" hidden="1">Trafik!$C$1:$C$79</definedName>
    <definedName name="_xlnm._FilterDatabase" localSheetId="12" hidden="1">'Yangın ve Doğal Afetler'!$C$1:$C$79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Analiz'!$CQ$3:$CQ$95</definedName>
    <definedName name="Branşlar5">'Branş Bazlı Analiz'!$CQ$3:$CQ$94</definedName>
    <definedName name="Branşlar6">'[1]Branş Bazlı Analiz (3)'!$CZ$3:$CZ$94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0" hidden="1">{"'Sheet1'!$A$2:$Q$16"}</definedName>
    <definedName name="HTML_Control" localSheetId="3" hidden="1">{"'Sheet1'!$A$2:$Q$16"}</definedName>
    <definedName name="HTML_Control" localSheetId="28" hidden="1">{"'Sheet1'!$A$2:$Q$16"}</definedName>
    <definedName name="HTML_Control" localSheetId="26" hidden="1">{"'Sheet1'!$A$2:$Q$16"}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localSheetId="0" hidden="1">#REF!,#REF!</definedName>
    <definedName name="Z_B066FA3D_FBDA_11D7_B2FF_000102284AA0_.wvu.Cols" localSheetId="3" hidden="1">#REF!,#REF!</definedName>
    <definedName name="Z_B066FA3D_FBDA_11D7_B2FF_000102284AA0_.wvu.Cols" localSheetId="28" hidden="1">#REF!,#REF!</definedName>
    <definedName name="Z_B066FA3D_FBDA_11D7_B2FF_000102284AA0_.wvu.Cols" localSheetId="26" hidden="1">#REF!,#REF!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3" hidden="1">#REF!</definedName>
    <definedName name="Z_B066FA3D_FBDA_11D7_B2FF_000102284AA0_.wvu.FilterData" localSheetId="28" hidden="1">#REF!</definedName>
    <definedName name="Z_B066FA3D_FBDA_11D7_B2FF_000102284AA0_.wvu.FilterData" localSheetId="26" hidden="1">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3" hidden="1">#REF!</definedName>
    <definedName name="Z_B066FA3D_FBDA_11D7_B2FF_000102284AA0_.wvu.PrintArea" localSheetId="28" hidden="1">#REF!</definedName>
    <definedName name="Z_B066FA3D_FBDA_11D7_B2FF_000102284AA0_.wvu.PrintArea" localSheetId="26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3" hidden="1">#REF!</definedName>
    <definedName name="Z_B066FA3D_FBDA_11D7_B2FF_000102284AA0_.wvu.Rows" localSheetId="28" hidden="1">#REF!</definedName>
    <definedName name="Z_B066FA3D_FBDA_11D7_B2FF_000102284AA0_.wvu.Rows" localSheetId="26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2" l="1"/>
  <c r="J4" i="1"/>
  <c r="M70" i="28"/>
  <c r="F59" i="28"/>
  <c r="I50" i="28"/>
  <c r="L41" i="28"/>
  <c r="D33" i="28"/>
  <c r="G24" i="28"/>
  <c r="J15" i="28"/>
  <c r="E75" i="27"/>
  <c r="E43" i="27"/>
  <c r="E11" i="27"/>
  <c r="F63" i="26"/>
  <c r="F47" i="26"/>
  <c r="F31" i="26"/>
  <c r="F15" i="26"/>
  <c r="H73" i="25"/>
  <c r="H65" i="25"/>
  <c r="H57" i="25"/>
  <c r="H49" i="25"/>
  <c r="H41" i="25"/>
  <c r="H33" i="25"/>
  <c r="H25" i="25"/>
  <c r="H17" i="25"/>
  <c r="H9" i="25"/>
  <c r="E53" i="24"/>
  <c r="E21" i="24"/>
  <c r="D41" i="23"/>
  <c r="H74" i="22"/>
  <c r="D68" i="22"/>
  <c r="J61" i="22"/>
  <c r="F55" i="22"/>
  <c r="L48" i="22"/>
  <c r="H42" i="22"/>
  <c r="D36" i="22"/>
  <c r="J29" i="22"/>
  <c r="F23" i="22"/>
  <c r="L16" i="22"/>
  <c r="H10" i="22"/>
  <c r="E69" i="21"/>
  <c r="E53" i="21"/>
  <c r="E37" i="21"/>
  <c r="E21" i="21"/>
  <c r="I74" i="20"/>
  <c r="G64" i="20"/>
  <c r="E54" i="20"/>
  <c r="I42" i="20"/>
  <c r="G32" i="20"/>
  <c r="E22" i="20"/>
  <c r="I10" i="20"/>
  <c r="J72" i="29"/>
  <c r="J64" i="29"/>
  <c r="J56" i="29"/>
  <c r="J48" i="29"/>
  <c r="J40" i="29"/>
  <c r="J32" i="29"/>
  <c r="J24" i="29"/>
  <c r="J16" i="29"/>
  <c r="J8" i="29"/>
  <c r="G69" i="28"/>
  <c r="J60" i="28"/>
  <c r="M51" i="28"/>
  <c r="F40" i="28"/>
  <c r="I31" i="28"/>
  <c r="L22" i="28"/>
  <c r="D14" i="28"/>
  <c r="D67" i="27"/>
  <c r="D35" i="27"/>
  <c r="D76" i="26"/>
  <c r="D60" i="26"/>
  <c r="D44" i="26"/>
  <c r="D28" i="26"/>
  <c r="D12" i="26"/>
  <c r="G71" i="25"/>
  <c r="G63" i="25"/>
  <c r="G55" i="25"/>
  <c r="G47" i="25"/>
  <c r="G39" i="25"/>
  <c r="G31" i="25"/>
  <c r="G23" i="25"/>
  <c r="G15" i="25"/>
  <c r="G7" i="25"/>
  <c r="D45" i="24"/>
  <c r="D13" i="24"/>
  <c r="D24" i="23"/>
  <c r="E71" i="22"/>
  <c r="E63" i="22"/>
  <c r="E55" i="22"/>
  <c r="E47" i="22"/>
  <c r="E39" i="22"/>
  <c r="E31" i="22"/>
  <c r="E23" i="22"/>
  <c r="E15" i="22"/>
  <c r="E7" i="22"/>
  <c r="D61" i="21"/>
  <c r="D45" i="21"/>
  <c r="D29" i="21"/>
  <c r="I69" i="29"/>
  <c r="I61" i="29"/>
  <c r="I53" i="29"/>
  <c r="I45" i="29"/>
  <c r="I37" i="29"/>
  <c r="I29" i="29"/>
  <c r="I21" i="29"/>
  <c r="I13" i="29"/>
  <c r="L75" i="28"/>
  <c r="D67" i="28"/>
  <c r="G58" i="28"/>
  <c r="J49" i="28"/>
  <c r="M40" i="28"/>
  <c r="F29" i="28"/>
  <c r="I20" i="28"/>
  <c r="L11" i="28"/>
  <c r="E61" i="27"/>
  <c r="E29" i="27"/>
  <c r="D71" i="26"/>
  <c r="D55" i="26"/>
  <c r="D39" i="26"/>
  <c r="D23" i="26"/>
  <c r="D7" i="26"/>
  <c r="F69" i="25"/>
  <c r="F61" i="25"/>
  <c r="F53" i="25"/>
  <c r="F45" i="25"/>
  <c r="F37" i="25"/>
  <c r="F29" i="25"/>
  <c r="F21" i="25"/>
  <c r="F13" i="25"/>
  <c r="E71" i="24"/>
  <c r="F67" i="28"/>
  <c r="I58" i="28"/>
  <c r="L49" i="28"/>
  <c r="D41" i="28"/>
  <c r="G32" i="28"/>
  <c r="J23" i="28"/>
  <c r="M14" i="28"/>
  <c r="D70" i="27"/>
  <c r="D38" i="27"/>
  <c r="E76" i="26"/>
  <c r="E60" i="26"/>
  <c r="E44" i="26"/>
  <c r="E28" i="26"/>
  <c r="E12" i="26"/>
  <c r="H72" i="25"/>
  <c r="H64" i="25"/>
  <c r="H56" i="25"/>
  <c r="H48" i="25"/>
  <c r="H40" i="25"/>
  <c r="H32" i="25"/>
  <c r="H24" i="25"/>
  <c r="H16" i="25"/>
  <c r="H8" i="25"/>
  <c r="D48" i="24"/>
  <c r="D16" i="24"/>
  <c r="D33" i="23"/>
  <c r="J73" i="22"/>
  <c r="F67" i="22"/>
  <c r="L60" i="22"/>
  <c r="H54" i="22"/>
  <c r="D48" i="22"/>
  <c r="J41" i="22"/>
  <c r="F35" i="22"/>
  <c r="L28" i="22"/>
  <c r="H22" i="22"/>
  <c r="D16" i="22"/>
  <c r="J9" i="22"/>
  <c r="G67" i="21"/>
  <c r="G51" i="21"/>
  <c r="G35" i="21"/>
  <c r="G19" i="21"/>
  <c r="H73" i="20"/>
  <c r="F63" i="20"/>
  <c r="D53" i="20"/>
  <c r="H41" i="20"/>
  <c r="F31" i="20"/>
  <c r="D21" i="20"/>
  <c r="H9" i="20"/>
  <c r="J71" i="29"/>
  <c r="J63" i="29"/>
  <c r="J55" i="29"/>
  <c r="J47" i="29"/>
  <c r="J39" i="29"/>
  <c r="J31" i="29"/>
  <c r="J23" i="29"/>
  <c r="J15" i="29"/>
  <c r="J7" i="29"/>
  <c r="J68" i="28"/>
  <c r="M59" i="28"/>
  <c r="F48" i="28"/>
  <c r="I39" i="28"/>
  <c r="L30" i="28"/>
  <c r="D22" i="28"/>
  <c r="G13" i="28"/>
  <c r="E64" i="27"/>
  <c r="E32" i="27"/>
  <c r="F74" i="26"/>
  <c r="F58" i="26"/>
  <c r="F42" i="26"/>
  <c r="F26" i="26"/>
  <c r="F10" i="26"/>
  <c r="G70" i="25"/>
  <c r="G62" i="25"/>
  <c r="G54" i="25"/>
  <c r="G46" i="25"/>
  <c r="G38" i="25"/>
  <c r="G30" i="25"/>
  <c r="G22" i="25"/>
  <c r="G14" i="25"/>
  <c r="E74" i="24"/>
  <c r="E42" i="24"/>
  <c r="E10" i="24"/>
  <c r="D16" i="23"/>
  <c r="G70" i="22"/>
  <c r="G62" i="22"/>
  <c r="G54" i="22"/>
  <c r="G46" i="22"/>
  <c r="G38" i="22"/>
  <c r="G30" i="22"/>
  <c r="G22" i="22"/>
  <c r="G14" i="22"/>
  <c r="F75" i="21"/>
  <c r="F59" i="21"/>
  <c r="F43" i="21"/>
  <c r="I76" i="29"/>
  <c r="I68" i="29"/>
  <c r="I60" i="29"/>
  <c r="I52" i="29"/>
  <c r="I44" i="29"/>
  <c r="I36" i="29"/>
  <c r="I28" i="29"/>
  <c r="I20" i="29"/>
  <c r="I12" i="29"/>
  <c r="D75" i="28"/>
  <c r="G66" i="28"/>
  <c r="J57" i="28"/>
  <c r="M48" i="28"/>
  <c r="F37" i="28"/>
  <c r="I28" i="28"/>
  <c r="L19" i="28"/>
  <c r="D11" i="28"/>
  <c r="D56" i="27"/>
  <c r="D24" i="27"/>
  <c r="F69" i="26"/>
  <c r="F53" i="26"/>
  <c r="F37" i="26"/>
  <c r="F21" i="26"/>
  <c r="F76" i="25"/>
  <c r="F68" i="25"/>
  <c r="F60" i="25"/>
  <c r="F52" i="25"/>
  <c r="F44" i="25"/>
  <c r="F36" i="25"/>
  <c r="F28" i="25"/>
  <c r="F20" i="25"/>
  <c r="F12" i="25"/>
  <c r="D66" i="24"/>
  <c r="F75" i="28"/>
  <c r="I66" i="28"/>
  <c r="L57" i="28"/>
  <c r="D49" i="28"/>
  <c r="G40" i="28"/>
  <c r="J31" i="28"/>
  <c r="M22" i="28"/>
  <c r="F11" i="28"/>
  <c r="E67" i="27"/>
  <c r="E35" i="27"/>
  <c r="G74" i="26"/>
  <c r="G58" i="26"/>
  <c r="G42" i="26"/>
  <c r="G26" i="26"/>
  <c r="G10" i="26"/>
  <c r="H71" i="25"/>
  <c r="H63" i="25"/>
  <c r="H55" i="25"/>
  <c r="H47" i="25"/>
  <c r="H39" i="25"/>
  <c r="H31" i="25"/>
  <c r="H23" i="25"/>
  <c r="H15" i="25"/>
  <c r="H7" i="25"/>
  <c r="E45" i="24"/>
  <c r="E13" i="24"/>
  <c r="D25" i="23"/>
  <c r="L72" i="22"/>
  <c r="H66" i="22"/>
  <c r="D60" i="22"/>
  <c r="J53" i="22"/>
  <c r="F47" i="22"/>
  <c r="L40" i="22"/>
  <c r="H34" i="22"/>
  <c r="D28" i="22"/>
  <c r="J21" i="22"/>
  <c r="F15" i="22"/>
  <c r="L8" i="22"/>
  <c r="D66" i="21"/>
  <c r="D50" i="21"/>
  <c r="D34" i="21"/>
  <c r="D18" i="21"/>
  <c r="G72" i="20"/>
  <c r="E62" i="20"/>
  <c r="I50" i="20"/>
  <c r="G40" i="20"/>
  <c r="E30" i="20"/>
  <c r="I18" i="20"/>
  <c r="G8" i="20"/>
  <c r="J70" i="29"/>
  <c r="J62" i="29"/>
  <c r="J54" i="29"/>
  <c r="J46" i="29"/>
  <c r="J38" i="29"/>
  <c r="J30" i="29"/>
  <c r="J22" i="29"/>
  <c r="J14" i="29"/>
  <c r="J76" i="28"/>
  <c r="M67" i="28"/>
  <c r="F56" i="28"/>
  <c r="I47" i="28"/>
  <c r="L38" i="28"/>
  <c r="D30" i="28"/>
  <c r="G21" i="28"/>
  <c r="J12" i="28"/>
  <c r="D59" i="27"/>
  <c r="D27" i="27"/>
  <c r="E71" i="26"/>
  <c r="E55" i="26"/>
  <c r="E39" i="26"/>
  <c r="E23" i="26"/>
  <c r="E7" i="26"/>
  <c r="G69" i="25"/>
  <c r="G61" i="25"/>
  <c r="G53" i="25"/>
  <c r="G45" i="25"/>
  <c r="G37" i="25"/>
  <c r="G29" i="25"/>
  <c r="G21" i="25"/>
  <c r="G13" i="25"/>
  <c r="D69" i="24"/>
  <c r="D37" i="24"/>
  <c r="D72" i="23"/>
  <c r="D8" i="23"/>
  <c r="I69" i="22"/>
  <c r="I61" i="22"/>
  <c r="I53" i="22"/>
  <c r="I45" i="22"/>
  <c r="I37" i="22"/>
  <c r="I29" i="22"/>
  <c r="I21" i="22"/>
  <c r="I13" i="22"/>
  <c r="E72" i="21"/>
  <c r="E56" i="21"/>
  <c r="E40" i="21"/>
  <c r="I75" i="29"/>
  <c r="I67" i="29"/>
  <c r="I59" i="29"/>
  <c r="I51" i="29"/>
  <c r="I43" i="29"/>
  <c r="I35" i="29"/>
  <c r="I27" i="29"/>
  <c r="I19" i="29"/>
  <c r="I11" i="29"/>
  <c r="G74" i="28"/>
  <c r="J65" i="28"/>
  <c r="M56" i="28"/>
  <c r="F45" i="28"/>
  <c r="I36" i="28"/>
  <c r="L27" i="28"/>
  <c r="D19" i="28"/>
  <c r="G10" i="28"/>
  <c r="E53" i="27"/>
  <c r="E21" i="27"/>
  <c r="E66" i="26"/>
  <c r="E50" i="26"/>
  <c r="E34" i="26"/>
  <c r="E18" i="26"/>
  <c r="F75" i="25"/>
  <c r="F67" i="25"/>
  <c r="F59" i="25"/>
  <c r="F51" i="25"/>
  <c r="F43" i="25"/>
  <c r="F35" i="25"/>
  <c r="F27" i="25"/>
  <c r="F19" i="25"/>
  <c r="F11" i="25"/>
  <c r="I74" i="28"/>
  <c r="L65" i="28"/>
  <c r="D57" i="28"/>
  <c r="G48" i="28"/>
  <c r="J39" i="28"/>
  <c r="M30" i="28"/>
  <c r="F19" i="28"/>
  <c r="I10" i="28"/>
  <c r="D62" i="27"/>
  <c r="D30" i="27"/>
  <c r="D73" i="26"/>
  <c r="D57" i="26"/>
  <c r="D41" i="26"/>
  <c r="D25" i="26"/>
  <c r="D9" i="26"/>
  <c r="H70" i="25"/>
  <c r="H62" i="25"/>
  <c r="H54" i="25"/>
  <c r="H46" i="25"/>
  <c r="H38" i="25"/>
  <c r="H30" i="25"/>
  <c r="H22" i="25"/>
  <c r="H14" i="25"/>
  <c r="D72" i="24"/>
  <c r="D40" i="24"/>
  <c r="D8" i="24"/>
  <c r="D17" i="23"/>
  <c r="D72" i="22"/>
  <c r="J65" i="22"/>
  <c r="F59" i="22"/>
  <c r="L52" i="22"/>
  <c r="H46" i="22"/>
  <c r="D40" i="22"/>
  <c r="J33" i="22"/>
  <c r="F27" i="22"/>
  <c r="L20" i="22"/>
  <c r="H14" i="22"/>
  <c r="D8" i="22"/>
  <c r="F64" i="21"/>
  <c r="F48" i="21"/>
  <c r="F32" i="21"/>
  <c r="F16" i="21"/>
  <c r="F71" i="20"/>
  <c r="D61" i="20"/>
  <c r="H49" i="20"/>
  <c r="F39" i="20"/>
  <c r="D29" i="20"/>
  <c r="H17" i="20"/>
  <c r="F7" i="20"/>
  <c r="J69" i="29"/>
  <c r="J61" i="29"/>
  <c r="J53" i="29"/>
  <c r="J45" i="29"/>
  <c r="J37" i="29"/>
  <c r="J29" i="29"/>
  <c r="J21" i="29"/>
  <c r="J13" i="29"/>
  <c r="M75" i="28"/>
  <c r="F64" i="28"/>
  <c r="I55" i="28"/>
  <c r="L46" i="28"/>
  <c r="D38" i="28"/>
  <c r="G29" i="28"/>
  <c r="J20" i="28"/>
  <c r="M11" i="28"/>
  <c r="E56" i="27"/>
  <c r="E24" i="27"/>
  <c r="G69" i="26"/>
  <c r="G53" i="26"/>
  <c r="G37" i="26"/>
  <c r="G21" i="26"/>
  <c r="G76" i="25"/>
  <c r="G68" i="25"/>
  <c r="G60" i="25"/>
  <c r="G52" i="25"/>
  <c r="G44" i="25"/>
  <c r="G36" i="25"/>
  <c r="G28" i="25"/>
  <c r="G20" i="25"/>
  <c r="G12" i="25"/>
  <c r="E66" i="24"/>
  <c r="E34" i="24"/>
  <c r="D64" i="23"/>
  <c r="K76" i="22"/>
  <c r="K68" i="22"/>
  <c r="K60" i="22"/>
  <c r="K52" i="22"/>
  <c r="K44" i="22"/>
  <c r="K36" i="22"/>
  <c r="K28" i="22"/>
  <c r="K20" i="22"/>
  <c r="K12" i="22"/>
  <c r="G70" i="21"/>
  <c r="G54" i="21"/>
  <c r="G38" i="21"/>
  <c r="I74" i="29"/>
  <c r="I66" i="29"/>
  <c r="I58" i="29"/>
  <c r="I50" i="29"/>
  <c r="I42" i="29"/>
  <c r="I34" i="29"/>
  <c r="I26" i="29"/>
  <c r="I18" i="29"/>
  <c r="I10" i="29"/>
  <c r="J73" i="28"/>
  <c r="M64" i="28"/>
  <c r="F53" i="28"/>
  <c r="I44" i="28"/>
  <c r="L35" i="28"/>
  <c r="D27" i="28"/>
  <c r="G18" i="28"/>
  <c r="J9" i="28"/>
  <c r="D48" i="27"/>
  <c r="D16" i="27"/>
  <c r="G64" i="26"/>
  <c r="G48" i="26"/>
  <c r="G32" i="26"/>
  <c r="G16" i="26"/>
  <c r="F74" i="25"/>
  <c r="F66" i="25"/>
  <c r="F58" i="25"/>
  <c r="F50" i="25"/>
  <c r="F42" i="25"/>
  <c r="F34" i="25"/>
  <c r="F26" i="25"/>
  <c r="F18" i="25"/>
  <c r="F10" i="25"/>
  <c r="L73" i="28"/>
  <c r="D65" i="28"/>
  <c r="G56" i="28"/>
  <c r="J47" i="28"/>
  <c r="M38" i="28"/>
  <c r="F27" i="28"/>
  <c r="I18" i="28"/>
  <c r="L9" i="28"/>
  <c r="E59" i="27"/>
  <c r="E27" i="27"/>
  <c r="F71" i="26"/>
  <c r="F55" i="26"/>
  <c r="F39" i="26"/>
  <c r="F23" i="26"/>
  <c r="F7" i="26"/>
  <c r="H69" i="25"/>
  <c r="H61" i="25"/>
  <c r="H53" i="25"/>
  <c r="H45" i="25"/>
  <c r="H37" i="25"/>
  <c r="H29" i="25"/>
  <c r="H21" i="25"/>
  <c r="H13" i="25"/>
  <c r="E69" i="24"/>
  <c r="E37" i="24"/>
  <c r="D73" i="23"/>
  <c r="D9" i="23"/>
  <c r="F71" i="22"/>
  <c r="L64" i="22"/>
  <c r="H58" i="22"/>
  <c r="D52" i="22"/>
  <c r="J45" i="22"/>
  <c r="F39" i="22"/>
  <c r="L32" i="22"/>
  <c r="H26" i="22"/>
  <c r="D20" i="22"/>
  <c r="J13" i="22"/>
  <c r="F7" i="22"/>
  <c r="E61" i="21"/>
  <c r="E45" i="21"/>
  <c r="E29" i="21"/>
  <c r="E13" i="21"/>
  <c r="E70" i="20"/>
  <c r="I58" i="20"/>
  <c r="G48" i="20"/>
  <c r="E38" i="20"/>
  <c r="I26" i="20"/>
  <c r="G16" i="20"/>
  <c r="J76" i="29"/>
  <c r="J68" i="29"/>
  <c r="J60" i="29"/>
  <c r="J52" i="29"/>
  <c r="J44" i="29"/>
  <c r="J36" i="29"/>
  <c r="J28" i="29"/>
  <c r="J20" i="29"/>
  <c r="J12" i="29"/>
  <c r="F72" i="28"/>
  <c r="I63" i="28"/>
  <c r="L54" i="28"/>
  <c r="D46" i="28"/>
  <c r="G37" i="28"/>
  <c r="J28" i="28"/>
  <c r="M19" i="28"/>
  <c r="F8" i="28"/>
  <c r="D51" i="27"/>
  <c r="D19" i="27"/>
  <c r="D68" i="26"/>
  <c r="D52" i="26"/>
  <c r="D36" i="26"/>
  <c r="D20" i="26"/>
  <c r="G75" i="25"/>
  <c r="G67" i="25"/>
  <c r="G59" i="25"/>
  <c r="G51" i="25"/>
  <c r="G43" i="25"/>
  <c r="G35" i="25"/>
  <c r="G27" i="25"/>
  <c r="G19" i="25"/>
  <c r="G11" i="25"/>
  <c r="D61" i="24"/>
  <c r="D29" i="24"/>
  <c r="D56" i="23"/>
  <c r="E75" i="22"/>
  <c r="E67" i="22"/>
  <c r="E59" i="22"/>
  <c r="E51" i="22"/>
  <c r="E43" i="22"/>
  <c r="E35" i="22"/>
  <c r="E27" i="22"/>
  <c r="E19" i="22"/>
  <c r="E11" i="22"/>
  <c r="D69" i="21"/>
  <c r="D53" i="21"/>
  <c r="D37" i="21"/>
  <c r="I73" i="29"/>
  <c r="I65" i="29"/>
  <c r="I57" i="29"/>
  <c r="I49" i="29"/>
  <c r="I41" i="29"/>
  <c r="I33" i="29"/>
  <c r="I25" i="29"/>
  <c r="I17" i="29"/>
  <c r="I9" i="29"/>
  <c r="M72" i="28"/>
  <c r="F61" i="28"/>
  <c r="I52" i="28"/>
  <c r="L43" i="28"/>
  <c r="D35" i="28"/>
  <c r="G26" i="28"/>
  <c r="J17" i="28"/>
  <c r="M8" i="28"/>
  <c r="E45" i="27"/>
  <c r="E13" i="27"/>
  <c r="D63" i="26"/>
  <c r="D47" i="26"/>
  <c r="D31" i="26"/>
  <c r="D15" i="26"/>
  <c r="F73" i="25"/>
  <c r="F65" i="25"/>
  <c r="F57" i="25"/>
  <c r="F49" i="25"/>
  <c r="F41" i="25"/>
  <c r="F33" i="25"/>
  <c r="F25" i="25"/>
  <c r="F17" i="25"/>
  <c r="F9" i="25"/>
  <c r="D73" i="28"/>
  <c r="G64" i="28"/>
  <c r="J55" i="28"/>
  <c r="M46" i="28"/>
  <c r="F35" i="28"/>
  <c r="I26" i="28"/>
  <c r="L17" i="28"/>
  <c r="D9" i="28"/>
  <c r="D54" i="27"/>
  <c r="D22" i="27"/>
  <c r="E68" i="26"/>
  <c r="E52" i="26"/>
  <c r="E36" i="26"/>
  <c r="E20" i="26"/>
  <c r="H76" i="25"/>
  <c r="H68" i="25"/>
  <c r="H60" i="25"/>
  <c r="H52" i="25"/>
  <c r="H44" i="25"/>
  <c r="H36" i="25"/>
  <c r="H28" i="25"/>
  <c r="H20" i="25"/>
  <c r="H12" i="25"/>
  <c r="D64" i="24"/>
  <c r="D32" i="24"/>
  <c r="D65" i="23"/>
  <c r="L76" i="22"/>
  <c r="H70" i="22"/>
  <c r="D64" i="22"/>
  <c r="J57" i="22"/>
  <c r="F51" i="22"/>
  <c r="L44" i="22"/>
  <c r="H38" i="22"/>
  <c r="D32" i="22"/>
  <c r="J25" i="22"/>
  <c r="F19" i="22"/>
  <c r="L12" i="22"/>
  <c r="G75" i="21"/>
  <c r="G59" i="21"/>
  <c r="G43" i="21"/>
  <c r="G27" i="21"/>
  <c r="G11" i="21"/>
  <c r="D69" i="20"/>
  <c r="H57" i="20"/>
  <c r="F47" i="20"/>
  <c r="D37" i="20"/>
  <c r="H25" i="20"/>
  <c r="F15" i="20"/>
  <c r="J75" i="29"/>
  <c r="J67" i="29"/>
  <c r="J59" i="29"/>
  <c r="J51" i="29"/>
  <c r="J43" i="29"/>
  <c r="J35" i="29"/>
  <c r="J27" i="29"/>
  <c r="J19" i="29"/>
  <c r="J11" i="29"/>
  <c r="I71" i="28"/>
  <c r="L62" i="28"/>
  <c r="D54" i="28"/>
  <c r="G45" i="28"/>
  <c r="J36" i="28"/>
  <c r="M27" i="28"/>
  <c r="F16" i="28"/>
  <c r="I7" i="28"/>
  <c r="E48" i="27"/>
  <c r="E16" i="27"/>
  <c r="F66" i="26"/>
  <c r="F50" i="26"/>
  <c r="F34" i="26"/>
  <c r="F18" i="26"/>
  <c r="G74" i="25"/>
  <c r="G66" i="25"/>
  <c r="G58" i="25"/>
  <c r="G50" i="25"/>
  <c r="G42" i="25"/>
  <c r="G34" i="25"/>
  <c r="G26" i="25"/>
  <c r="G18" i="25"/>
  <c r="G10" i="25"/>
  <c r="E58" i="24"/>
  <c r="E26" i="24"/>
  <c r="D48" i="23"/>
  <c r="G74" i="22"/>
  <c r="G66" i="22"/>
  <c r="G58" i="22"/>
  <c r="G50" i="22"/>
  <c r="G42" i="22"/>
  <c r="G34" i="22"/>
  <c r="G26" i="22"/>
  <c r="G18" i="22"/>
  <c r="G10" i="22"/>
  <c r="F67" i="21"/>
  <c r="F51" i="21"/>
  <c r="F35" i="21"/>
  <c r="I72" i="29"/>
  <c r="I64" i="29"/>
  <c r="I56" i="29"/>
  <c r="I48" i="29"/>
  <c r="I40" i="29"/>
  <c r="I32" i="29"/>
  <c r="I24" i="29"/>
  <c r="I16" i="29"/>
  <c r="I8" i="29"/>
  <c r="F69" i="28"/>
  <c r="I60" i="28"/>
  <c r="L51" i="28"/>
  <c r="D43" i="28"/>
  <c r="G34" i="28"/>
  <c r="J25" i="28"/>
  <c r="M16" i="28"/>
  <c r="D72" i="27"/>
  <c r="D40" i="27"/>
  <c r="D8" i="27"/>
  <c r="F61" i="26"/>
  <c r="F45" i="26"/>
  <c r="F29" i="26"/>
  <c r="F13" i="26"/>
  <c r="F72" i="25"/>
  <c r="F64" i="25"/>
  <c r="F56" i="25"/>
  <c r="F48" i="25"/>
  <c r="F40" i="25"/>
  <c r="F32" i="25"/>
  <c r="F24" i="25"/>
  <c r="F16" i="25"/>
  <c r="F8" i="25"/>
  <c r="G72" i="28"/>
  <c r="J63" i="28"/>
  <c r="M54" i="28"/>
  <c r="F43" i="28"/>
  <c r="I34" i="28"/>
  <c r="L25" i="28"/>
  <c r="D17" i="28"/>
  <c r="G8" i="28"/>
  <c r="E51" i="27"/>
  <c r="E19" i="27"/>
  <c r="G66" i="26"/>
  <c r="G50" i="26"/>
  <c r="G34" i="26"/>
  <c r="G18" i="26"/>
  <c r="H75" i="25"/>
  <c r="H67" i="25"/>
  <c r="H59" i="25"/>
  <c r="H51" i="25"/>
  <c r="H43" i="25"/>
  <c r="H35" i="25"/>
  <c r="H27" i="25"/>
  <c r="H19" i="25"/>
  <c r="H11" i="25"/>
  <c r="E61" i="24"/>
  <c r="E29" i="24"/>
  <c r="D57" i="23"/>
  <c r="D76" i="22"/>
  <c r="J69" i="22"/>
  <c r="F63" i="22"/>
  <c r="L56" i="22"/>
  <c r="H50" i="22"/>
  <c r="D44" i="22"/>
  <c r="J37" i="22"/>
  <c r="F31" i="22"/>
  <c r="L24" i="22"/>
  <c r="H18" i="22"/>
  <c r="D12" i="22"/>
  <c r="D74" i="21"/>
  <c r="D58" i="21"/>
  <c r="D42" i="21"/>
  <c r="D26" i="21"/>
  <c r="D10" i="21"/>
  <c r="I66" i="20"/>
  <c r="G56" i="20"/>
  <c r="E46" i="20"/>
  <c r="I34" i="20"/>
  <c r="G24" i="20"/>
  <c r="E14" i="20"/>
  <c r="J74" i="29"/>
  <c r="J66" i="29"/>
  <c r="J58" i="29"/>
  <c r="J50" i="29"/>
  <c r="J42" i="29"/>
  <c r="J34" i="29"/>
  <c r="J26" i="29"/>
  <c r="J18" i="29"/>
  <c r="J10" i="29"/>
  <c r="L70" i="28"/>
  <c r="D62" i="28"/>
  <c r="G53" i="28"/>
  <c r="J44" i="28"/>
  <c r="M35" i="28"/>
  <c r="F24" i="28"/>
  <c r="I15" i="28"/>
  <c r="D75" i="27"/>
  <c r="D43" i="27"/>
  <c r="D11" i="27"/>
  <c r="E63" i="26"/>
  <c r="E47" i="26"/>
  <c r="E31" i="26"/>
  <c r="E15" i="26"/>
  <c r="G73" i="25"/>
  <c r="G65" i="25"/>
  <c r="G57" i="25"/>
  <c r="G49" i="25"/>
  <c r="G41" i="25"/>
  <c r="G33" i="25"/>
  <c r="G25" i="25"/>
  <c r="G17" i="25"/>
  <c r="G9" i="25"/>
  <c r="D53" i="24"/>
  <c r="D21" i="24"/>
  <c r="D40" i="23"/>
  <c r="I73" i="22"/>
  <c r="I65" i="22"/>
  <c r="I57" i="22"/>
  <c r="I49" i="22"/>
  <c r="I41" i="22"/>
  <c r="I33" i="22"/>
  <c r="I25" i="22"/>
  <c r="I17" i="22"/>
  <c r="I9" i="22"/>
  <c r="E64" i="21"/>
  <c r="E48" i="21"/>
  <c r="E32" i="21"/>
  <c r="I71" i="29"/>
  <c r="I63" i="29"/>
  <c r="I55" i="29"/>
  <c r="I47" i="29"/>
  <c r="I39" i="29"/>
  <c r="I31" i="29"/>
  <c r="I23" i="29"/>
  <c r="I15" i="29"/>
  <c r="I7" i="29"/>
  <c r="I68" i="28"/>
  <c r="L59" i="28"/>
  <c r="D51" i="28"/>
  <c r="G42" i="28"/>
  <c r="J33" i="28"/>
  <c r="M24" i="28"/>
  <c r="F13" i="28"/>
  <c r="E69" i="27"/>
  <c r="E37" i="27"/>
  <c r="E74" i="26"/>
  <c r="E58" i="26"/>
  <c r="E42" i="26"/>
  <c r="E26" i="26"/>
  <c r="E10" i="26"/>
  <c r="F71" i="25"/>
  <c r="F63" i="25"/>
  <c r="F55" i="25"/>
  <c r="F47" i="25"/>
  <c r="F39" i="25"/>
  <c r="F31" i="25"/>
  <c r="F23" i="25"/>
  <c r="F15" i="25"/>
  <c r="F7" i="25"/>
  <c r="J71" i="28"/>
  <c r="M62" i="28"/>
  <c r="F51" i="28"/>
  <c r="I42" i="28"/>
  <c r="L33" i="28"/>
  <c r="D25" i="28"/>
  <c r="G16" i="28"/>
  <c r="J7" i="28"/>
  <c r="D46" i="27"/>
  <c r="D14" i="27"/>
  <c r="D65" i="26"/>
  <c r="D49" i="26"/>
  <c r="D33" i="26"/>
  <c r="D17" i="26"/>
  <c r="H74" i="25"/>
  <c r="H66" i="25"/>
  <c r="H58" i="25"/>
  <c r="H50" i="25"/>
  <c r="H42" i="25"/>
  <c r="H34" i="25"/>
  <c r="H26" i="25"/>
  <c r="H18" i="25"/>
  <c r="H10" i="25"/>
  <c r="D56" i="24"/>
  <c r="D24" i="24"/>
  <c r="D49" i="23"/>
  <c r="F75" i="22"/>
  <c r="L68" i="22"/>
  <c r="H62" i="22"/>
  <c r="D56" i="22"/>
  <c r="J49" i="22"/>
  <c r="F43" i="22"/>
  <c r="L36" i="22"/>
  <c r="H30" i="22"/>
  <c r="D24" i="22"/>
  <c r="J17" i="22"/>
  <c r="F11" i="22"/>
  <c r="F72" i="21"/>
  <c r="F56" i="21"/>
  <c r="F40" i="21"/>
  <c r="F24" i="21"/>
  <c r="F8" i="21"/>
  <c r="H65" i="20"/>
  <c r="F55" i="20"/>
  <c r="D45" i="20"/>
  <c r="H33" i="20"/>
  <c r="F23" i="20"/>
  <c r="D13" i="20"/>
  <c r="J73" i="29"/>
  <c r="J65" i="29"/>
  <c r="J57" i="29"/>
  <c r="J49" i="29"/>
  <c r="J41" i="29"/>
  <c r="J33" i="29"/>
  <c r="J25" i="29"/>
  <c r="J17" i="29"/>
  <c r="J9" i="29"/>
  <c r="D70" i="28"/>
  <c r="G61" i="28"/>
  <c r="J52" i="28"/>
  <c r="M43" i="28"/>
  <c r="F32" i="28"/>
  <c r="I23" i="28"/>
  <c r="L14" i="28"/>
  <c r="E72" i="27"/>
  <c r="E40" i="27"/>
  <c r="E8" i="27"/>
  <c r="G61" i="26"/>
  <c r="G45" i="26"/>
  <c r="G29" i="26"/>
  <c r="G13" i="26"/>
  <c r="G72" i="25"/>
  <c r="G64" i="25"/>
  <c r="G56" i="25"/>
  <c r="G48" i="25"/>
  <c r="G40" i="25"/>
  <c r="G32" i="25"/>
  <c r="G24" i="25"/>
  <c r="G16" i="25"/>
  <c r="G8" i="25"/>
  <c r="E50" i="24"/>
  <c r="E18" i="24"/>
  <c r="D32" i="23"/>
  <c r="K72" i="22"/>
  <c r="K64" i="22"/>
  <c r="K56" i="22"/>
  <c r="K48" i="22"/>
  <c r="K40" i="22"/>
  <c r="K32" i="22"/>
  <c r="K24" i="22"/>
  <c r="K16" i="22"/>
  <c r="K8" i="22"/>
  <c r="G62" i="21"/>
  <c r="G46" i="21"/>
  <c r="G30" i="21"/>
  <c r="I70" i="29"/>
  <c r="I62" i="29"/>
  <c r="I54" i="29"/>
  <c r="I46" i="29"/>
  <c r="I38" i="29"/>
  <c r="I30" i="29"/>
  <c r="I22" i="29"/>
  <c r="I14" i="29"/>
  <c r="I76" i="28"/>
  <c r="L67" i="28"/>
  <c r="D59" i="28"/>
  <c r="G50" i="28"/>
  <c r="J41" i="28"/>
  <c r="M32" i="28"/>
  <c r="F21" i="28"/>
  <c r="I12" i="28"/>
  <c r="D64" i="27"/>
  <c r="D32" i="27"/>
  <c r="G72" i="26"/>
  <c r="G56" i="26"/>
  <c r="G40" i="26"/>
  <c r="G24" i="26"/>
  <c r="G8" i="26"/>
  <c r="F70" i="25"/>
  <c r="F62" i="25"/>
  <c r="F54" i="25"/>
  <c r="F46" i="25"/>
  <c r="F38" i="25"/>
  <c r="F30" i="25"/>
  <c r="F22" i="25"/>
  <c r="F14" i="25"/>
  <c r="D74" i="24"/>
  <c r="E63" i="24"/>
  <c r="E31" i="24"/>
  <c r="D63" i="23"/>
  <c r="J76" i="22"/>
  <c r="F70" i="22"/>
  <c r="L63" i="22"/>
  <c r="H57" i="22"/>
  <c r="D51" i="22"/>
  <c r="J44" i="22"/>
  <c r="F38" i="22"/>
  <c r="L31" i="22"/>
  <c r="H25" i="22"/>
  <c r="D19" i="22"/>
  <c r="J12" i="22"/>
  <c r="E75" i="21"/>
  <c r="E59" i="21"/>
  <c r="E43" i="21"/>
  <c r="E27" i="21"/>
  <c r="E11" i="21"/>
  <c r="D71" i="20"/>
  <c r="H59" i="20"/>
  <c r="F49" i="20"/>
  <c r="D39" i="20"/>
  <c r="H27" i="20"/>
  <c r="F17" i="20"/>
  <c r="D7" i="20"/>
  <c r="H69" i="29"/>
  <c r="H61" i="29"/>
  <c r="H53" i="29"/>
  <c r="H45" i="29"/>
  <c r="H37" i="29"/>
  <c r="H29" i="29"/>
  <c r="H21" i="29"/>
  <c r="H13" i="29"/>
  <c r="I73" i="28"/>
  <c r="L64" i="28"/>
  <c r="D56" i="28"/>
  <c r="G47" i="28"/>
  <c r="J38" i="28"/>
  <c r="M29" i="28"/>
  <c r="F18" i="28"/>
  <c r="I9" i="28"/>
  <c r="E58" i="27"/>
  <c r="E26" i="27"/>
  <c r="E69" i="26"/>
  <c r="E53" i="26"/>
  <c r="E37" i="26"/>
  <c r="E21" i="26"/>
  <c r="E76" i="25"/>
  <c r="E68" i="25"/>
  <c r="E60" i="25"/>
  <c r="E52" i="25"/>
  <c r="E44" i="25"/>
  <c r="E36" i="25"/>
  <c r="E28" i="25"/>
  <c r="E20" i="25"/>
  <c r="E12" i="25"/>
  <c r="E68" i="24"/>
  <c r="E36" i="24"/>
  <c r="D70" i="23"/>
  <c r="I76" i="22"/>
  <c r="I68" i="22"/>
  <c r="I60" i="22"/>
  <c r="I52" i="22"/>
  <c r="I44" i="22"/>
  <c r="I36" i="22"/>
  <c r="I28" i="22"/>
  <c r="I20" i="22"/>
  <c r="I12" i="22"/>
  <c r="F73" i="21"/>
  <c r="F57" i="21"/>
  <c r="F41" i="21"/>
  <c r="F25" i="21"/>
  <c r="F9" i="21"/>
  <c r="G67" i="20"/>
  <c r="E57" i="20"/>
  <c r="I45" i="20"/>
  <c r="G35" i="20"/>
  <c r="E25" i="20"/>
  <c r="I13" i="20"/>
  <c r="G74" i="29"/>
  <c r="G66" i="29"/>
  <c r="G58" i="29"/>
  <c r="G50" i="29"/>
  <c r="G42" i="29"/>
  <c r="G34" i="29"/>
  <c r="G26" i="29"/>
  <c r="G18" i="29"/>
  <c r="G10" i="29"/>
  <c r="I70" i="28"/>
  <c r="L61" i="28"/>
  <c r="D53" i="28"/>
  <c r="G44" i="28"/>
  <c r="J35" i="28"/>
  <c r="M26" i="28"/>
  <c r="F15" i="28"/>
  <c r="D74" i="27"/>
  <c r="D42" i="27"/>
  <c r="D10" i="27"/>
  <c r="G62" i="26"/>
  <c r="G46" i="26"/>
  <c r="G30" i="26"/>
  <c r="G14" i="26"/>
  <c r="D72" i="25"/>
  <c r="D64" i="25"/>
  <c r="D56" i="25"/>
  <c r="D48" i="25"/>
  <c r="D40" i="25"/>
  <c r="D32" i="25"/>
  <c r="D24" i="25"/>
  <c r="D16" i="25"/>
  <c r="D8" i="25"/>
  <c r="D52" i="24"/>
  <c r="D20" i="24"/>
  <c r="D37" i="23"/>
  <c r="F73" i="22"/>
  <c r="L66" i="22"/>
  <c r="H60" i="22"/>
  <c r="D54" i="22"/>
  <c r="J47" i="22"/>
  <c r="F41" i="22"/>
  <c r="L34" i="22"/>
  <c r="H28" i="22"/>
  <c r="D22" i="22"/>
  <c r="J15" i="22"/>
  <c r="F9" i="22"/>
  <c r="E65" i="21"/>
  <c r="E49" i="21"/>
  <c r="E33" i="21"/>
  <c r="E17" i="21"/>
  <c r="E74" i="20"/>
  <c r="I62" i="20"/>
  <c r="G52" i="20"/>
  <c r="E42" i="20"/>
  <c r="I30" i="20"/>
  <c r="G20" i="20"/>
  <c r="E10" i="20"/>
  <c r="F70" i="29"/>
  <c r="F62" i="29"/>
  <c r="F54" i="29"/>
  <c r="F46" i="29"/>
  <c r="F38" i="29"/>
  <c r="F30" i="29"/>
  <c r="F22" i="29"/>
  <c r="F14" i="29"/>
  <c r="F76" i="28"/>
  <c r="I67" i="28"/>
  <c r="L58" i="28"/>
  <c r="D50" i="28"/>
  <c r="G41" i="28"/>
  <c r="J32" i="28"/>
  <c r="M23" i="28"/>
  <c r="F12" i="28"/>
  <c r="D71" i="27"/>
  <c r="D39" i="27"/>
  <c r="D7" i="27"/>
  <c r="F62" i="26"/>
  <c r="F46" i="26"/>
  <c r="F30" i="26"/>
  <c r="F14" i="26"/>
  <c r="D57" i="24"/>
  <c r="D25" i="24"/>
  <c r="D52" i="23"/>
  <c r="K74" i="22"/>
  <c r="K66" i="22"/>
  <c r="K58" i="22"/>
  <c r="K50" i="22"/>
  <c r="K42" i="22"/>
  <c r="K34" i="22"/>
  <c r="K26" i="22"/>
  <c r="K18" i="22"/>
  <c r="K10" i="22"/>
  <c r="E68" i="21"/>
  <c r="E52" i="21"/>
  <c r="E36" i="21"/>
  <c r="E20" i="21"/>
  <c r="F76" i="20"/>
  <c r="D66" i="20"/>
  <c r="H54" i="20"/>
  <c r="F44" i="20"/>
  <c r="D34" i="20"/>
  <c r="H22" i="20"/>
  <c r="F12" i="20"/>
  <c r="E72" i="29"/>
  <c r="E64" i="29"/>
  <c r="E56" i="29"/>
  <c r="E48" i="29"/>
  <c r="E40" i="29"/>
  <c r="E32" i="29"/>
  <c r="E24" i="29"/>
  <c r="E16" i="29"/>
  <c r="E8" i="29"/>
  <c r="J69" i="28"/>
  <c r="M60" i="28"/>
  <c r="F49" i="28"/>
  <c r="I40" i="28"/>
  <c r="L31" i="28"/>
  <c r="D23" i="28"/>
  <c r="G14" i="28"/>
  <c r="E73" i="27"/>
  <c r="E41" i="27"/>
  <c r="E9" i="27"/>
  <c r="E62" i="26"/>
  <c r="E46" i="26"/>
  <c r="E30" i="26"/>
  <c r="E14" i="26"/>
  <c r="J72" i="25"/>
  <c r="J64" i="25"/>
  <c r="J56" i="25"/>
  <c r="J48" i="25"/>
  <c r="J40" i="25"/>
  <c r="J32" i="25"/>
  <c r="J24" i="25"/>
  <c r="J16" i="25"/>
  <c r="J8" i="25"/>
  <c r="E51" i="24"/>
  <c r="E19" i="24"/>
  <c r="D35" i="23"/>
  <c r="D73" i="22"/>
  <c r="J66" i="22"/>
  <c r="F60" i="22"/>
  <c r="L53" i="22"/>
  <c r="H47" i="22"/>
  <c r="D41" i="22"/>
  <c r="J34" i="22"/>
  <c r="F28" i="22"/>
  <c r="L21" i="22"/>
  <c r="H15" i="22"/>
  <c r="D9" i="22"/>
  <c r="F66" i="21"/>
  <c r="F50" i="21"/>
  <c r="F34" i="21"/>
  <c r="F18" i="21"/>
  <c r="I72" i="20"/>
  <c r="G62" i="20"/>
  <c r="E52" i="20"/>
  <c r="I40" i="20"/>
  <c r="G30" i="20"/>
  <c r="E20" i="20"/>
  <c r="I8" i="20"/>
  <c r="D24" i="29"/>
  <c r="D28" i="28"/>
  <c r="G23" i="26"/>
  <c r="I15" i="25"/>
  <c r="I46" i="22"/>
  <c r="G48" i="21"/>
  <c r="F48" i="20"/>
  <c r="E7" i="20"/>
  <c r="E73" i="19"/>
  <c r="D58" i="24"/>
  <c r="D26" i="24"/>
  <c r="D55" i="23"/>
  <c r="L75" i="22"/>
  <c r="H69" i="22"/>
  <c r="D63" i="22"/>
  <c r="J56" i="22"/>
  <c r="F50" i="22"/>
  <c r="L43" i="22"/>
  <c r="H37" i="22"/>
  <c r="D31" i="22"/>
  <c r="J24" i="22"/>
  <c r="F18" i="22"/>
  <c r="L11" i="22"/>
  <c r="G73" i="21"/>
  <c r="G57" i="21"/>
  <c r="G41" i="21"/>
  <c r="G25" i="21"/>
  <c r="G9" i="21"/>
  <c r="I68" i="20"/>
  <c r="G58" i="20"/>
  <c r="E48" i="20"/>
  <c r="I36" i="20"/>
  <c r="G26" i="20"/>
  <c r="E16" i="20"/>
  <c r="H76" i="29"/>
  <c r="H68" i="29"/>
  <c r="H60" i="29"/>
  <c r="H52" i="29"/>
  <c r="H44" i="29"/>
  <c r="H36" i="29"/>
  <c r="H28" i="29"/>
  <c r="H20" i="29"/>
  <c r="H12" i="29"/>
  <c r="L72" i="28"/>
  <c r="D64" i="28"/>
  <c r="G55" i="28"/>
  <c r="J46" i="28"/>
  <c r="M37" i="28"/>
  <c r="F26" i="28"/>
  <c r="I17" i="28"/>
  <c r="L8" i="28"/>
  <c r="D53" i="27"/>
  <c r="D21" i="27"/>
  <c r="G67" i="26"/>
  <c r="G51" i="26"/>
  <c r="G35" i="26"/>
  <c r="G19" i="26"/>
  <c r="E75" i="25"/>
  <c r="E67" i="25"/>
  <c r="E59" i="25"/>
  <c r="E51" i="25"/>
  <c r="E43" i="25"/>
  <c r="E35" i="25"/>
  <c r="E27" i="25"/>
  <c r="E19" i="25"/>
  <c r="E11" i="25"/>
  <c r="D63" i="24"/>
  <c r="D31" i="24"/>
  <c r="D62" i="23"/>
  <c r="K75" i="22"/>
  <c r="K67" i="22"/>
  <c r="K59" i="22"/>
  <c r="K51" i="22"/>
  <c r="K43" i="22"/>
  <c r="K35" i="22"/>
  <c r="K27" i="22"/>
  <c r="K19" i="22"/>
  <c r="K11" i="22"/>
  <c r="E70" i="21"/>
  <c r="E54" i="21"/>
  <c r="E38" i="21"/>
  <c r="E22" i="21"/>
  <c r="H76" i="20"/>
  <c r="F66" i="20"/>
  <c r="D56" i="20"/>
  <c r="H44" i="20"/>
  <c r="F34" i="20"/>
  <c r="D24" i="20"/>
  <c r="H12" i="20"/>
  <c r="G73" i="29"/>
  <c r="G65" i="29"/>
  <c r="G57" i="29"/>
  <c r="G49" i="29"/>
  <c r="G41" i="29"/>
  <c r="G33" i="29"/>
  <c r="G25" i="29"/>
  <c r="G17" i="29"/>
  <c r="G9" i="29"/>
  <c r="L69" i="28"/>
  <c r="D61" i="28"/>
  <c r="G52" i="28"/>
  <c r="J43" i="28"/>
  <c r="M34" i="28"/>
  <c r="F23" i="28"/>
  <c r="I14" i="28"/>
  <c r="E71" i="27"/>
  <c r="E39" i="27"/>
  <c r="E7" i="27"/>
  <c r="D61" i="26"/>
  <c r="D45" i="26"/>
  <c r="D29" i="26"/>
  <c r="D13" i="26"/>
  <c r="D71" i="25"/>
  <c r="D63" i="25"/>
  <c r="D55" i="25"/>
  <c r="D47" i="25"/>
  <c r="D39" i="25"/>
  <c r="D31" i="25"/>
  <c r="D23" i="25"/>
  <c r="D15" i="25"/>
  <c r="D7" i="25"/>
  <c r="E49" i="24"/>
  <c r="E17" i="24"/>
  <c r="D29" i="23"/>
  <c r="H72" i="22"/>
  <c r="D66" i="22"/>
  <c r="J59" i="22"/>
  <c r="F53" i="22"/>
  <c r="L46" i="22"/>
  <c r="H40" i="22"/>
  <c r="D34" i="22"/>
  <c r="J27" i="22"/>
  <c r="F21" i="22"/>
  <c r="L14" i="22"/>
  <c r="H8" i="22"/>
  <c r="G63" i="21"/>
  <c r="G47" i="21"/>
  <c r="G31" i="21"/>
  <c r="G15" i="21"/>
  <c r="D73" i="20"/>
  <c r="H61" i="20"/>
  <c r="F51" i="20"/>
  <c r="D41" i="20"/>
  <c r="H29" i="20"/>
  <c r="F19" i="20"/>
  <c r="D9" i="20"/>
  <c r="F69" i="29"/>
  <c r="F61" i="29"/>
  <c r="F53" i="29"/>
  <c r="F45" i="29"/>
  <c r="F37" i="29"/>
  <c r="F29" i="29"/>
  <c r="F21" i="29"/>
  <c r="F13" i="29"/>
  <c r="I75" i="28"/>
  <c r="L66" i="28"/>
  <c r="D58" i="28"/>
  <c r="G49" i="28"/>
  <c r="J40" i="28"/>
  <c r="M31" i="28"/>
  <c r="F20" i="28"/>
  <c r="I11" i="28"/>
  <c r="E68" i="27"/>
  <c r="E36" i="27"/>
  <c r="E75" i="26"/>
  <c r="E59" i="26"/>
  <c r="E43" i="26"/>
  <c r="E27" i="26"/>
  <c r="E11" i="26"/>
  <c r="E54" i="24"/>
  <c r="E22" i="24"/>
  <c r="D44" i="23"/>
  <c r="E73" i="22"/>
  <c r="E65" i="22"/>
  <c r="E57" i="22"/>
  <c r="E49" i="22"/>
  <c r="E41" i="22"/>
  <c r="E33" i="22"/>
  <c r="E25" i="22"/>
  <c r="E17" i="22"/>
  <c r="E9" i="22"/>
  <c r="G66" i="21"/>
  <c r="G50" i="21"/>
  <c r="G34" i="21"/>
  <c r="G18" i="21"/>
  <c r="E75" i="20"/>
  <c r="I63" i="20"/>
  <c r="G53" i="20"/>
  <c r="E43" i="20"/>
  <c r="I31" i="20"/>
  <c r="G21" i="20"/>
  <c r="E11" i="20"/>
  <c r="E71" i="29"/>
  <c r="E63" i="29"/>
  <c r="E55" i="29"/>
  <c r="E47" i="29"/>
  <c r="E39" i="29"/>
  <c r="E31" i="29"/>
  <c r="E23" i="29"/>
  <c r="E15" i="29"/>
  <c r="E7" i="29"/>
  <c r="M68" i="28"/>
  <c r="F57" i="28"/>
  <c r="I48" i="28"/>
  <c r="L39" i="28"/>
  <c r="D31" i="28"/>
  <c r="G22" i="28"/>
  <c r="J13" i="28"/>
  <c r="D68" i="27"/>
  <c r="D36" i="27"/>
  <c r="G76" i="26"/>
  <c r="G60" i="26"/>
  <c r="G44" i="26"/>
  <c r="G28" i="26"/>
  <c r="G12" i="26"/>
  <c r="J71" i="25"/>
  <c r="J63" i="25"/>
  <c r="J55" i="25"/>
  <c r="J47" i="25"/>
  <c r="J39" i="25"/>
  <c r="J31" i="25"/>
  <c r="J23" i="25"/>
  <c r="J15" i="25"/>
  <c r="J7" i="25"/>
  <c r="D46" i="24"/>
  <c r="D14" i="24"/>
  <c r="D27" i="23"/>
  <c r="F72" i="22"/>
  <c r="L65" i="22"/>
  <c r="H59" i="22"/>
  <c r="D53" i="22"/>
  <c r="J46" i="22"/>
  <c r="F40" i="22"/>
  <c r="L33" i="22"/>
  <c r="H27" i="22"/>
  <c r="D21" i="22"/>
  <c r="J14" i="22"/>
  <c r="F8" i="22"/>
  <c r="E63" i="21"/>
  <c r="E47" i="21"/>
  <c r="E31" i="21"/>
  <c r="E15" i="21"/>
  <c r="H71" i="20"/>
  <c r="F61" i="20"/>
  <c r="D51" i="20"/>
  <c r="H39" i="20"/>
  <c r="F29" i="20"/>
  <c r="E55" i="24"/>
  <c r="E23" i="24"/>
  <c r="D47" i="23"/>
  <c r="D75" i="22"/>
  <c r="J68" i="22"/>
  <c r="F62" i="22"/>
  <c r="L55" i="22"/>
  <c r="H49" i="22"/>
  <c r="D43" i="22"/>
  <c r="J36" i="22"/>
  <c r="F30" i="22"/>
  <c r="L23" i="22"/>
  <c r="H17" i="22"/>
  <c r="D11" i="22"/>
  <c r="D72" i="21"/>
  <c r="D56" i="21"/>
  <c r="D40" i="21"/>
  <c r="D24" i="21"/>
  <c r="D8" i="21"/>
  <c r="H67" i="20"/>
  <c r="F57" i="20"/>
  <c r="D47" i="20"/>
  <c r="H35" i="20"/>
  <c r="F25" i="20"/>
  <c r="D15" i="20"/>
  <c r="H75" i="29"/>
  <c r="H67" i="29"/>
  <c r="H59" i="29"/>
  <c r="H51" i="29"/>
  <c r="H43" i="29"/>
  <c r="H35" i="29"/>
  <c r="H27" i="29"/>
  <c r="H19" i="29"/>
  <c r="H11" i="29"/>
  <c r="D72" i="28"/>
  <c r="G63" i="28"/>
  <c r="J54" i="28"/>
  <c r="M45" i="28"/>
  <c r="F34" i="28"/>
  <c r="I25" i="28"/>
  <c r="L16" i="28"/>
  <c r="D8" i="28"/>
  <c r="E50" i="27"/>
  <c r="E18" i="27"/>
  <c r="D66" i="26"/>
  <c r="D50" i="26"/>
  <c r="D34" i="26"/>
  <c r="D18" i="26"/>
  <c r="E74" i="25"/>
  <c r="E66" i="25"/>
  <c r="E58" i="25"/>
  <c r="E50" i="25"/>
  <c r="E42" i="25"/>
  <c r="E34" i="25"/>
  <c r="E26" i="25"/>
  <c r="E18" i="25"/>
  <c r="E10" i="25"/>
  <c r="E60" i="24"/>
  <c r="E28" i="24"/>
  <c r="D54" i="23"/>
  <c r="E74" i="22"/>
  <c r="E66" i="22"/>
  <c r="E58" i="22"/>
  <c r="E50" i="22"/>
  <c r="E42" i="22"/>
  <c r="E34" i="22"/>
  <c r="E26" i="22"/>
  <c r="E18" i="22"/>
  <c r="E10" i="22"/>
  <c r="G68" i="21"/>
  <c r="G52" i="21"/>
  <c r="G36" i="21"/>
  <c r="G20" i="21"/>
  <c r="G75" i="20"/>
  <c r="E65" i="20"/>
  <c r="I53" i="20"/>
  <c r="G43" i="20"/>
  <c r="E33" i="20"/>
  <c r="I21" i="20"/>
  <c r="G11" i="20"/>
  <c r="G72" i="29"/>
  <c r="G64" i="29"/>
  <c r="G56" i="29"/>
  <c r="G48" i="29"/>
  <c r="G40" i="29"/>
  <c r="G32" i="29"/>
  <c r="G24" i="29"/>
  <c r="G16" i="29"/>
  <c r="G8" i="29"/>
  <c r="D69" i="28"/>
  <c r="G60" i="28"/>
  <c r="J51" i="28"/>
  <c r="M42" i="28"/>
  <c r="F31" i="28"/>
  <c r="I22" i="28"/>
  <c r="L13" i="28"/>
  <c r="D66" i="27"/>
  <c r="D34" i="27"/>
  <c r="F75" i="26"/>
  <c r="F59" i="26"/>
  <c r="F43" i="26"/>
  <c r="F27" i="26"/>
  <c r="F11" i="26"/>
  <c r="D70" i="25"/>
  <c r="D62" i="25"/>
  <c r="D54" i="25"/>
  <c r="D46" i="25"/>
  <c r="D38" i="25"/>
  <c r="D30" i="25"/>
  <c r="D22" i="25"/>
  <c r="D14" i="25"/>
  <c r="D76" i="24"/>
  <c r="D44" i="24"/>
  <c r="D12" i="24"/>
  <c r="D21" i="23"/>
  <c r="J71" i="22"/>
  <c r="F65" i="22"/>
  <c r="L58" i="22"/>
  <c r="H52" i="22"/>
  <c r="D46" i="22"/>
  <c r="J39" i="22"/>
  <c r="F33" i="22"/>
  <c r="L26" i="22"/>
  <c r="H20" i="22"/>
  <c r="D14" i="22"/>
  <c r="J7" i="22"/>
  <c r="D62" i="21"/>
  <c r="D46" i="21"/>
  <c r="D30" i="21"/>
  <c r="D14" i="21"/>
  <c r="I70" i="20"/>
  <c r="G60" i="20"/>
  <c r="E50" i="20"/>
  <c r="I38" i="20"/>
  <c r="G28" i="20"/>
  <c r="E18" i="20"/>
  <c r="F76" i="29"/>
  <c r="F68" i="29"/>
  <c r="F60" i="29"/>
  <c r="F52" i="29"/>
  <c r="F44" i="29"/>
  <c r="F36" i="29"/>
  <c r="F28" i="29"/>
  <c r="F20" i="29"/>
  <c r="F12" i="29"/>
  <c r="L74" i="28"/>
  <c r="D66" i="28"/>
  <c r="G57" i="28"/>
  <c r="J48" i="28"/>
  <c r="M39" i="28"/>
  <c r="F28" i="28"/>
  <c r="I19" i="28"/>
  <c r="L10" i="28"/>
  <c r="D63" i="27"/>
  <c r="D31" i="27"/>
  <c r="G73" i="26"/>
  <c r="G57" i="26"/>
  <c r="G41" i="26"/>
  <c r="G25" i="26"/>
  <c r="G9" i="26"/>
  <c r="D49" i="24"/>
  <c r="D17" i="24"/>
  <c r="D36" i="23"/>
  <c r="G72" i="22"/>
  <c r="G64" i="22"/>
  <c r="G56" i="22"/>
  <c r="G48" i="22"/>
  <c r="G40" i="22"/>
  <c r="G32" i="22"/>
  <c r="G24" i="22"/>
  <c r="G16" i="22"/>
  <c r="G8" i="22"/>
  <c r="D65" i="21"/>
  <c r="D49" i="21"/>
  <c r="D33" i="21"/>
  <c r="D17" i="21"/>
  <c r="D74" i="20"/>
  <c r="H62" i="20"/>
  <c r="F52" i="20"/>
  <c r="D42" i="20"/>
  <c r="H30" i="20"/>
  <c r="F20" i="20"/>
  <c r="D10" i="20"/>
  <c r="E70" i="29"/>
  <c r="E62" i="29"/>
  <c r="E54" i="29"/>
  <c r="E46" i="29"/>
  <c r="E38" i="29"/>
  <c r="E30" i="29"/>
  <c r="E22" i="29"/>
  <c r="E14" i="29"/>
  <c r="M76" i="28"/>
  <c r="F65" i="28"/>
  <c r="I56" i="28"/>
  <c r="L47" i="28"/>
  <c r="D39" i="28"/>
  <c r="G30" i="28"/>
  <c r="J21" i="28"/>
  <c r="M12" i="28"/>
  <c r="E65" i="27"/>
  <c r="E33" i="27"/>
  <c r="D75" i="26"/>
  <c r="D59" i="26"/>
  <c r="D43" i="26"/>
  <c r="D27" i="26"/>
  <c r="D11" i="26"/>
  <c r="J70" i="25"/>
  <c r="J62" i="25"/>
  <c r="J54" i="25"/>
  <c r="J46" i="25"/>
  <c r="J38" i="25"/>
  <c r="J30" i="25"/>
  <c r="J22" i="25"/>
  <c r="J14" i="25"/>
  <c r="E75" i="24"/>
  <c r="E43" i="24"/>
  <c r="E11" i="24"/>
  <c r="D19" i="23"/>
  <c r="H71" i="22"/>
  <c r="D65" i="22"/>
  <c r="J58" i="22"/>
  <c r="F52" i="22"/>
  <c r="L45" i="22"/>
  <c r="H39" i="22"/>
  <c r="D33" i="22"/>
  <c r="J26" i="22"/>
  <c r="F20" i="22"/>
  <c r="L13" i="22"/>
  <c r="H7" i="22"/>
  <c r="G61" i="21"/>
  <c r="G45" i="21"/>
  <c r="G29" i="21"/>
  <c r="G13" i="21"/>
  <c r="G70" i="20"/>
  <c r="E60" i="20"/>
  <c r="I48" i="20"/>
  <c r="G38" i="20"/>
  <c r="E28" i="20"/>
  <c r="I16" i="20"/>
  <c r="D72" i="29"/>
  <c r="D8" i="29"/>
  <c r="J10" i="28"/>
  <c r="I63" i="25"/>
  <c r="E64" i="24"/>
  <c r="K33" i="22"/>
  <c r="D13" i="21"/>
  <c r="D50" i="24"/>
  <c r="D18" i="24"/>
  <c r="D39" i="23"/>
  <c r="F74" i="22"/>
  <c r="L67" i="22"/>
  <c r="H61" i="22"/>
  <c r="D55" i="22"/>
  <c r="J48" i="22"/>
  <c r="F42" i="22"/>
  <c r="L35" i="22"/>
  <c r="H29" i="22"/>
  <c r="D23" i="22"/>
  <c r="J16" i="22"/>
  <c r="F10" i="22"/>
  <c r="F70" i="21"/>
  <c r="F54" i="21"/>
  <c r="F38" i="21"/>
  <c r="F22" i="21"/>
  <c r="I76" i="20"/>
  <c r="G66" i="20"/>
  <c r="E56" i="20"/>
  <c r="I44" i="20"/>
  <c r="G34" i="20"/>
  <c r="E24" i="20"/>
  <c r="I12" i="20"/>
  <c r="H74" i="29"/>
  <c r="H66" i="29"/>
  <c r="H58" i="29"/>
  <c r="H50" i="29"/>
  <c r="H42" i="29"/>
  <c r="H34" i="29"/>
  <c r="H26" i="29"/>
  <c r="H18" i="29"/>
  <c r="H10" i="29"/>
  <c r="G71" i="28"/>
  <c r="J62" i="28"/>
  <c r="M53" i="28"/>
  <c r="F42" i="28"/>
  <c r="I33" i="28"/>
  <c r="L24" i="28"/>
  <c r="D16" i="28"/>
  <c r="G7" i="28"/>
  <c r="D45" i="27"/>
  <c r="D13" i="27"/>
  <c r="F64" i="26"/>
  <c r="F48" i="26"/>
  <c r="F32" i="26"/>
  <c r="F16" i="26"/>
  <c r="E73" i="25"/>
  <c r="E65" i="25"/>
  <c r="E57" i="25"/>
  <c r="E49" i="25"/>
  <c r="E41" i="25"/>
  <c r="E33" i="25"/>
  <c r="E25" i="25"/>
  <c r="E17" i="25"/>
  <c r="E9" i="25"/>
  <c r="D55" i="24"/>
  <c r="D23" i="24"/>
  <c r="D46" i="23"/>
  <c r="G73" i="22"/>
  <c r="G65" i="22"/>
  <c r="G57" i="22"/>
  <c r="G49" i="22"/>
  <c r="G41" i="22"/>
  <c r="G33" i="22"/>
  <c r="G25" i="22"/>
  <c r="G17" i="22"/>
  <c r="G9" i="22"/>
  <c r="D67" i="21"/>
  <c r="D51" i="21"/>
  <c r="D35" i="21"/>
  <c r="D19" i="21"/>
  <c r="F74" i="20"/>
  <c r="D64" i="20"/>
  <c r="H52" i="20"/>
  <c r="F42" i="20"/>
  <c r="D32" i="20"/>
  <c r="H20" i="20"/>
  <c r="F10" i="20"/>
  <c r="G71" i="29"/>
  <c r="G63" i="29"/>
  <c r="G55" i="29"/>
  <c r="G47" i="29"/>
  <c r="G39" i="29"/>
  <c r="G31" i="29"/>
  <c r="G23" i="29"/>
  <c r="G15" i="29"/>
  <c r="G7" i="29"/>
  <c r="G68" i="28"/>
  <c r="J59" i="28"/>
  <c r="M50" i="28"/>
  <c r="F39" i="28"/>
  <c r="I30" i="28"/>
  <c r="L21" i="28"/>
  <c r="D13" i="28"/>
  <c r="E63" i="27"/>
  <c r="E31" i="27"/>
  <c r="E72" i="26"/>
  <c r="E56" i="26"/>
  <c r="E40" i="26"/>
  <c r="E24" i="26"/>
  <c r="E8" i="26"/>
  <c r="D69" i="25"/>
  <c r="D61" i="25"/>
  <c r="D53" i="25"/>
  <c r="D45" i="25"/>
  <c r="D37" i="25"/>
  <c r="D29" i="25"/>
  <c r="D21" i="25"/>
  <c r="D13" i="25"/>
  <c r="E73" i="24"/>
  <c r="E41" i="24"/>
  <c r="E9" i="24"/>
  <c r="D13" i="23"/>
  <c r="L70" i="22"/>
  <c r="H64" i="22"/>
  <c r="D58" i="22"/>
  <c r="J51" i="22"/>
  <c r="F45" i="22"/>
  <c r="L38" i="22"/>
  <c r="H32" i="22"/>
  <c r="D26" i="22"/>
  <c r="J19" i="22"/>
  <c r="F13" i="22"/>
  <c r="F76" i="21"/>
  <c r="F60" i="21"/>
  <c r="F44" i="21"/>
  <c r="F28" i="21"/>
  <c r="F12" i="21"/>
  <c r="H69" i="20"/>
  <c r="F59" i="20"/>
  <c r="D49" i="20"/>
  <c r="H37" i="20"/>
  <c r="F27" i="20"/>
  <c r="D17" i="20"/>
  <c r="F75" i="29"/>
  <c r="F67" i="29"/>
  <c r="F59" i="29"/>
  <c r="F51" i="29"/>
  <c r="F43" i="29"/>
  <c r="F35" i="29"/>
  <c r="F27" i="29"/>
  <c r="F19" i="29"/>
  <c r="F11" i="29"/>
  <c r="D74" i="28"/>
  <c r="G65" i="28"/>
  <c r="J56" i="28"/>
  <c r="M47" i="28"/>
  <c r="F36" i="28"/>
  <c r="I27" i="28"/>
  <c r="L18" i="28"/>
  <c r="D10" i="28"/>
  <c r="E60" i="27"/>
  <c r="E28" i="27"/>
  <c r="D72" i="26"/>
  <c r="D56" i="26"/>
  <c r="D40" i="26"/>
  <c r="D24" i="26"/>
  <c r="D8" i="26"/>
  <c r="E46" i="24"/>
  <c r="E14" i="24"/>
  <c r="D28" i="23"/>
  <c r="I71" i="22"/>
  <c r="I63" i="22"/>
  <c r="I55" i="22"/>
  <c r="I47" i="22"/>
  <c r="I39" i="22"/>
  <c r="I31" i="22"/>
  <c r="I23" i="22"/>
  <c r="I15" i="22"/>
  <c r="I7" i="22"/>
  <c r="F63" i="21"/>
  <c r="F47" i="21"/>
  <c r="F31" i="21"/>
  <c r="F15" i="21"/>
  <c r="I71" i="20"/>
  <c r="G61" i="20"/>
  <c r="E51" i="20"/>
  <c r="I39" i="20"/>
  <c r="G29" i="20"/>
  <c r="E19" i="20"/>
  <c r="I7" i="20"/>
  <c r="E69" i="29"/>
  <c r="E61" i="29"/>
  <c r="E53" i="29"/>
  <c r="E45" i="29"/>
  <c r="E37" i="29"/>
  <c r="E29" i="29"/>
  <c r="E21" i="29"/>
  <c r="E13" i="29"/>
  <c r="F73" i="28"/>
  <c r="I64" i="28"/>
  <c r="L55" i="28"/>
  <c r="D47" i="28"/>
  <c r="G38" i="28"/>
  <c r="J29" i="28"/>
  <c r="M20" i="28"/>
  <c r="F9" i="28"/>
  <c r="D60" i="27"/>
  <c r="D28" i="27"/>
  <c r="F73" i="26"/>
  <c r="F57" i="26"/>
  <c r="F41" i="26"/>
  <c r="F25" i="26"/>
  <c r="F9" i="26"/>
  <c r="J69" i="25"/>
  <c r="J61" i="25"/>
  <c r="J53" i="25"/>
  <c r="J45" i="25"/>
  <c r="J37" i="25"/>
  <c r="J29" i="25"/>
  <c r="J21" i="25"/>
  <c r="J13" i="25"/>
  <c r="D70" i="24"/>
  <c r="D38" i="24"/>
  <c r="D75" i="23"/>
  <c r="D11" i="23"/>
  <c r="J70" i="22"/>
  <c r="F64" i="22"/>
  <c r="L57" i="22"/>
  <c r="H51" i="22"/>
  <c r="D45" i="22"/>
  <c r="J38" i="22"/>
  <c r="F32" i="22"/>
  <c r="L25" i="22"/>
  <c r="H19" i="22"/>
  <c r="D13" i="22"/>
  <c r="D76" i="21"/>
  <c r="D60" i="21"/>
  <c r="D44" i="21"/>
  <c r="D28" i="21"/>
  <c r="D12" i="21"/>
  <c r="F69" i="20"/>
  <c r="D59" i="20"/>
  <c r="H47" i="20"/>
  <c r="E47" i="24"/>
  <c r="E15" i="24"/>
  <c r="D31" i="23"/>
  <c r="H73" i="22"/>
  <c r="D67" i="22"/>
  <c r="J60" i="22"/>
  <c r="F54" i="22"/>
  <c r="L47" i="22"/>
  <c r="H41" i="22"/>
  <c r="D35" i="22"/>
  <c r="J28" i="22"/>
  <c r="F22" i="22"/>
  <c r="L15" i="22"/>
  <c r="H9" i="22"/>
  <c r="E67" i="21"/>
  <c r="E51" i="21"/>
  <c r="E35" i="21"/>
  <c r="E19" i="21"/>
  <c r="H75" i="20"/>
  <c r="F65" i="20"/>
  <c r="D55" i="20"/>
  <c r="H43" i="20"/>
  <c r="F33" i="20"/>
  <c r="D23" i="20"/>
  <c r="H11" i="20"/>
  <c r="H73" i="29"/>
  <c r="H65" i="29"/>
  <c r="H57" i="29"/>
  <c r="H49" i="29"/>
  <c r="H41" i="29"/>
  <c r="H33" i="29"/>
  <c r="H25" i="29"/>
  <c r="H17" i="29"/>
  <c r="H9" i="29"/>
  <c r="J70" i="28"/>
  <c r="M61" i="28"/>
  <c r="F50" i="28"/>
  <c r="I41" i="28"/>
  <c r="L32" i="28"/>
  <c r="D24" i="28"/>
  <c r="G15" i="28"/>
  <c r="E74" i="27"/>
  <c r="E42" i="27"/>
  <c r="E10" i="27"/>
  <c r="E61" i="26"/>
  <c r="E45" i="26"/>
  <c r="E29" i="26"/>
  <c r="E13" i="26"/>
  <c r="E72" i="25"/>
  <c r="E64" i="25"/>
  <c r="E56" i="25"/>
  <c r="E48" i="25"/>
  <c r="E40" i="25"/>
  <c r="E32" i="25"/>
  <c r="E24" i="25"/>
  <c r="E16" i="25"/>
  <c r="E8" i="25"/>
  <c r="E52" i="24"/>
  <c r="E20" i="24"/>
  <c r="D38" i="23"/>
  <c r="I72" i="22"/>
  <c r="I64" i="22"/>
  <c r="I56" i="22"/>
  <c r="I48" i="22"/>
  <c r="I40" i="22"/>
  <c r="I32" i="22"/>
  <c r="I24" i="22"/>
  <c r="I16" i="22"/>
  <c r="I8" i="22"/>
  <c r="F65" i="21"/>
  <c r="F49" i="21"/>
  <c r="F33" i="21"/>
  <c r="F17" i="21"/>
  <c r="E73" i="20"/>
  <c r="I61" i="20"/>
  <c r="G51" i="20"/>
  <c r="E41" i="20"/>
  <c r="I29" i="20"/>
  <c r="G19" i="20"/>
  <c r="E9" i="20"/>
  <c r="G70" i="29"/>
  <c r="G62" i="29"/>
  <c r="G54" i="29"/>
  <c r="G46" i="29"/>
  <c r="G38" i="29"/>
  <c r="G30" i="29"/>
  <c r="G22" i="29"/>
  <c r="G14" i="29"/>
  <c r="G76" i="28"/>
  <c r="J67" i="28"/>
  <c r="M58" i="28"/>
  <c r="F47" i="28"/>
  <c r="I38" i="28"/>
  <c r="L29" i="28"/>
  <c r="D21" i="28"/>
  <c r="G12" i="28"/>
  <c r="D58" i="27"/>
  <c r="D26" i="27"/>
  <c r="G70" i="26"/>
  <c r="G54" i="26"/>
  <c r="G38" i="26"/>
  <c r="G22" i="26"/>
  <c r="D76" i="25"/>
  <c r="D68" i="25"/>
  <c r="D60" i="25"/>
  <c r="D52" i="25"/>
  <c r="D44" i="25"/>
  <c r="D36" i="25"/>
  <c r="D28" i="25"/>
  <c r="D20" i="25"/>
  <c r="D12" i="25"/>
  <c r="D68" i="24"/>
  <c r="D36" i="24"/>
  <c r="D69" i="23"/>
  <c r="H76" i="22"/>
  <c r="D70" i="22"/>
  <c r="J63" i="22"/>
  <c r="F57" i="22"/>
  <c r="L50" i="22"/>
  <c r="H44" i="22"/>
  <c r="D38" i="22"/>
  <c r="J31" i="22"/>
  <c r="F25" i="22"/>
  <c r="L18" i="22"/>
  <c r="H12" i="22"/>
  <c r="E73" i="21"/>
  <c r="E57" i="21"/>
  <c r="E41" i="21"/>
  <c r="E25" i="21"/>
  <c r="E9" i="21"/>
  <c r="G68" i="20"/>
  <c r="E58" i="20"/>
  <c r="I46" i="20"/>
  <c r="G36" i="20"/>
  <c r="E26" i="20"/>
  <c r="I14" i="20"/>
  <c r="F74" i="29"/>
  <c r="F66" i="29"/>
  <c r="F58" i="29"/>
  <c r="F50" i="29"/>
  <c r="F42" i="29"/>
  <c r="F34" i="29"/>
  <c r="F26" i="29"/>
  <c r="F18" i="29"/>
  <c r="F10" i="29"/>
  <c r="G73" i="28"/>
  <c r="J64" i="28"/>
  <c r="M55" i="28"/>
  <c r="F44" i="28"/>
  <c r="I35" i="28"/>
  <c r="L26" i="28"/>
  <c r="D18" i="28"/>
  <c r="G9" i="28"/>
  <c r="D55" i="27"/>
  <c r="D23" i="27"/>
  <c r="F70" i="26"/>
  <c r="F54" i="26"/>
  <c r="F38" i="26"/>
  <c r="F22" i="26"/>
  <c r="D73" i="24"/>
  <c r="D41" i="24"/>
  <c r="D9" i="24"/>
  <c r="D20" i="23"/>
  <c r="K70" i="22"/>
  <c r="K62" i="22"/>
  <c r="K54" i="22"/>
  <c r="K46" i="22"/>
  <c r="K38" i="22"/>
  <c r="K30" i="22"/>
  <c r="K22" i="22"/>
  <c r="K14" i="22"/>
  <c r="E76" i="21"/>
  <c r="E60" i="21"/>
  <c r="E44" i="21"/>
  <c r="E28" i="21"/>
  <c r="E12" i="21"/>
  <c r="H70" i="20"/>
  <c r="F60" i="20"/>
  <c r="D50" i="20"/>
  <c r="H38" i="20"/>
  <c r="F28" i="20"/>
  <c r="D18" i="20"/>
  <c r="E76" i="29"/>
  <c r="E68" i="29"/>
  <c r="E60" i="29"/>
  <c r="E52" i="29"/>
  <c r="E44" i="29"/>
  <c r="E36" i="29"/>
  <c r="E28" i="29"/>
  <c r="E20" i="29"/>
  <c r="E12" i="29"/>
  <c r="I72" i="28"/>
  <c r="L63" i="28"/>
  <c r="D55" i="28"/>
  <c r="G46" i="28"/>
  <c r="J37" i="28"/>
  <c r="M28" i="28"/>
  <c r="F17" i="28"/>
  <c r="I8" i="28"/>
  <c r="E57" i="27"/>
  <c r="E25" i="27"/>
  <c r="E70" i="26"/>
  <c r="E54" i="26"/>
  <c r="E38" i="26"/>
  <c r="E22" i="26"/>
  <c r="J76" i="25"/>
  <c r="J68" i="25"/>
  <c r="J60" i="25"/>
  <c r="J52" i="25"/>
  <c r="J44" i="25"/>
  <c r="J36" i="25"/>
  <c r="J28" i="25"/>
  <c r="J20" i="25"/>
  <c r="J12" i="25"/>
  <c r="E67" i="24"/>
  <c r="E35" i="24"/>
  <c r="D67" i="23"/>
  <c r="F76" i="22"/>
  <c r="L69" i="22"/>
  <c r="H63" i="22"/>
  <c r="D57" i="22"/>
  <c r="J50" i="22"/>
  <c r="F44" i="22"/>
  <c r="L37" i="22"/>
  <c r="H31" i="22"/>
  <c r="D25" i="22"/>
  <c r="J18" i="22"/>
  <c r="F12" i="22"/>
  <c r="F74" i="21"/>
  <c r="F58" i="21"/>
  <c r="F42" i="21"/>
  <c r="F26" i="21"/>
  <c r="F10" i="21"/>
  <c r="E68" i="20"/>
  <c r="I56" i="20"/>
  <c r="G46" i="20"/>
  <c r="E36" i="20"/>
  <c r="I24" i="20"/>
  <c r="G14" i="20"/>
  <c r="D56" i="29"/>
  <c r="L68" i="28"/>
  <c r="D33" i="27"/>
  <c r="I47" i="25"/>
  <c r="D66" i="23"/>
  <c r="I14" i="22"/>
  <c r="E71" i="20"/>
  <c r="D30" i="20"/>
  <c r="G75" i="19"/>
  <c r="J70" i="19"/>
  <c r="F66" i="19"/>
  <c r="I61" i="19"/>
  <c r="E57" i="19"/>
  <c r="H52" i="19"/>
  <c r="D48" i="19"/>
  <c r="G43" i="19"/>
  <c r="D42" i="24"/>
  <c r="D10" i="24"/>
  <c r="D23" i="23"/>
  <c r="J72" i="22"/>
  <c r="F66" i="22"/>
  <c r="L59" i="22"/>
  <c r="H53" i="22"/>
  <c r="D47" i="22"/>
  <c r="J40" i="22"/>
  <c r="F34" i="22"/>
  <c r="L27" i="22"/>
  <c r="H21" i="22"/>
  <c r="D15" i="22"/>
  <c r="J8" i="22"/>
  <c r="G65" i="21"/>
  <c r="G49" i="21"/>
  <c r="G33" i="21"/>
  <c r="G17" i="21"/>
  <c r="G74" i="20"/>
  <c r="E64" i="20"/>
  <c r="I52" i="20"/>
  <c r="G42" i="20"/>
  <c r="E32" i="20"/>
  <c r="I20" i="20"/>
  <c r="G10" i="20"/>
  <c r="H72" i="29"/>
  <c r="H64" i="29"/>
  <c r="H56" i="29"/>
  <c r="H48" i="29"/>
  <c r="H40" i="29"/>
  <c r="H32" i="29"/>
  <c r="H24" i="29"/>
  <c r="H16" i="29"/>
  <c r="H8" i="29"/>
  <c r="M69" i="28"/>
  <c r="F58" i="28"/>
  <c r="I49" i="28"/>
  <c r="L40" i="28"/>
  <c r="D32" i="28"/>
  <c r="G23" i="28"/>
  <c r="J14" i="28"/>
  <c r="D69" i="27"/>
  <c r="D37" i="27"/>
  <c r="G75" i="26"/>
  <c r="G59" i="26"/>
  <c r="G43" i="26"/>
  <c r="G27" i="26"/>
  <c r="G11" i="26"/>
  <c r="E71" i="25"/>
  <c r="E63" i="25"/>
  <c r="E55" i="25"/>
  <c r="E47" i="25"/>
  <c r="E39" i="25"/>
  <c r="E31" i="25"/>
  <c r="E23" i="25"/>
  <c r="E15" i="25"/>
  <c r="E7" i="25"/>
  <c r="D47" i="24"/>
  <c r="D15" i="24"/>
  <c r="D30" i="23"/>
  <c r="K71" i="22"/>
  <c r="K63" i="22"/>
  <c r="K55" i="22"/>
  <c r="K47" i="22"/>
  <c r="K39" i="22"/>
  <c r="K31" i="22"/>
  <c r="K23" i="22"/>
  <c r="K15" i="22"/>
  <c r="K7" i="22"/>
  <c r="E62" i="21"/>
  <c r="E46" i="21"/>
  <c r="E30" i="21"/>
  <c r="E14" i="21"/>
  <c r="D72" i="20"/>
  <c r="H60" i="20"/>
  <c r="F50" i="20"/>
  <c r="D40" i="20"/>
  <c r="H28" i="20"/>
  <c r="F18" i="20"/>
  <c r="D8" i="20"/>
  <c r="G69" i="29"/>
  <c r="G61" i="29"/>
  <c r="G53" i="29"/>
  <c r="G45" i="29"/>
  <c r="G37" i="29"/>
  <c r="G29" i="29"/>
  <c r="G21" i="29"/>
  <c r="G13" i="29"/>
  <c r="J75" i="28"/>
  <c r="M66" i="28"/>
  <c r="F55" i="28"/>
  <c r="I46" i="28"/>
  <c r="L37" i="28"/>
  <c r="D29" i="28"/>
  <c r="G20" i="28"/>
  <c r="J11" i="28"/>
  <c r="E55" i="27"/>
  <c r="E23" i="27"/>
  <c r="D69" i="26"/>
  <c r="D53" i="26"/>
  <c r="D37" i="26"/>
  <c r="D21" i="26"/>
  <c r="D75" i="25"/>
  <c r="D67" i="25"/>
  <c r="D59" i="25"/>
  <c r="D51" i="25"/>
  <c r="D43" i="25"/>
  <c r="D35" i="25"/>
  <c r="D27" i="25"/>
  <c r="D19" i="25"/>
  <c r="D11" i="25"/>
  <c r="E65" i="24"/>
  <c r="E33" i="24"/>
  <c r="D61" i="23"/>
  <c r="J75" i="22"/>
  <c r="F69" i="22"/>
  <c r="L62" i="22"/>
  <c r="H56" i="22"/>
  <c r="D50" i="22"/>
  <c r="J43" i="22"/>
  <c r="F37" i="22"/>
  <c r="L30" i="22"/>
  <c r="H24" i="22"/>
  <c r="D18" i="22"/>
  <c r="J11" i="22"/>
  <c r="G71" i="21"/>
  <c r="G55" i="21"/>
  <c r="G39" i="21"/>
  <c r="G23" i="21"/>
  <c r="G7" i="21"/>
  <c r="F67" i="20"/>
  <c r="D57" i="20"/>
  <c r="H45" i="20"/>
  <c r="F35" i="20"/>
  <c r="D25" i="20"/>
  <c r="H13" i="20"/>
  <c r="F73" i="29"/>
  <c r="F65" i="29"/>
  <c r="F57" i="29"/>
  <c r="F49" i="29"/>
  <c r="F41" i="29"/>
  <c r="F33" i="29"/>
  <c r="F25" i="29"/>
  <c r="F17" i="29"/>
  <c r="F9" i="29"/>
  <c r="J72" i="28"/>
  <c r="M63" i="28"/>
  <c r="F52" i="28"/>
  <c r="I43" i="28"/>
  <c r="L34" i="28"/>
  <c r="D26" i="28"/>
  <c r="G17" i="28"/>
  <c r="J8" i="28"/>
  <c r="E52" i="27"/>
  <c r="E20" i="27"/>
  <c r="E67" i="26"/>
  <c r="E51" i="26"/>
  <c r="E35" i="26"/>
  <c r="E19" i="26"/>
  <c r="E70" i="24"/>
  <c r="E38" i="24"/>
  <c r="D76" i="23"/>
  <c r="D12" i="23"/>
  <c r="E69" i="22"/>
  <c r="E61" i="22"/>
  <c r="E53" i="22"/>
  <c r="E45" i="22"/>
  <c r="E37" i="22"/>
  <c r="E29" i="22"/>
  <c r="E21" i="22"/>
  <c r="E13" i="22"/>
  <c r="G74" i="21"/>
  <c r="G58" i="21"/>
  <c r="G42" i="21"/>
  <c r="G26" i="21"/>
  <c r="G10" i="21"/>
  <c r="G69" i="20"/>
  <c r="E59" i="20"/>
  <c r="I47" i="20"/>
  <c r="G37" i="20"/>
  <c r="E27" i="20"/>
  <c r="I15" i="20"/>
  <c r="E75" i="29"/>
  <c r="E67" i="29"/>
  <c r="E59" i="29"/>
  <c r="E51" i="29"/>
  <c r="E43" i="29"/>
  <c r="E35" i="29"/>
  <c r="E27" i="29"/>
  <c r="E19" i="29"/>
  <c r="E11" i="29"/>
  <c r="L71" i="28"/>
  <c r="D63" i="28"/>
  <c r="G54" i="28"/>
  <c r="J45" i="28"/>
  <c r="M36" i="28"/>
  <c r="F25" i="28"/>
  <c r="I16" i="28"/>
  <c r="L7" i="28"/>
  <c r="D52" i="27"/>
  <c r="D20" i="27"/>
  <c r="G68" i="26"/>
  <c r="G52" i="26"/>
  <c r="G36" i="26"/>
  <c r="G20" i="26"/>
  <c r="J75" i="25"/>
  <c r="J67" i="25"/>
  <c r="J59" i="25"/>
  <c r="J51" i="25"/>
  <c r="J43" i="25"/>
  <c r="J35" i="25"/>
  <c r="J27" i="25"/>
  <c r="J19" i="25"/>
  <c r="J11" i="25"/>
  <c r="D62" i="24"/>
  <c r="D30" i="24"/>
  <c r="D59" i="23"/>
  <c r="H75" i="22"/>
  <c r="D69" i="22"/>
  <c r="J62" i="22"/>
  <c r="F56" i="22"/>
  <c r="L49" i="22"/>
  <c r="H43" i="22"/>
  <c r="D37" i="22"/>
  <c r="J30" i="22"/>
  <c r="F24" i="22"/>
  <c r="L17" i="22"/>
  <c r="H11" i="22"/>
  <c r="E71" i="21"/>
  <c r="E55" i="21"/>
  <c r="E39" i="21"/>
  <c r="E23" i="21"/>
  <c r="E7" i="21"/>
  <c r="D67" i="20"/>
  <c r="H55" i="20"/>
  <c r="F45" i="20"/>
  <c r="D35" i="20"/>
  <c r="H23" i="20"/>
  <c r="F13" i="20"/>
  <c r="D48" i="29"/>
  <c r="G51" i="28"/>
  <c r="D62" i="26"/>
  <c r="I39" i="25"/>
  <c r="E72" i="22"/>
  <c r="D34" i="24"/>
  <c r="D71" i="23"/>
  <c r="D7" i="23"/>
  <c r="D71" i="22"/>
  <c r="J64" i="22"/>
  <c r="F58" i="22"/>
  <c r="L51" i="22"/>
  <c r="H45" i="22"/>
  <c r="D39" i="22"/>
  <c r="J32" i="22"/>
  <c r="F26" i="22"/>
  <c r="L19" i="22"/>
  <c r="H13" i="22"/>
  <c r="D7" i="22"/>
  <c r="F62" i="21"/>
  <c r="F46" i="21"/>
  <c r="F30" i="21"/>
  <c r="F14" i="21"/>
  <c r="E72" i="20"/>
  <c r="I60" i="20"/>
  <c r="G50" i="20"/>
  <c r="E40" i="20"/>
  <c r="I28" i="20"/>
  <c r="G18" i="20"/>
  <c r="E8" i="20"/>
  <c r="H70" i="29"/>
  <c r="H62" i="29"/>
  <c r="H54" i="29"/>
  <c r="H46" i="29"/>
  <c r="H38" i="29"/>
  <c r="H30" i="29"/>
  <c r="H22" i="29"/>
  <c r="H14" i="29"/>
  <c r="F74" i="28"/>
  <c r="I65" i="28"/>
  <c r="L56" i="28"/>
  <c r="D48" i="28"/>
  <c r="G39" i="28"/>
  <c r="J30" i="28"/>
  <c r="M21" i="28"/>
  <c r="F10" i="28"/>
  <c r="D61" i="27"/>
  <c r="D29" i="27"/>
  <c r="F72" i="26"/>
  <c r="F56" i="26"/>
  <c r="F40" i="26"/>
  <c r="F24" i="26"/>
  <c r="F8" i="26"/>
  <c r="E69" i="25"/>
  <c r="E61" i="25"/>
  <c r="E53" i="25"/>
  <c r="E45" i="25"/>
  <c r="E37" i="25"/>
  <c r="E29" i="25"/>
  <c r="E21" i="25"/>
  <c r="E13" i="25"/>
  <c r="D71" i="24"/>
  <c r="D39" i="24"/>
  <c r="D7" i="24"/>
  <c r="D14" i="23"/>
  <c r="G69" i="22"/>
  <c r="G61" i="22"/>
  <c r="G53" i="22"/>
  <c r="G45" i="22"/>
  <c r="G37" i="22"/>
  <c r="G29" i="22"/>
  <c r="G21" i="22"/>
  <c r="G13" i="22"/>
  <c r="D75" i="21"/>
  <c r="D59" i="21"/>
  <c r="D43" i="21"/>
  <c r="D27" i="21"/>
  <c r="D11" i="21"/>
  <c r="H68" i="20"/>
  <c r="F58" i="20"/>
  <c r="D48" i="20"/>
  <c r="H36" i="20"/>
  <c r="F26" i="20"/>
  <c r="D16" i="20"/>
  <c r="G75" i="29"/>
  <c r="G67" i="29"/>
  <c r="G59" i="29"/>
  <c r="G51" i="29"/>
  <c r="G43" i="29"/>
  <c r="G35" i="29"/>
  <c r="G27" i="29"/>
  <c r="G19" i="29"/>
  <c r="G11" i="29"/>
  <c r="F71" i="28"/>
  <c r="I62" i="28"/>
  <c r="L53" i="28"/>
  <c r="D45" i="28"/>
  <c r="G36" i="28"/>
  <c r="J27" i="28"/>
  <c r="M18" i="28"/>
  <c r="F7" i="28"/>
  <c r="E47" i="27"/>
  <c r="E15" i="27"/>
  <c r="E64" i="26"/>
  <c r="E48" i="26"/>
  <c r="E32" i="26"/>
  <c r="E16" i="26"/>
  <c r="D73" i="25"/>
  <c r="D65" i="25"/>
  <c r="D57" i="25"/>
  <c r="D49" i="25"/>
  <c r="D41" i="25"/>
  <c r="D33" i="25"/>
  <c r="D25" i="25"/>
  <c r="D17" i="25"/>
  <c r="D9" i="25"/>
  <c r="E57" i="24"/>
  <c r="E25" i="24"/>
  <c r="D45" i="23"/>
  <c r="D74" i="22"/>
  <c r="J67" i="22"/>
  <c r="F61" i="22"/>
  <c r="L54" i="22"/>
  <c r="H48" i="22"/>
  <c r="D42" i="22"/>
  <c r="J35" i="22"/>
  <c r="F29" i="22"/>
  <c r="L22" i="22"/>
  <c r="H16" i="22"/>
  <c r="D10" i="22"/>
  <c r="F68" i="21"/>
  <c r="F52" i="21"/>
  <c r="F36" i="21"/>
  <c r="F20" i="21"/>
  <c r="F75" i="20"/>
  <c r="D65" i="20"/>
  <c r="H53" i="20"/>
  <c r="F43" i="20"/>
  <c r="D33" i="20"/>
  <c r="H21" i="20"/>
  <c r="F11" i="20"/>
  <c r="F71" i="29"/>
  <c r="F63" i="29"/>
  <c r="F55" i="29"/>
  <c r="F47" i="29"/>
  <c r="F39" i="29"/>
  <c r="F31" i="29"/>
  <c r="F23" i="29"/>
  <c r="F15" i="29"/>
  <c r="F7" i="29"/>
  <c r="F68" i="28"/>
  <c r="I59" i="28"/>
  <c r="L50" i="28"/>
  <c r="D42" i="28"/>
  <c r="G33" i="28"/>
  <c r="J24" i="28"/>
  <c r="M15" i="28"/>
  <c r="E76" i="27"/>
  <c r="E44" i="27"/>
  <c r="E12" i="27"/>
  <c r="D64" i="26"/>
  <c r="D48" i="26"/>
  <c r="D32" i="26"/>
  <c r="D16" i="26"/>
  <c r="E62" i="24"/>
  <c r="E30" i="24"/>
  <c r="D60" i="23"/>
  <c r="I75" i="22"/>
  <c r="I67" i="22"/>
  <c r="I59" i="22"/>
  <c r="I51" i="22"/>
  <c r="I43" i="22"/>
  <c r="I35" i="22"/>
  <c r="I27" i="22"/>
  <c r="I19" i="22"/>
  <c r="I11" i="22"/>
  <c r="F71" i="21"/>
  <c r="F55" i="21"/>
  <c r="F39" i="21"/>
  <c r="F23" i="21"/>
  <c r="F7" i="21"/>
  <c r="E67" i="20"/>
  <c r="I55" i="20"/>
  <c r="G45" i="20"/>
  <c r="E35" i="20"/>
  <c r="I23" i="20"/>
  <c r="G13" i="20"/>
  <c r="E73" i="29"/>
  <c r="E65" i="29"/>
  <c r="E57" i="29"/>
  <c r="E49" i="29"/>
  <c r="E41" i="29"/>
  <c r="E33" i="29"/>
  <c r="E25" i="29"/>
  <c r="E17" i="29"/>
  <c r="E9" i="29"/>
  <c r="G70" i="28"/>
  <c r="J61" i="28"/>
  <c r="M52" i="28"/>
  <c r="F41" i="28"/>
  <c r="I32" i="28"/>
  <c r="L23" i="28"/>
  <c r="D15" i="28"/>
  <c r="D76" i="27"/>
  <c r="D44" i="27"/>
  <c r="D12" i="27"/>
  <c r="F65" i="26"/>
  <c r="F49" i="26"/>
  <c r="F33" i="26"/>
  <c r="F17" i="26"/>
  <c r="J73" i="25"/>
  <c r="J65" i="25"/>
  <c r="J57" i="25"/>
  <c r="J49" i="25"/>
  <c r="J41" i="25"/>
  <c r="J33" i="25"/>
  <c r="J25" i="25"/>
  <c r="J17" i="25"/>
  <c r="J9" i="25"/>
  <c r="D54" i="24"/>
  <c r="D22" i="24"/>
  <c r="D43" i="23"/>
  <c r="L73" i="22"/>
  <c r="H67" i="22"/>
  <c r="D61" i="22"/>
  <c r="J54" i="22"/>
  <c r="F48" i="22"/>
  <c r="L41" i="22"/>
  <c r="H35" i="22"/>
  <c r="D29" i="22"/>
  <c r="J22" i="22"/>
  <c r="F16" i="22"/>
  <c r="L9" i="22"/>
  <c r="D68" i="21"/>
  <c r="D52" i="21"/>
  <c r="D36" i="21"/>
  <c r="D20" i="21"/>
  <c r="D75" i="20"/>
  <c r="H63" i="20"/>
  <c r="F53" i="20"/>
  <c r="D43" i="20"/>
  <c r="H31" i="20"/>
  <c r="F21" i="20"/>
  <c r="D11" i="20"/>
  <c r="D32" i="29"/>
  <c r="M33" i="28"/>
  <c r="F36" i="26"/>
  <c r="I23" i="25"/>
  <c r="G59" i="22"/>
  <c r="F61" i="21"/>
  <c r="G57" i="20"/>
  <c r="I11" i="20"/>
  <c r="M73" i="19"/>
  <c r="P68" i="19"/>
  <c r="L64" i="19"/>
  <c r="O59" i="19"/>
  <c r="K55" i="19"/>
  <c r="N50" i="19"/>
  <c r="Q45" i="19"/>
  <c r="M41" i="19"/>
  <c r="E39" i="24"/>
  <c r="L39" i="22"/>
  <c r="D32" i="21"/>
  <c r="F9" i="20"/>
  <c r="H15" i="29"/>
  <c r="M13" i="28"/>
  <c r="E70" i="25"/>
  <c r="E76" i="24"/>
  <c r="E38" i="22"/>
  <c r="G12" i="21"/>
  <c r="G68" i="29"/>
  <c r="M74" i="28"/>
  <c r="D50" i="27"/>
  <c r="D58" i="25"/>
  <c r="D28" i="24"/>
  <c r="H36" i="22"/>
  <c r="D22" i="21"/>
  <c r="F72" i="29"/>
  <c r="F8" i="29"/>
  <c r="M7" i="28"/>
  <c r="D33" i="24"/>
  <c r="G28" i="22"/>
  <c r="F68" i="20"/>
  <c r="E58" i="29"/>
  <c r="G62" i="28"/>
  <c r="E17" i="27"/>
  <c r="J50" i="25"/>
  <c r="D51" i="23"/>
  <c r="L29" i="22"/>
  <c r="E76" i="20"/>
  <c r="D19" i="20"/>
  <c r="I45" i="28"/>
  <c r="D43" i="24"/>
  <c r="H66" i="20"/>
  <c r="H76" i="19"/>
  <c r="I69" i="19"/>
  <c r="K63" i="19"/>
  <c r="M57" i="19"/>
  <c r="G51" i="19"/>
  <c r="P44" i="19"/>
  <c r="K39" i="19"/>
  <c r="N34" i="19"/>
  <c r="Q29" i="19"/>
  <c r="M25" i="19"/>
  <c r="P20" i="19"/>
  <c r="L16" i="19"/>
  <c r="O11" i="19"/>
  <c r="K7" i="19"/>
  <c r="D13" i="18"/>
  <c r="D20" i="17"/>
  <c r="D51" i="16"/>
  <c r="D19" i="16"/>
  <c r="D68" i="15"/>
  <c r="D52" i="15"/>
  <c r="D36" i="15"/>
  <c r="D20" i="15"/>
  <c r="K76" i="14"/>
  <c r="K72" i="14"/>
  <c r="K68" i="14"/>
  <c r="K64" i="14"/>
  <c r="K60" i="14"/>
  <c r="K56" i="14"/>
  <c r="K52" i="14"/>
  <c r="K48" i="14"/>
  <c r="K44" i="14"/>
  <c r="K40" i="14"/>
  <c r="K36" i="14"/>
  <c r="K32" i="14"/>
  <c r="K28" i="14"/>
  <c r="K24" i="14"/>
  <c r="K20" i="14"/>
  <c r="K16" i="14"/>
  <c r="K12" i="14"/>
  <c r="K8" i="14"/>
  <c r="K71" i="13"/>
  <c r="K63" i="13"/>
  <c r="K55" i="13"/>
  <c r="K47" i="13"/>
  <c r="K39" i="13"/>
  <c r="K31" i="13"/>
  <c r="K23" i="13"/>
  <c r="K15" i="13"/>
  <c r="K7" i="13"/>
  <c r="E46" i="12"/>
  <c r="E14" i="12"/>
  <c r="D64" i="11"/>
  <c r="D48" i="11"/>
  <c r="D32" i="11"/>
  <c r="D16" i="11"/>
  <c r="D50" i="10"/>
  <c r="D57" i="9"/>
  <c r="D64" i="8"/>
  <c r="E76" i="7"/>
  <c r="E44" i="7"/>
  <c r="E12" i="7"/>
  <c r="N72" i="6"/>
  <c r="J67" i="6"/>
  <c r="F62" i="6"/>
  <c r="N56" i="6"/>
  <c r="J51" i="6"/>
  <c r="F46" i="6"/>
  <c r="N40" i="6"/>
  <c r="J35" i="6"/>
  <c r="F30" i="6"/>
  <c r="N24" i="6"/>
  <c r="J19" i="6"/>
  <c r="F14" i="6"/>
  <c r="N8" i="6"/>
  <c r="D70" i="5"/>
  <c r="F59" i="5"/>
  <c r="H48" i="5"/>
  <c r="D38" i="5"/>
  <c r="F27" i="5"/>
  <c r="H16" i="5"/>
  <c r="T76" i="4"/>
  <c r="T72" i="4"/>
  <c r="T68" i="4"/>
  <c r="T64" i="4"/>
  <c r="T60" i="4"/>
  <c r="T56" i="4"/>
  <c r="T52" i="4"/>
  <c r="T48" i="4"/>
  <c r="T44" i="4"/>
  <c r="T40" i="4"/>
  <c r="T36" i="4"/>
  <c r="T32" i="4"/>
  <c r="T28" i="4"/>
  <c r="T24" i="4"/>
  <c r="T20" i="4"/>
  <c r="T16" i="4"/>
  <c r="T12" i="4"/>
  <c r="T8" i="4"/>
  <c r="BF76" i="3"/>
  <c r="CD75" i="3"/>
  <c r="R75" i="3"/>
  <c r="AP74" i="3"/>
  <c r="BN73" i="3"/>
  <c r="CT72" i="3"/>
  <c r="Z72" i="3"/>
  <c r="AX71" i="3"/>
  <c r="BV70" i="3"/>
  <c r="J70" i="3"/>
  <c r="AH69" i="3"/>
  <c r="BF68" i="3"/>
  <c r="CD67" i="3"/>
  <c r="R67" i="3"/>
  <c r="AP66" i="3"/>
  <c r="D39" i="29"/>
  <c r="J50" i="28"/>
  <c r="E73" i="26"/>
  <c r="I46" i="25"/>
  <c r="G71" i="22"/>
  <c r="G7" i="22"/>
  <c r="E61" i="20"/>
  <c r="D20" i="20"/>
  <c r="L73" i="19"/>
  <c r="O68" i="19"/>
  <c r="K64" i="19"/>
  <c r="N59" i="19"/>
  <c r="Q54" i="19"/>
  <c r="M50" i="19"/>
  <c r="P45" i="19"/>
  <c r="L41" i="19"/>
  <c r="O36" i="19"/>
  <c r="K32" i="19"/>
  <c r="N27" i="19"/>
  <c r="Q22" i="19"/>
  <c r="M18" i="19"/>
  <c r="P13" i="19"/>
  <c r="L9" i="19"/>
  <c r="D44" i="18"/>
  <c r="D51" i="17"/>
  <c r="D64" i="16"/>
  <c r="D32" i="16"/>
  <c r="G72" i="15"/>
  <c r="G56" i="15"/>
  <c r="G40" i="15"/>
  <c r="G24" i="15"/>
  <c r="G8" i="15"/>
  <c r="F74" i="14"/>
  <c r="N70" i="14"/>
  <c r="D67" i="14"/>
  <c r="L63" i="14"/>
  <c r="T59" i="14"/>
  <c r="J56" i="14"/>
  <c r="R52" i="14"/>
  <c r="H49" i="14"/>
  <c r="P45" i="14"/>
  <c r="F42" i="14"/>
  <c r="N38" i="14"/>
  <c r="D35" i="14"/>
  <c r="L31" i="14"/>
  <c r="T27" i="14"/>
  <c r="J24" i="14"/>
  <c r="R20" i="14"/>
  <c r="H17" i="14"/>
  <c r="P13" i="14"/>
  <c r="F10" i="14"/>
  <c r="N76" i="13"/>
  <c r="J71" i="13"/>
  <c r="F66" i="13"/>
  <c r="N60" i="13"/>
  <c r="J55" i="13"/>
  <c r="F50" i="13"/>
  <c r="N44" i="13"/>
  <c r="J39" i="13"/>
  <c r="F34" i="13"/>
  <c r="N28" i="13"/>
  <c r="J23" i="13"/>
  <c r="F18" i="13"/>
  <c r="N12" i="13"/>
  <c r="J7" i="13"/>
  <c r="D46" i="12"/>
  <c r="D14" i="12"/>
  <c r="D25" i="10"/>
  <c r="D32" i="9"/>
  <c r="D39" i="8"/>
  <c r="E65" i="7"/>
  <c r="E33" i="7"/>
  <c r="I75" i="6"/>
  <c r="I67" i="6"/>
  <c r="I59" i="6"/>
  <c r="I51" i="6"/>
  <c r="I43" i="6"/>
  <c r="I35" i="6"/>
  <c r="I27" i="6"/>
  <c r="I19" i="6"/>
  <c r="I11" i="6"/>
  <c r="E71" i="5"/>
  <c r="E55" i="5"/>
  <c r="E39" i="5"/>
  <c r="E23" i="5"/>
  <c r="E7" i="5"/>
  <c r="M71" i="4"/>
  <c r="O66" i="4"/>
  <c r="I61" i="4"/>
  <c r="M55" i="4"/>
  <c r="O50" i="4"/>
  <c r="I45" i="4"/>
  <c r="M39" i="4"/>
  <c r="O34" i="4"/>
  <c r="I29" i="4"/>
  <c r="M23" i="4"/>
  <c r="O18" i="4"/>
  <c r="I13" i="4"/>
  <c r="M7" i="4"/>
  <c r="AW76" i="3"/>
  <c r="CC75" i="3"/>
  <c r="Q75" i="3"/>
  <c r="AW74" i="3"/>
  <c r="CC73" i="3"/>
  <c r="Q73" i="3"/>
  <c r="AW72" i="3"/>
  <c r="CC71" i="3"/>
  <c r="Q71" i="3"/>
  <c r="E7" i="24"/>
  <c r="H33" i="22"/>
  <c r="D16" i="21"/>
  <c r="H71" i="29"/>
  <c r="H7" i="29"/>
  <c r="E66" i="27"/>
  <c r="E62" i="25"/>
  <c r="E44" i="24"/>
  <c r="E30" i="22"/>
  <c r="I69" i="20"/>
  <c r="G60" i="29"/>
  <c r="F63" i="28"/>
  <c r="D18" i="27"/>
  <c r="D50" i="25"/>
  <c r="D53" i="23"/>
  <c r="D30" i="22"/>
  <c r="G76" i="20"/>
  <c r="F64" i="29"/>
  <c r="M71" i="28"/>
  <c r="D47" i="27"/>
  <c r="D68" i="23"/>
  <c r="G20" i="22"/>
  <c r="D58" i="20"/>
  <c r="E50" i="29"/>
  <c r="J53" i="28"/>
  <c r="D67" i="26"/>
  <c r="J42" i="25"/>
  <c r="J74" i="22"/>
  <c r="H23" i="22"/>
  <c r="I64" i="20"/>
  <c r="H15" i="20"/>
  <c r="F22" i="28"/>
  <c r="K65" i="22"/>
  <c r="D62" i="20"/>
  <c r="O75" i="19"/>
  <c r="H68" i="19"/>
  <c r="J62" i="19"/>
  <c r="L56" i="19"/>
  <c r="F50" i="19"/>
  <c r="H44" i="19"/>
  <c r="J38" i="19"/>
  <c r="F34" i="19"/>
  <c r="I29" i="19"/>
  <c r="E25" i="19"/>
  <c r="H20" i="19"/>
  <c r="D16" i="19"/>
  <c r="G11" i="19"/>
  <c r="D69" i="18"/>
  <c r="D76" i="17"/>
  <c r="D12" i="17"/>
  <c r="E48" i="16"/>
  <c r="E16" i="16"/>
  <c r="F66" i="15"/>
  <c r="F50" i="15"/>
  <c r="F34" i="15"/>
  <c r="F18" i="15"/>
  <c r="M75" i="14"/>
  <c r="M71" i="14"/>
  <c r="M67" i="14"/>
  <c r="M63" i="14"/>
  <c r="M59" i="14"/>
  <c r="M55" i="14"/>
  <c r="M51" i="14"/>
  <c r="M47" i="14"/>
  <c r="M43" i="14"/>
  <c r="M39" i="14"/>
  <c r="M35" i="14"/>
  <c r="M31" i="14"/>
  <c r="M27" i="14"/>
  <c r="M23" i="14"/>
  <c r="M19" i="14"/>
  <c r="M15" i="14"/>
  <c r="M11" i="14"/>
  <c r="M7" i="14"/>
  <c r="G70" i="13"/>
  <c r="G62" i="13"/>
  <c r="G54" i="13"/>
  <c r="G46" i="13"/>
  <c r="G38" i="13"/>
  <c r="G30" i="13"/>
  <c r="G22" i="13"/>
  <c r="G14" i="13"/>
  <c r="D73" i="12"/>
  <c r="D41" i="12"/>
  <c r="D9" i="12"/>
  <c r="D62" i="11"/>
  <c r="D46" i="11"/>
  <c r="D30" i="11"/>
  <c r="D14" i="11"/>
  <c r="D42" i="10"/>
  <c r="D49" i="9"/>
  <c r="D56" i="8"/>
  <c r="D71" i="7"/>
  <c r="D39" i="7"/>
  <c r="D7" i="7"/>
  <c r="F72" i="6"/>
  <c r="N66" i="6"/>
  <c r="J61" i="6"/>
  <c r="F56" i="6"/>
  <c r="N50" i="6"/>
  <c r="J45" i="6"/>
  <c r="F40" i="6"/>
  <c r="N34" i="6"/>
  <c r="J29" i="6"/>
  <c r="F24" i="6"/>
  <c r="N18" i="6"/>
  <c r="J13" i="6"/>
  <c r="F8" i="6"/>
  <c r="H68" i="5"/>
  <c r="D58" i="5"/>
  <c r="F47" i="5"/>
  <c r="H36" i="5"/>
  <c r="D26" i="5"/>
  <c r="F15" i="5"/>
  <c r="L76" i="4"/>
  <c r="L72" i="4"/>
  <c r="L68" i="4"/>
  <c r="L64" i="4"/>
  <c r="L60" i="4"/>
  <c r="L56" i="4"/>
  <c r="L52" i="4"/>
  <c r="L48" i="4"/>
  <c r="L44" i="4"/>
  <c r="L40" i="4"/>
  <c r="L36" i="4"/>
  <c r="L32" i="4"/>
  <c r="L28" i="4"/>
  <c r="L24" i="4"/>
  <c r="L20" i="4"/>
  <c r="L16" i="4"/>
  <c r="L12" i="4"/>
  <c r="L8" i="4"/>
  <c r="AX76" i="3"/>
  <c r="BV75" i="3"/>
  <c r="J75" i="3"/>
  <c r="AH74" i="3"/>
  <c r="BF73" i="3"/>
  <c r="CD72" i="3"/>
  <c r="R72" i="3"/>
  <c r="AP71" i="3"/>
  <c r="BN70" i="3"/>
  <c r="CT69" i="3"/>
  <c r="Z69" i="3"/>
  <c r="AX68" i="3"/>
  <c r="BV67" i="3"/>
  <c r="J67" i="3"/>
  <c r="AH66" i="3"/>
  <c r="D31" i="29"/>
  <c r="L44" i="28"/>
  <c r="F60" i="26"/>
  <c r="I38" i="25"/>
  <c r="I58" i="22"/>
  <c r="G72" i="21"/>
  <c r="H56" i="20"/>
  <c r="G15" i="20"/>
  <c r="D73" i="19"/>
  <c r="G68" i="19"/>
  <c r="J63" i="19"/>
  <c r="F59" i="19"/>
  <c r="I54" i="19"/>
  <c r="E50" i="19"/>
  <c r="H45" i="19"/>
  <c r="D41" i="19"/>
  <c r="G36" i="19"/>
  <c r="J31" i="19"/>
  <c r="F27" i="19"/>
  <c r="I22" i="19"/>
  <c r="E18" i="19"/>
  <c r="H13" i="19"/>
  <c r="D9" i="19"/>
  <c r="D36" i="18"/>
  <c r="D43" i="17"/>
  <c r="E61" i="16"/>
  <c r="E29" i="16"/>
  <c r="D71" i="15"/>
  <c r="D55" i="15"/>
  <c r="D39" i="15"/>
  <c r="D23" i="15"/>
  <c r="D7" i="15"/>
  <c r="P73" i="14"/>
  <c r="F70" i="14"/>
  <c r="N66" i="14"/>
  <c r="D63" i="14"/>
  <c r="L59" i="14"/>
  <c r="T55" i="14"/>
  <c r="J52" i="14"/>
  <c r="R48" i="14"/>
  <c r="H45" i="14"/>
  <c r="P41" i="14"/>
  <c r="F38" i="14"/>
  <c r="N34" i="14"/>
  <c r="D31" i="14"/>
  <c r="L27" i="14"/>
  <c r="T23" i="14"/>
  <c r="J20" i="14"/>
  <c r="R16" i="14"/>
  <c r="H13" i="14"/>
  <c r="P9" i="14"/>
  <c r="F76" i="13"/>
  <c r="N70" i="13"/>
  <c r="J65" i="13"/>
  <c r="F60" i="13"/>
  <c r="N54" i="13"/>
  <c r="J49" i="13"/>
  <c r="F44" i="13"/>
  <c r="N38" i="13"/>
  <c r="J33" i="13"/>
  <c r="F28" i="13"/>
  <c r="N22" i="13"/>
  <c r="J17" i="13"/>
  <c r="F12" i="13"/>
  <c r="E75" i="12"/>
  <c r="E43" i="12"/>
  <c r="E11" i="12"/>
  <c r="D17" i="10"/>
  <c r="D24" i="9"/>
  <c r="D31" i="8"/>
  <c r="D60" i="7"/>
  <c r="D28" i="7"/>
  <c r="M74" i="6"/>
  <c r="D15" i="23"/>
  <c r="D27" i="22"/>
  <c r="F73" i="20"/>
  <c r="H63" i="29"/>
  <c r="F66" i="28"/>
  <c r="E34" i="27"/>
  <c r="E54" i="25"/>
  <c r="E12" i="24"/>
  <c r="E22" i="22"/>
  <c r="G59" i="20"/>
  <c r="G52" i="29"/>
  <c r="I54" i="28"/>
  <c r="F67" i="26"/>
  <c r="D42" i="25"/>
  <c r="L74" i="22"/>
  <c r="J23" i="22"/>
  <c r="E66" i="20"/>
  <c r="F56" i="29"/>
  <c r="F60" i="28"/>
  <c r="D15" i="27"/>
  <c r="G76" i="22"/>
  <c r="G12" i="22"/>
  <c r="H46" i="20"/>
  <c r="E42" i="29"/>
  <c r="M44" i="28"/>
  <c r="D51" i="26"/>
  <c r="J34" i="25"/>
  <c r="F68" i="22"/>
  <c r="D17" i="22"/>
  <c r="G54" i="20"/>
  <c r="E12" i="20"/>
  <c r="E54" i="27"/>
  <c r="E40" i="22"/>
  <c r="I43" i="20"/>
  <c r="N74" i="19"/>
  <c r="O67" i="19"/>
  <c r="Q61" i="19"/>
  <c r="D56" i="19"/>
  <c r="M49" i="19"/>
  <c r="O43" i="19"/>
  <c r="Q37" i="19"/>
  <c r="M33" i="19"/>
  <c r="P28" i="19"/>
  <c r="L24" i="19"/>
  <c r="O19" i="19"/>
  <c r="K15" i="19"/>
  <c r="N10" i="19"/>
  <c r="D61" i="18"/>
  <c r="D68" i="17"/>
  <c r="D75" i="16"/>
  <c r="D43" i="16"/>
  <c r="D11" i="16"/>
  <c r="E63" i="15"/>
  <c r="E47" i="15"/>
  <c r="E31" i="15"/>
  <c r="E15" i="15"/>
  <c r="E75" i="14"/>
  <c r="E71" i="14"/>
  <c r="E67" i="14"/>
  <c r="E63" i="14"/>
  <c r="E59" i="14"/>
  <c r="E55" i="14"/>
  <c r="E51" i="14"/>
  <c r="E47" i="14"/>
  <c r="E43" i="14"/>
  <c r="E39" i="14"/>
  <c r="E35" i="14"/>
  <c r="E31" i="14"/>
  <c r="E27" i="14"/>
  <c r="E23" i="14"/>
  <c r="E19" i="14"/>
  <c r="E15" i="14"/>
  <c r="E11" i="14"/>
  <c r="E7" i="14"/>
  <c r="K69" i="13"/>
  <c r="K61" i="13"/>
  <c r="K53" i="13"/>
  <c r="K45" i="13"/>
  <c r="K37" i="13"/>
  <c r="K29" i="13"/>
  <c r="K21" i="13"/>
  <c r="K13" i="13"/>
  <c r="E70" i="12"/>
  <c r="E38" i="12"/>
  <c r="D76" i="11"/>
  <c r="D60" i="11"/>
  <c r="D44" i="11"/>
  <c r="D28" i="11"/>
  <c r="D12" i="11"/>
  <c r="D34" i="10"/>
  <c r="D41" i="9"/>
  <c r="D48" i="8"/>
  <c r="E68" i="7"/>
  <c r="E36" i="7"/>
  <c r="N76" i="6"/>
  <c r="J71" i="6"/>
  <c r="F66" i="6"/>
  <c r="N60" i="6"/>
  <c r="J55" i="6"/>
  <c r="F50" i="6"/>
  <c r="N44" i="6"/>
  <c r="J39" i="6"/>
  <c r="F34" i="6"/>
  <c r="N28" i="6"/>
  <c r="J23" i="6"/>
  <c r="F18" i="6"/>
  <c r="N12" i="6"/>
  <c r="J7" i="6"/>
  <c r="F67" i="5"/>
  <c r="H56" i="5"/>
  <c r="D46" i="5"/>
  <c r="F35" i="5"/>
  <c r="H24" i="5"/>
  <c r="D14" i="5"/>
  <c r="D76" i="4"/>
  <c r="D72" i="4"/>
  <c r="D68" i="4"/>
  <c r="D64" i="4"/>
  <c r="D60" i="4"/>
  <c r="D56" i="4"/>
  <c r="D52" i="4"/>
  <c r="D48" i="4"/>
  <c r="D44" i="4"/>
  <c r="D40" i="4"/>
  <c r="D36" i="4"/>
  <c r="D32" i="4"/>
  <c r="D28" i="4"/>
  <c r="D24" i="4"/>
  <c r="D20" i="4"/>
  <c r="D16" i="4"/>
  <c r="D12" i="4"/>
  <c r="D8" i="4"/>
  <c r="AP76" i="3"/>
  <c r="BN75" i="3"/>
  <c r="CT74" i="3"/>
  <c r="Z74" i="3"/>
  <c r="AX73" i="3"/>
  <c r="BV72" i="3"/>
  <c r="J72" i="3"/>
  <c r="AH71" i="3"/>
  <c r="BF70" i="3"/>
  <c r="CD69" i="3"/>
  <c r="R69" i="3"/>
  <c r="AP68" i="3"/>
  <c r="BN67" i="3"/>
  <c r="CT66" i="3"/>
  <c r="Z66" i="3"/>
  <c r="D23" i="29"/>
  <c r="G27" i="28"/>
  <c r="G47" i="26"/>
  <c r="I30" i="25"/>
  <c r="E52" i="22"/>
  <c r="D47" i="21"/>
  <c r="D52" i="20"/>
  <c r="O76" i="19"/>
  <c r="K72" i="19"/>
  <c r="N67" i="19"/>
  <c r="Q62" i="19"/>
  <c r="M58" i="19"/>
  <c r="P53" i="19"/>
  <c r="L49" i="19"/>
  <c r="O44" i="19"/>
  <c r="K40" i="19"/>
  <c r="N35" i="19"/>
  <c r="Q30" i="19"/>
  <c r="M26" i="19"/>
  <c r="P21" i="19"/>
  <c r="L17" i="19"/>
  <c r="O12" i="19"/>
  <c r="K8" i="19"/>
  <c r="D28" i="18"/>
  <c r="D35" i="17"/>
  <c r="D56" i="16"/>
  <c r="D24" i="16"/>
  <c r="F69" i="15"/>
  <c r="F53" i="15"/>
  <c r="F37" i="15"/>
  <c r="F21" i="15"/>
  <c r="R76" i="14"/>
  <c r="H73" i="14"/>
  <c r="P69" i="14"/>
  <c r="F66" i="14"/>
  <c r="N62" i="14"/>
  <c r="D59" i="14"/>
  <c r="L55" i="14"/>
  <c r="T51" i="14"/>
  <c r="J48" i="14"/>
  <c r="R44" i="14"/>
  <c r="H41" i="14"/>
  <c r="P37" i="14"/>
  <c r="F34" i="14"/>
  <c r="N30" i="14"/>
  <c r="D27" i="14"/>
  <c r="L23" i="14"/>
  <c r="T19" i="14"/>
  <c r="J16" i="14"/>
  <c r="R12" i="14"/>
  <c r="H9" i="14"/>
  <c r="J75" i="13"/>
  <c r="F70" i="13"/>
  <c r="N64" i="13"/>
  <c r="J59" i="13"/>
  <c r="F54" i="13"/>
  <c r="N48" i="13"/>
  <c r="J43" i="13"/>
  <c r="F38" i="13"/>
  <c r="N32" i="13"/>
  <c r="J27" i="13"/>
  <c r="F22" i="13"/>
  <c r="N16" i="13"/>
  <c r="J11" i="13"/>
  <c r="D70" i="12"/>
  <c r="D38" i="12"/>
  <c r="D73" i="10"/>
  <c r="D9" i="10"/>
  <c r="D16" i="9"/>
  <c r="D23" i="8"/>
  <c r="E57" i="7"/>
  <c r="E25" i="7"/>
  <c r="I73" i="6"/>
  <c r="I65" i="6"/>
  <c r="I57" i="6"/>
  <c r="I49" i="6"/>
  <c r="I41" i="6"/>
  <c r="I33" i="6"/>
  <c r="I25" i="6"/>
  <c r="I17" i="6"/>
  <c r="I9" i="6"/>
  <c r="E67" i="5"/>
  <c r="E51" i="5"/>
  <c r="E35" i="5"/>
  <c r="E19" i="5"/>
  <c r="M75" i="4"/>
  <c r="O70" i="4"/>
  <c r="I65" i="4"/>
  <c r="M59" i="4"/>
  <c r="O54" i="4"/>
  <c r="I49" i="4"/>
  <c r="M43" i="4"/>
  <c r="O38" i="4"/>
  <c r="I33" i="4"/>
  <c r="M27" i="4"/>
  <c r="O22" i="4"/>
  <c r="I17" i="4"/>
  <c r="M11" i="4"/>
  <c r="CS76" i="3"/>
  <c r="AG76" i="3"/>
  <c r="BM75" i="3"/>
  <c r="CS74" i="3"/>
  <c r="AG74" i="3"/>
  <c r="BM73" i="3"/>
  <c r="CS72" i="3"/>
  <c r="AG72" i="3"/>
  <c r="BM71" i="3"/>
  <c r="CS70" i="3"/>
  <c r="L71" i="22"/>
  <c r="J20" i="22"/>
  <c r="D63" i="20"/>
  <c r="H55" i="29"/>
  <c r="I57" i="28"/>
  <c r="D74" i="26"/>
  <c r="E46" i="25"/>
  <c r="D22" i="23"/>
  <c r="E14" i="22"/>
  <c r="E49" i="20"/>
  <c r="G44" i="29"/>
  <c r="L45" i="28"/>
  <c r="F51" i="26"/>
  <c r="D34" i="25"/>
  <c r="H68" i="22"/>
  <c r="F17" i="22"/>
  <c r="I54" i="20"/>
  <c r="F48" i="29"/>
  <c r="I51" i="28"/>
  <c r="G65" i="26"/>
  <c r="G68" i="22"/>
  <c r="D73" i="21"/>
  <c r="F36" i="20"/>
  <c r="E34" i="29"/>
  <c r="F33" i="28"/>
  <c r="D35" i="26"/>
  <c r="J26" i="25"/>
  <c r="L61" i="22"/>
  <c r="J10" i="22"/>
  <c r="E44" i="20"/>
  <c r="H7" i="20"/>
  <c r="E49" i="26"/>
  <c r="G27" i="22"/>
  <c r="E39" i="20"/>
  <c r="F74" i="19"/>
  <c r="G67" i="19"/>
  <c r="P60" i="19"/>
  <c r="J54" i="19"/>
  <c r="E49" i="19"/>
  <c r="N42" i="19"/>
  <c r="I37" i="19"/>
  <c r="E33" i="19"/>
  <c r="H28" i="19"/>
  <c r="D24" i="19"/>
  <c r="G19" i="19"/>
  <c r="J14" i="19"/>
  <c r="F10" i="19"/>
  <c r="D53" i="18"/>
  <c r="D60" i="17"/>
  <c r="E72" i="16"/>
  <c r="E40" i="16"/>
  <c r="E8" i="16"/>
  <c r="G61" i="15"/>
  <c r="G45" i="15"/>
  <c r="G29" i="15"/>
  <c r="G13" i="15"/>
  <c r="O74" i="14"/>
  <c r="O70" i="14"/>
  <c r="O66" i="14"/>
  <c r="O62" i="14"/>
  <c r="O58" i="14"/>
  <c r="O54" i="14"/>
  <c r="O50" i="14"/>
  <c r="O46" i="14"/>
  <c r="O42" i="14"/>
  <c r="O38" i="14"/>
  <c r="O34" i="14"/>
  <c r="O30" i="14"/>
  <c r="O26" i="14"/>
  <c r="O22" i="14"/>
  <c r="O18" i="14"/>
  <c r="O14" i="14"/>
  <c r="O10" i="14"/>
  <c r="G76" i="13"/>
  <c r="G68" i="13"/>
  <c r="G60" i="13"/>
  <c r="G52" i="13"/>
  <c r="G44" i="13"/>
  <c r="G36" i="13"/>
  <c r="G28" i="13"/>
  <c r="G20" i="13"/>
  <c r="G12" i="13"/>
  <c r="D65" i="12"/>
  <c r="D33" i="12"/>
  <c r="D74" i="11"/>
  <c r="D58" i="11"/>
  <c r="D42" i="11"/>
  <c r="D26" i="11"/>
  <c r="D10" i="11"/>
  <c r="D26" i="10"/>
  <c r="D33" i="9"/>
  <c r="D40" i="8"/>
  <c r="D63" i="7"/>
  <c r="D31" i="7"/>
  <c r="F76" i="6"/>
  <c r="N70" i="6"/>
  <c r="J65" i="6"/>
  <c r="F60" i="6"/>
  <c r="N54" i="6"/>
  <c r="J49" i="6"/>
  <c r="F44" i="6"/>
  <c r="N38" i="6"/>
  <c r="J33" i="6"/>
  <c r="F28" i="6"/>
  <c r="N22" i="6"/>
  <c r="J17" i="6"/>
  <c r="F12" i="6"/>
  <c r="H76" i="5"/>
  <c r="D66" i="5"/>
  <c r="F55" i="5"/>
  <c r="H44" i="5"/>
  <c r="D34" i="5"/>
  <c r="F23" i="5"/>
  <c r="H12" i="5"/>
  <c r="F75" i="4"/>
  <c r="F71" i="4"/>
  <c r="F67" i="4"/>
  <c r="F63" i="4"/>
  <c r="F59" i="4"/>
  <c r="F55" i="4"/>
  <c r="F51" i="4"/>
  <c r="F47" i="4"/>
  <c r="F43" i="4"/>
  <c r="F39" i="4"/>
  <c r="F35" i="4"/>
  <c r="F31" i="4"/>
  <c r="F27" i="4"/>
  <c r="F23" i="4"/>
  <c r="F19" i="4"/>
  <c r="F15" i="4"/>
  <c r="F11" i="4"/>
  <c r="F7" i="4"/>
  <c r="AH76" i="3"/>
  <c r="BF75" i="3"/>
  <c r="CD74" i="3"/>
  <c r="R74" i="3"/>
  <c r="AP73" i="3"/>
  <c r="BN72" i="3"/>
  <c r="CT71" i="3"/>
  <c r="Z71" i="3"/>
  <c r="AX70" i="3"/>
  <c r="BV69" i="3"/>
  <c r="J69" i="3"/>
  <c r="AH68" i="3"/>
  <c r="BF67" i="3"/>
  <c r="CD66" i="3"/>
  <c r="R66" i="3"/>
  <c r="D15" i="29"/>
  <c r="I21" i="28"/>
  <c r="D22" i="26"/>
  <c r="I22" i="25"/>
  <c r="K45" i="22"/>
  <c r="E34" i="21"/>
  <c r="G47" i="20"/>
  <c r="G76" i="19"/>
  <c r="J71" i="19"/>
  <c r="F67" i="19"/>
  <c r="I62" i="19"/>
  <c r="E58" i="19"/>
  <c r="H53" i="19"/>
  <c r="D49" i="19"/>
  <c r="G44" i="19"/>
  <c r="J39" i="19"/>
  <c r="F35" i="19"/>
  <c r="I30" i="19"/>
  <c r="E26" i="19"/>
  <c r="H21" i="19"/>
  <c r="D17" i="19"/>
  <c r="G12" i="19"/>
  <c r="J7" i="19"/>
  <c r="D20" i="18"/>
  <c r="D27" i="17"/>
  <c r="E53" i="16"/>
  <c r="E21" i="16"/>
  <c r="E66" i="15"/>
  <c r="E50" i="15"/>
  <c r="E34" i="15"/>
  <c r="E18" i="15"/>
  <c r="J76" i="14"/>
  <c r="R72" i="14"/>
  <c r="H69" i="14"/>
  <c r="P65" i="14"/>
  <c r="F62" i="14"/>
  <c r="N58" i="14"/>
  <c r="D55" i="14"/>
  <c r="L51" i="14"/>
  <c r="T47" i="14"/>
  <c r="J44" i="14"/>
  <c r="R40" i="14"/>
  <c r="H37" i="14"/>
  <c r="P33" i="14"/>
  <c r="F30" i="14"/>
  <c r="N26" i="14"/>
  <c r="D23" i="14"/>
  <c r="L19" i="14"/>
  <c r="T15" i="14"/>
  <c r="J12" i="14"/>
  <c r="R8" i="14"/>
  <c r="N74" i="13"/>
  <c r="J69" i="13"/>
  <c r="F64" i="13"/>
  <c r="N58" i="13"/>
  <c r="J53" i="13"/>
  <c r="F48" i="13"/>
  <c r="N42" i="13"/>
  <c r="J37" i="13"/>
  <c r="F32" i="13"/>
  <c r="N26" i="13"/>
  <c r="J21" i="13"/>
  <c r="F16" i="13"/>
  <c r="N10" i="13"/>
  <c r="E67" i="12"/>
  <c r="E35" i="12"/>
  <c r="D65" i="10"/>
  <c r="D72" i="9"/>
  <c r="D8" i="9"/>
  <c r="D15" i="8"/>
  <c r="D52" i="7"/>
  <c r="D20" i="7"/>
  <c r="M72" i="6"/>
  <c r="M64" i="6"/>
  <c r="M56" i="6"/>
  <c r="M48" i="6"/>
  <c r="M40" i="6"/>
  <c r="M32" i="6"/>
  <c r="M24" i="6"/>
  <c r="M16" i="6"/>
  <c r="M8" i="6"/>
  <c r="G64" i="5"/>
  <c r="G48" i="5"/>
  <c r="G32" i="5"/>
  <c r="G16" i="5"/>
  <c r="E75" i="4"/>
  <c r="G70" i="4"/>
  <c r="S64" i="4"/>
  <c r="E59" i="4"/>
  <c r="G54" i="4"/>
  <c r="S48" i="4"/>
  <c r="E43" i="4"/>
  <c r="G38" i="4"/>
  <c r="S32" i="4"/>
  <c r="E27" i="4"/>
  <c r="G22" i="4"/>
  <c r="S16" i="4"/>
  <c r="E11" i="4"/>
  <c r="CK76" i="3"/>
  <c r="Y76" i="3"/>
  <c r="BE75" i="3"/>
  <c r="CK74" i="3"/>
  <c r="Y74" i="3"/>
  <c r="H65" i="22"/>
  <c r="F14" i="22"/>
  <c r="H51" i="20"/>
  <c r="H47" i="29"/>
  <c r="L48" i="28"/>
  <c r="D58" i="26"/>
  <c r="E38" i="25"/>
  <c r="E70" i="22"/>
  <c r="G76" i="21"/>
  <c r="I37" i="20"/>
  <c r="G36" i="29"/>
  <c r="D37" i="28"/>
  <c r="F35" i="26"/>
  <c r="D26" i="25"/>
  <c r="D62" i="22"/>
  <c r="L10" i="22"/>
  <c r="G44" i="20"/>
  <c r="F40" i="29"/>
  <c r="L42" i="28"/>
  <c r="G49" i="26"/>
  <c r="G60" i="22"/>
  <c r="D57" i="21"/>
  <c r="D26" i="20"/>
  <c r="E26" i="29"/>
  <c r="I24" i="28"/>
  <c r="D19" i="26"/>
  <c r="J18" i="25"/>
  <c r="H55" i="22"/>
  <c r="G69" i="21"/>
  <c r="F37" i="20"/>
  <c r="D64" i="29"/>
  <c r="I71" i="25"/>
  <c r="E8" i="22"/>
  <c r="H34" i="20"/>
  <c r="L72" i="19"/>
  <c r="N66" i="19"/>
  <c r="H60" i="19"/>
  <c r="Q53" i="19"/>
  <c r="L48" i="19"/>
  <c r="F42" i="19"/>
  <c r="P36" i="19"/>
  <c r="L32" i="19"/>
  <c r="O27" i="19"/>
  <c r="K23" i="19"/>
  <c r="N18" i="19"/>
  <c r="Q13" i="19"/>
  <c r="M9" i="19"/>
  <c r="D45" i="18"/>
  <c r="D52" i="17"/>
  <c r="D67" i="16"/>
  <c r="D35" i="16"/>
  <c r="D76" i="15"/>
  <c r="D60" i="15"/>
  <c r="D44" i="15"/>
  <c r="D28" i="15"/>
  <c r="D12" i="15"/>
  <c r="G74" i="14"/>
  <c r="G70" i="14"/>
  <c r="G66" i="14"/>
  <c r="G62" i="14"/>
  <c r="G58" i="14"/>
  <c r="G54" i="14"/>
  <c r="G50" i="14"/>
  <c r="G46" i="14"/>
  <c r="G42" i="14"/>
  <c r="G38" i="14"/>
  <c r="G34" i="14"/>
  <c r="G30" i="14"/>
  <c r="G26" i="14"/>
  <c r="G22" i="14"/>
  <c r="G18" i="14"/>
  <c r="G14" i="14"/>
  <c r="G10" i="14"/>
  <c r="K75" i="13"/>
  <c r="K67" i="13"/>
  <c r="K59" i="13"/>
  <c r="K51" i="13"/>
  <c r="K43" i="13"/>
  <c r="K35" i="13"/>
  <c r="K27" i="13"/>
  <c r="K19" i="13"/>
  <c r="K11" i="13"/>
  <c r="E62" i="12"/>
  <c r="E30" i="12"/>
  <c r="D72" i="11"/>
  <c r="D56" i="11"/>
  <c r="D40" i="11"/>
  <c r="D24" i="11"/>
  <c r="D8" i="11"/>
  <c r="D18" i="10"/>
  <c r="D25" i="9"/>
  <c r="D32" i="8"/>
  <c r="E60" i="7"/>
  <c r="E28" i="7"/>
  <c r="J75" i="6"/>
  <c r="F70" i="6"/>
  <c r="N64" i="6"/>
  <c r="J59" i="6"/>
  <c r="F54" i="6"/>
  <c r="N48" i="6"/>
  <c r="J43" i="6"/>
  <c r="F38" i="6"/>
  <c r="N32" i="6"/>
  <c r="J27" i="6"/>
  <c r="F22" i="6"/>
  <c r="N16" i="6"/>
  <c r="J11" i="6"/>
  <c r="F75" i="5"/>
  <c r="H64" i="5"/>
  <c r="D54" i="5"/>
  <c r="F43" i="5"/>
  <c r="H32" i="5"/>
  <c r="D22" i="5"/>
  <c r="F11" i="5"/>
  <c r="P74" i="4"/>
  <c r="P70" i="4"/>
  <c r="P66" i="4"/>
  <c r="P62" i="4"/>
  <c r="P58" i="4"/>
  <c r="P54" i="4"/>
  <c r="P50" i="4"/>
  <c r="P46" i="4"/>
  <c r="P42" i="4"/>
  <c r="P38" i="4"/>
  <c r="P34" i="4"/>
  <c r="P30" i="4"/>
  <c r="P26" i="4"/>
  <c r="P22" i="4"/>
  <c r="P18" i="4"/>
  <c r="P14" i="4"/>
  <c r="P10" i="4"/>
  <c r="CT76" i="3"/>
  <c r="Z76" i="3"/>
  <c r="AX75" i="3"/>
  <c r="BV74" i="3"/>
  <c r="J74" i="3"/>
  <c r="AH73" i="3"/>
  <c r="BF72" i="3"/>
  <c r="CD71" i="3"/>
  <c r="R71" i="3"/>
  <c r="AP70" i="3"/>
  <c r="BN69" i="3"/>
  <c r="CT68" i="3"/>
  <c r="Z68" i="3"/>
  <c r="AX67" i="3"/>
  <c r="BV66" i="3"/>
  <c r="D71" i="29"/>
  <c r="D7" i="29"/>
  <c r="M9" i="28"/>
  <c r="E9" i="26"/>
  <c r="I14" i="25"/>
  <c r="G39" i="22"/>
  <c r="G24" i="21"/>
  <c r="F38" i="20"/>
  <c r="N75" i="19"/>
  <c r="Q70" i="19"/>
  <c r="M66" i="19"/>
  <c r="P61" i="19"/>
  <c r="L57" i="19"/>
  <c r="O52" i="19"/>
  <c r="K48" i="19"/>
  <c r="N43" i="19"/>
  <c r="Q38" i="19"/>
  <c r="M34" i="19"/>
  <c r="P29" i="19"/>
  <c r="L25" i="19"/>
  <c r="O20" i="19"/>
  <c r="K16" i="19"/>
  <c r="N11" i="19"/>
  <c r="D76" i="18"/>
  <c r="D12" i="18"/>
  <c r="D19" i="17"/>
  <c r="D48" i="16"/>
  <c r="D16" i="16"/>
  <c r="G64" i="15"/>
  <c r="G48" i="15"/>
  <c r="G32" i="15"/>
  <c r="G16" i="15"/>
  <c r="T75" i="14"/>
  <c r="J72" i="14"/>
  <c r="R68" i="14"/>
  <c r="H65" i="14"/>
  <c r="P61" i="14"/>
  <c r="F58" i="14"/>
  <c r="N54" i="14"/>
  <c r="D51" i="14"/>
  <c r="L47" i="14"/>
  <c r="T43" i="14"/>
  <c r="J40" i="14"/>
  <c r="R36" i="14"/>
  <c r="H33" i="14"/>
  <c r="P29" i="14"/>
  <c r="F26" i="14"/>
  <c r="N22" i="14"/>
  <c r="D19" i="14"/>
  <c r="L15" i="14"/>
  <c r="T11" i="14"/>
  <c r="J8" i="14"/>
  <c r="F74" i="13"/>
  <c r="N68" i="13"/>
  <c r="J63" i="13"/>
  <c r="F58" i="13"/>
  <c r="N52" i="13"/>
  <c r="J47" i="13"/>
  <c r="F42" i="13"/>
  <c r="N36" i="13"/>
  <c r="J31" i="13"/>
  <c r="F26" i="13"/>
  <c r="N20" i="13"/>
  <c r="J15" i="13"/>
  <c r="F10" i="13"/>
  <c r="D62" i="12"/>
  <c r="D30" i="12"/>
  <c r="D57" i="10"/>
  <c r="D64" i="9"/>
  <c r="D71" i="8"/>
  <c r="D7" i="8"/>
  <c r="E49" i="7"/>
  <c r="E17" i="7"/>
  <c r="I71" i="6"/>
  <c r="I63" i="6"/>
  <c r="I55" i="6"/>
  <c r="I47" i="6"/>
  <c r="I39" i="6"/>
  <c r="I31" i="6"/>
  <c r="I23" i="6"/>
  <c r="I15" i="6"/>
  <c r="I7" i="6"/>
  <c r="E63" i="5"/>
  <c r="E47" i="5"/>
  <c r="E31" i="5"/>
  <c r="E15" i="5"/>
  <c r="O74" i="4"/>
  <c r="I69" i="4"/>
  <c r="M63" i="4"/>
  <c r="O58" i="4"/>
  <c r="I53" i="4"/>
  <c r="M47" i="4"/>
  <c r="O42" i="4"/>
  <c r="I37" i="4"/>
  <c r="M31" i="4"/>
  <c r="O26" i="4"/>
  <c r="I21" i="4"/>
  <c r="M15" i="4"/>
  <c r="O10" i="4"/>
  <c r="CC76" i="3"/>
  <c r="Q76" i="3"/>
  <c r="AW75" i="3"/>
  <c r="CC74" i="3"/>
  <c r="Q74" i="3"/>
  <c r="AW73" i="3"/>
  <c r="CC72" i="3"/>
  <c r="Q72" i="3"/>
  <c r="AW71" i="3"/>
  <c r="CC70" i="3"/>
  <c r="Q70" i="3"/>
  <c r="D59" i="22"/>
  <c r="L7" i="22"/>
  <c r="F41" i="20"/>
  <c r="H39" i="29"/>
  <c r="D40" i="28"/>
  <c r="D42" i="26"/>
  <c r="E30" i="25"/>
  <c r="E62" i="22"/>
  <c r="G60" i="21"/>
  <c r="G27" i="20"/>
  <c r="G28" i="29"/>
  <c r="G28" i="28"/>
  <c r="F19" i="26"/>
  <c r="D18" i="25"/>
  <c r="J55" i="22"/>
  <c r="D70" i="21"/>
  <c r="E34" i="20"/>
  <c r="F32" i="29"/>
  <c r="D34" i="28"/>
  <c r="G33" i="26"/>
  <c r="G52" i="22"/>
  <c r="D41" i="21"/>
  <c r="H14" i="20"/>
  <c r="E18" i="29"/>
  <c r="L15" i="28"/>
  <c r="J74" i="25"/>
  <c r="J10" i="25"/>
  <c r="D49" i="22"/>
  <c r="G53" i="21"/>
  <c r="I32" i="20"/>
  <c r="D40" i="29"/>
  <c r="I55" i="25"/>
  <c r="E74" i="21"/>
  <c r="G25" i="20"/>
  <c r="D72" i="19"/>
  <c r="M65" i="19"/>
  <c r="G59" i="19"/>
  <c r="I53" i="19"/>
  <c r="K47" i="19"/>
  <c r="E41" i="19"/>
  <c r="H36" i="19"/>
  <c r="D32" i="19"/>
  <c r="G27" i="19"/>
  <c r="J22" i="19"/>
  <c r="F18" i="19"/>
  <c r="I13" i="19"/>
  <c r="E9" i="19"/>
  <c r="D37" i="18"/>
  <c r="D44" i="17"/>
  <c r="E64" i="16"/>
  <c r="E32" i="16"/>
  <c r="F74" i="15"/>
  <c r="F58" i="15"/>
  <c r="F42" i="15"/>
  <c r="F26" i="15"/>
  <c r="F10" i="15"/>
  <c r="Q73" i="14"/>
  <c r="Q69" i="14"/>
  <c r="Q65" i="14"/>
  <c r="Q61" i="14"/>
  <c r="Q57" i="14"/>
  <c r="Q53" i="14"/>
  <c r="Q49" i="14"/>
  <c r="Q45" i="14"/>
  <c r="Q41" i="14"/>
  <c r="Q37" i="14"/>
  <c r="Q33" i="14"/>
  <c r="Q29" i="14"/>
  <c r="Q25" i="14"/>
  <c r="Q21" i="14"/>
  <c r="Q17" i="14"/>
  <c r="Q13" i="14"/>
  <c r="Q9" i="14"/>
  <c r="G74" i="13"/>
  <c r="G66" i="13"/>
  <c r="G58" i="13"/>
  <c r="G50" i="13"/>
  <c r="G42" i="13"/>
  <c r="G34" i="13"/>
  <c r="G26" i="13"/>
  <c r="G18" i="13"/>
  <c r="G10" i="13"/>
  <c r="D57" i="12"/>
  <c r="D25" i="12"/>
  <c r="D70" i="11"/>
  <c r="D54" i="11"/>
  <c r="D38" i="11"/>
  <c r="D22" i="11"/>
  <c r="D74" i="10"/>
  <c r="D10" i="10"/>
  <c r="D17" i="9"/>
  <c r="D24" i="8"/>
  <c r="D55" i="7"/>
  <c r="D23" i="7"/>
  <c r="N74" i="6"/>
  <c r="J69" i="6"/>
  <c r="F64" i="6"/>
  <c r="N58" i="6"/>
  <c r="J53" i="6"/>
  <c r="F48" i="6"/>
  <c r="N42" i="6"/>
  <c r="J37" i="6"/>
  <c r="F32" i="6"/>
  <c r="N26" i="6"/>
  <c r="J21" i="6"/>
  <c r="F16" i="6"/>
  <c r="N10" i="6"/>
  <c r="D74" i="5"/>
  <c r="F63" i="5"/>
  <c r="H52" i="5"/>
  <c r="D42" i="5"/>
  <c r="F31" i="5"/>
  <c r="H20" i="5"/>
  <c r="D10" i="5"/>
  <c r="H74" i="4"/>
  <c r="H70" i="4"/>
  <c r="H66" i="4"/>
  <c r="H62" i="4"/>
  <c r="H58" i="4"/>
  <c r="H54" i="4"/>
  <c r="H50" i="4"/>
  <c r="H46" i="4"/>
  <c r="H42" i="4"/>
  <c r="H38" i="4"/>
  <c r="H34" i="4"/>
  <c r="H30" i="4"/>
  <c r="H26" i="4"/>
  <c r="H22" i="4"/>
  <c r="H18" i="4"/>
  <c r="H14" i="4"/>
  <c r="H10" i="4"/>
  <c r="CD76" i="3"/>
  <c r="R76" i="3"/>
  <c r="AP75" i="3"/>
  <c r="BN74" i="3"/>
  <c r="CT73" i="3"/>
  <c r="Z73" i="3"/>
  <c r="AX72" i="3"/>
  <c r="BV71" i="3"/>
  <c r="J71" i="3"/>
  <c r="AH70" i="3"/>
  <c r="BF69" i="3"/>
  <c r="CD68" i="3"/>
  <c r="R68" i="3"/>
  <c r="AP67" i="3"/>
  <c r="BN66" i="3"/>
  <c r="D63" i="29"/>
  <c r="M73" i="28"/>
  <c r="D73" i="27"/>
  <c r="I70" i="25"/>
  <c r="E40" i="24"/>
  <c r="I26" i="22"/>
  <c r="E18" i="21"/>
  <c r="I33" i="20"/>
  <c r="F75" i="19"/>
  <c r="I70" i="19"/>
  <c r="E66" i="19"/>
  <c r="H61" i="19"/>
  <c r="D57" i="19"/>
  <c r="G52" i="19"/>
  <c r="J47" i="19"/>
  <c r="F43" i="19"/>
  <c r="I38" i="19"/>
  <c r="E34" i="19"/>
  <c r="H29" i="19"/>
  <c r="D25" i="19"/>
  <c r="G20" i="19"/>
  <c r="J15" i="19"/>
  <c r="F11" i="19"/>
  <c r="D68" i="18"/>
  <c r="D75" i="17"/>
  <c r="D11" i="17"/>
  <c r="E45" i="16"/>
  <c r="E13" i="16"/>
  <c r="D63" i="15"/>
  <c r="D47" i="15"/>
  <c r="D31" i="15"/>
  <c r="D15" i="15"/>
  <c r="L75" i="14"/>
  <c r="T71" i="14"/>
  <c r="J68" i="14"/>
  <c r="R64" i="14"/>
  <c r="H61" i="14"/>
  <c r="P57" i="14"/>
  <c r="F54" i="14"/>
  <c r="N50" i="14"/>
  <c r="D47" i="14"/>
  <c r="L43" i="14"/>
  <c r="T39" i="14"/>
  <c r="J36" i="14"/>
  <c r="R32" i="14"/>
  <c r="H29" i="14"/>
  <c r="P25" i="14"/>
  <c r="F22" i="14"/>
  <c r="N18" i="14"/>
  <c r="D15" i="14"/>
  <c r="L11" i="14"/>
  <c r="T7" i="14"/>
  <c r="J73" i="13"/>
  <c r="F68" i="13"/>
  <c r="N62" i="13"/>
  <c r="J57" i="13"/>
  <c r="F52" i="13"/>
  <c r="N46" i="13"/>
  <c r="J41" i="13"/>
  <c r="F36" i="13"/>
  <c r="N30" i="13"/>
  <c r="J25" i="13"/>
  <c r="F20" i="13"/>
  <c r="N14" i="13"/>
  <c r="J9" i="13"/>
  <c r="E59" i="12"/>
  <c r="E27" i="12"/>
  <c r="D49" i="10"/>
  <c r="D56" i="9"/>
  <c r="D63" i="8"/>
  <c r="D76" i="7"/>
  <c r="D44" i="7"/>
  <c r="D12" i="7"/>
  <c r="M70" i="6"/>
  <c r="M62" i="6"/>
  <c r="M54" i="6"/>
  <c r="M46" i="6"/>
  <c r="M38" i="6"/>
  <c r="M30" i="6"/>
  <c r="M22" i="6"/>
  <c r="M14" i="6"/>
  <c r="G76" i="5"/>
  <c r="G60" i="5"/>
  <c r="G44" i="5"/>
  <c r="G28" i="5"/>
  <c r="G12" i="5"/>
  <c r="G74" i="4"/>
  <c r="S68" i="4"/>
  <c r="E63" i="4"/>
  <c r="G58" i="4"/>
  <c r="S52" i="4"/>
  <c r="E47" i="4"/>
  <c r="G42" i="4"/>
  <c r="S36" i="4"/>
  <c r="E31" i="4"/>
  <c r="G26" i="4"/>
  <c r="S20" i="4"/>
  <c r="E15" i="4"/>
  <c r="G10" i="4"/>
  <c r="BU76" i="3"/>
  <c r="I76" i="3"/>
  <c r="AO75" i="3"/>
  <c r="F46" i="22"/>
  <c r="D48" i="21"/>
  <c r="H19" i="20"/>
  <c r="H23" i="29"/>
  <c r="J22" i="28"/>
  <c r="D10" i="26"/>
  <c r="E14" i="25"/>
  <c r="E46" i="22"/>
  <c r="G28" i="21"/>
  <c r="G76" i="29"/>
  <c r="G12" i="29"/>
  <c r="M10" i="28"/>
  <c r="D66" i="25"/>
  <c r="D60" i="24"/>
  <c r="L42" i="22"/>
  <c r="D38" i="21"/>
  <c r="G12" i="20"/>
  <c r="F16" i="29"/>
  <c r="J16" i="28"/>
  <c r="D65" i="24"/>
  <c r="G36" i="22"/>
  <c r="D9" i="21"/>
  <c r="E66" i="29"/>
  <c r="D71" i="28"/>
  <c r="E49" i="27"/>
  <c r="J58" i="25"/>
  <c r="E27" i="24"/>
  <c r="F36" i="22"/>
  <c r="G21" i="21"/>
  <c r="G22" i="20"/>
  <c r="J74" i="28"/>
  <c r="I7" i="25"/>
  <c r="I75" i="20"/>
  <c r="P76" i="19"/>
  <c r="Q69" i="19"/>
  <c r="D64" i="19"/>
  <c r="F58" i="19"/>
  <c r="O51" i="19"/>
  <c r="I45" i="19"/>
  <c r="D40" i="19"/>
  <c r="G35" i="19"/>
  <c r="J30" i="19"/>
  <c r="F26" i="19"/>
  <c r="I21" i="19"/>
  <c r="E17" i="19"/>
  <c r="H12" i="19"/>
  <c r="D8" i="19"/>
  <c r="D21" i="18"/>
  <c r="D28" i="17"/>
  <c r="E56" i="16"/>
  <c r="E24" i="16"/>
  <c r="G69" i="15"/>
  <c r="G53" i="15"/>
  <c r="G37" i="15"/>
  <c r="G21" i="15"/>
  <c r="S76" i="14"/>
  <c r="S72" i="14"/>
  <c r="S68" i="14"/>
  <c r="S64" i="14"/>
  <c r="S60" i="14"/>
  <c r="S56" i="14"/>
  <c r="S52" i="14"/>
  <c r="S48" i="14"/>
  <c r="S44" i="14"/>
  <c r="S40" i="14"/>
  <c r="S36" i="14"/>
  <c r="S32" i="14"/>
  <c r="S28" i="14"/>
  <c r="S24" i="14"/>
  <c r="S20" i="14"/>
  <c r="S16" i="14"/>
  <c r="S12" i="14"/>
  <c r="S8" i="14"/>
  <c r="G72" i="13"/>
  <c r="G64" i="13"/>
  <c r="G56" i="13"/>
  <c r="G48" i="13"/>
  <c r="G40" i="13"/>
  <c r="G32" i="13"/>
  <c r="G24" i="13"/>
  <c r="G16" i="13"/>
  <c r="G8" i="13"/>
  <c r="D49" i="12"/>
  <c r="D17" i="12"/>
  <c r="D66" i="11"/>
  <c r="D50" i="11"/>
  <c r="D34" i="11"/>
  <c r="D18" i="11"/>
  <c r="D58" i="10"/>
  <c r="D65" i="9"/>
  <c r="D72" i="8"/>
  <c r="D8" i="8"/>
  <c r="D47" i="7"/>
  <c r="D15" i="7"/>
  <c r="J73" i="6"/>
  <c r="F68" i="6"/>
  <c r="N62" i="6"/>
  <c r="J57" i="6"/>
  <c r="F52" i="6"/>
  <c r="N46" i="6"/>
  <c r="J41" i="6"/>
  <c r="F36" i="6"/>
  <c r="N30" i="6"/>
  <c r="J25" i="6"/>
  <c r="F20" i="6"/>
  <c r="N14" i="6"/>
  <c r="J9" i="6"/>
  <c r="F71" i="5"/>
  <c r="H60" i="5"/>
  <c r="D50" i="5"/>
  <c r="F39" i="5"/>
  <c r="H28" i="5"/>
  <c r="D18" i="5"/>
  <c r="F7" i="5"/>
  <c r="J73" i="4"/>
  <c r="J69" i="4"/>
  <c r="J65" i="4"/>
  <c r="J61" i="4"/>
  <c r="J57" i="4"/>
  <c r="J53" i="4"/>
  <c r="J49" i="4"/>
  <c r="J45" i="4"/>
  <c r="J41" i="4"/>
  <c r="J37" i="4"/>
  <c r="J33" i="4"/>
  <c r="J29" i="4"/>
  <c r="J25" i="4"/>
  <c r="J21" i="4"/>
  <c r="J17" i="4"/>
  <c r="J13" i="4"/>
  <c r="J9" i="4"/>
  <c r="BN76" i="3"/>
  <c r="CT75" i="3"/>
  <c r="Z75" i="3"/>
  <c r="AX74" i="3"/>
  <c r="BV73" i="3"/>
  <c r="J73" i="3"/>
  <c r="AH72" i="3"/>
  <c r="BF71" i="3"/>
  <c r="CD70" i="3"/>
  <c r="R70" i="3"/>
  <c r="AP69" i="3"/>
  <c r="BN68" i="3"/>
  <c r="CT67" i="3"/>
  <c r="Z67" i="3"/>
  <c r="AX66" i="3"/>
  <c r="D47" i="29"/>
  <c r="F62" i="28"/>
  <c r="D9" i="27"/>
  <c r="I54" i="25"/>
  <c r="D58" i="23"/>
  <c r="K13" i="22"/>
  <c r="I65" i="20"/>
  <c r="H24" i="20"/>
  <c r="E74" i="19"/>
  <c r="H69" i="19"/>
  <c r="D65" i="19"/>
  <c r="G60" i="19"/>
  <c r="J55" i="19"/>
  <c r="F51" i="19"/>
  <c r="I46" i="19"/>
  <c r="E42" i="19"/>
  <c r="H37" i="19"/>
  <c r="D33" i="19"/>
  <c r="G28" i="19"/>
  <c r="J23" i="19"/>
  <c r="F19" i="19"/>
  <c r="I14" i="19"/>
  <c r="E10" i="19"/>
  <c r="D52" i="18"/>
  <c r="D59" i="17"/>
  <c r="E69" i="16"/>
  <c r="E37" i="16"/>
  <c r="E74" i="15"/>
  <c r="E58" i="15"/>
  <c r="E42" i="15"/>
  <c r="E26" i="15"/>
  <c r="E10" i="15"/>
  <c r="N74" i="14"/>
  <c r="D71" i="14"/>
  <c r="L67" i="14"/>
  <c r="T63" i="14"/>
  <c r="J60" i="14"/>
  <c r="R56" i="14"/>
  <c r="H53" i="14"/>
  <c r="P49" i="14"/>
  <c r="F46" i="14"/>
  <c r="N42" i="14"/>
  <c r="D39" i="14"/>
  <c r="L35" i="14"/>
  <c r="T31" i="14"/>
  <c r="J28" i="14"/>
  <c r="R24" i="14"/>
  <c r="H21" i="14"/>
  <c r="P17" i="14"/>
  <c r="F14" i="14"/>
  <c r="N10" i="14"/>
  <c r="D7" i="14"/>
  <c r="F72" i="13"/>
  <c r="N66" i="13"/>
  <c r="J61" i="13"/>
  <c r="F56" i="13"/>
  <c r="N50" i="13"/>
  <c r="J45" i="13"/>
  <c r="F40" i="13"/>
  <c r="N34" i="13"/>
  <c r="J29" i="13"/>
  <c r="F24" i="13"/>
  <c r="N18" i="13"/>
  <c r="J13" i="13"/>
  <c r="F8" i="13"/>
  <c r="E51" i="12"/>
  <c r="E19" i="12"/>
  <c r="D33" i="10"/>
  <c r="D40" i="9"/>
  <c r="D47" i="8"/>
  <c r="D68" i="7"/>
  <c r="D36" i="7"/>
  <c r="M76" i="6"/>
  <c r="M68" i="6"/>
  <c r="M60" i="6"/>
  <c r="M52" i="6"/>
  <c r="M44" i="6"/>
  <c r="M36" i="6"/>
  <c r="M28" i="6"/>
  <c r="M20" i="6"/>
  <c r="M12" i="6"/>
  <c r="G72" i="5"/>
  <c r="G56" i="5"/>
  <c r="G40" i="5"/>
  <c r="G24" i="5"/>
  <c r="G8" i="5"/>
  <c r="S72" i="4"/>
  <c r="E67" i="4"/>
  <c r="G62" i="4"/>
  <c r="S56" i="4"/>
  <c r="E51" i="4"/>
  <c r="G46" i="4"/>
  <c r="S40" i="4"/>
  <c r="E35" i="4"/>
  <c r="G30" i="4"/>
  <c r="S24" i="4"/>
  <c r="E19" i="4"/>
  <c r="G14" i="4"/>
  <c r="S8" i="4"/>
  <c r="BE76" i="3"/>
  <c r="CK75" i="3"/>
  <c r="Y75" i="3"/>
  <c r="BE74" i="3"/>
  <c r="CK73" i="3"/>
  <c r="Y73" i="3"/>
  <c r="BE72" i="3"/>
  <c r="CK71" i="3"/>
  <c r="Y71" i="3"/>
  <c r="J52" i="22"/>
  <c r="G44" i="21"/>
  <c r="I22" i="20"/>
  <c r="D7" i="28"/>
  <c r="F19" i="21"/>
  <c r="O35" i="19"/>
  <c r="D36" i="17"/>
  <c r="I73" i="14"/>
  <c r="I41" i="14"/>
  <c r="I9" i="14"/>
  <c r="K17" i="13"/>
  <c r="D66" i="10"/>
  <c r="J63" i="6"/>
  <c r="N20" i="6"/>
  <c r="F19" i="5"/>
  <c r="R49" i="4"/>
  <c r="R17" i="4"/>
  <c r="R73" i="3"/>
  <c r="AH67" i="3"/>
  <c r="F70" i="20"/>
  <c r="Q46" i="19"/>
  <c r="M10" i="19"/>
  <c r="F29" i="15"/>
  <c r="P53" i="14"/>
  <c r="H25" i="14"/>
  <c r="F62" i="13"/>
  <c r="J19" i="13"/>
  <c r="E73" i="7"/>
  <c r="M50" i="6"/>
  <c r="M18" i="6"/>
  <c r="G36" i="5"/>
  <c r="G66" i="4"/>
  <c r="S44" i="4"/>
  <c r="E23" i="4"/>
  <c r="AO76" i="3"/>
  <c r="I74" i="3"/>
  <c r="BU72" i="3"/>
  <c r="AO71" i="3"/>
  <c r="AO70" i="3"/>
  <c r="BM69" i="3"/>
  <c r="CS68" i="3"/>
  <c r="AG68" i="3"/>
  <c r="BM67" i="3"/>
  <c r="CS66" i="3"/>
  <c r="AG66" i="3"/>
  <c r="D54" i="29"/>
  <c r="M49" i="28"/>
  <c r="D46" i="26"/>
  <c r="I37" i="25"/>
  <c r="E64" i="22"/>
  <c r="E58" i="21"/>
  <c r="F56" i="20"/>
  <c r="E15" i="20"/>
  <c r="K73" i="19"/>
  <c r="N68" i="19"/>
  <c r="Q63" i="19"/>
  <c r="M59" i="19"/>
  <c r="P54" i="19"/>
  <c r="L50" i="19"/>
  <c r="O45" i="19"/>
  <c r="K41" i="19"/>
  <c r="N36" i="19"/>
  <c r="Q31" i="19"/>
  <c r="M27" i="19"/>
  <c r="P22" i="19"/>
  <c r="L18" i="19"/>
  <c r="O13" i="19"/>
  <c r="K9" i="19"/>
  <c r="D43" i="18"/>
  <c r="D50" i="17"/>
  <c r="E66" i="16"/>
  <c r="E34" i="16"/>
  <c r="D74" i="15"/>
  <c r="D58" i="15"/>
  <c r="D42" i="15"/>
  <c r="D26" i="15"/>
  <c r="D10" i="15"/>
  <c r="O73" i="14"/>
  <c r="O69" i="14"/>
  <c r="O65" i="14"/>
  <c r="O61" i="14"/>
  <c r="O57" i="14"/>
  <c r="O53" i="14"/>
  <c r="O49" i="14"/>
  <c r="O45" i="14"/>
  <c r="O41" i="14"/>
  <c r="O37" i="14"/>
  <c r="O33" i="14"/>
  <c r="O29" i="14"/>
  <c r="O25" i="14"/>
  <c r="O21" i="14"/>
  <c r="O17" i="14"/>
  <c r="O13" i="14"/>
  <c r="O9" i="14"/>
  <c r="I75" i="13"/>
  <c r="E70" i="13"/>
  <c r="M64" i="13"/>
  <c r="I59" i="13"/>
  <c r="E54" i="13"/>
  <c r="M48" i="13"/>
  <c r="I43" i="13"/>
  <c r="E38" i="13"/>
  <c r="M32" i="13"/>
  <c r="I27" i="13"/>
  <c r="E22" i="13"/>
  <c r="M16" i="13"/>
  <c r="I11" i="13"/>
  <c r="E72" i="12"/>
  <c r="E40" i="12"/>
  <c r="E8" i="12"/>
  <c r="F61" i="11"/>
  <c r="F45" i="11"/>
  <c r="F29" i="11"/>
  <c r="F13" i="11"/>
  <c r="D40" i="10"/>
  <c r="D47" i="9"/>
  <c r="D54" i="8"/>
  <c r="D65" i="7"/>
  <c r="D33" i="7"/>
  <c r="D76" i="6"/>
  <c r="D68" i="6"/>
  <c r="D60" i="6"/>
  <c r="D52" i="6"/>
  <c r="D44" i="6"/>
  <c r="D36" i="6"/>
  <c r="D28" i="6"/>
  <c r="D20" i="6"/>
  <c r="D12" i="6"/>
  <c r="F72" i="5"/>
  <c r="H61" i="5"/>
  <c r="D51" i="5"/>
  <c r="F40" i="5"/>
  <c r="H29" i="5"/>
  <c r="D19" i="5"/>
  <c r="F8" i="5"/>
  <c r="P73" i="4"/>
  <c r="P69" i="4"/>
  <c r="P65" i="4"/>
  <c r="P61" i="4"/>
  <c r="P57" i="4"/>
  <c r="P53" i="4"/>
  <c r="P49" i="4"/>
  <c r="P45" i="4"/>
  <c r="P41" i="4"/>
  <c r="P37" i="4"/>
  <c r="P33" i="4"/>
  <c r="P29" i="4"/>
  <c r="P25" i="4"/>
  <c r="P21" i="4"/>
  <c r="P17" i="4"/>
  <c r="P13" i="4"/>
  <c r="P9" i="4"/>
  <c r="CJ76" i="3"/>
  <c r="X76" i="3"/>
  <c r="BD75" i="3"/>
  <c r="CJ74" i="3"/>
  <c r="X74" i="3"/>
  <c r="BD73" i="3"/>
  <c r="CJ72" i="3"/>
  <c r="X72" i="3"/>
  <c r="BD71" i="3"/>
  <c r="CJ70" i="3"/>
  <c r="X70" i="3"/>
  <c r="BD69" i="3"/>
  <c r="CJ68" i="3"/>
  <c r="X68" i="3"/>
  <c r="BD67" i="3"/>
  <c r="CJ66" i="3"/>
  <c r="X66" i="3"/>
  <c r="BD65" i="3"/>
  <c r="D21" i="29"/>
  <c r="F14" i="28"/>
  <c r="I68" i="25"/>
  <c r="E56" i="24"/>
  <c r="K37" i="22"/>
  <c r="G16" i="21"/>
  <c r="I41" i="20"/>
  <c r="E76" i="19"/>
  <c r="H71" i="19"/>
  <c r="D67" i="19"/>
  <c r="G62" i="19"/>
  <c r="J57" i="19"/>
  <c r="F53" i="19"/>
  <c r="I48" i="19"/>
  <c r="E44" i="19"/>
  <c r="H39" i="19"/>
  <c r="D35" i="19"/>
  <c r="G30" i="19"/>
  <c r="J25" i="19"/>
  <c r="F21" i="19"/>
  <c r="I16" i="19"/>
  <c r="E12" i="19"/>
  <c r="H7" i="19"/>
  <c r="D18" i="18"/>
  <c r="D25" i="17"/>
  <c r="E55" i="16"/>
  <c r="E23" i="16"/>
  <c r="D69" i="15"/>
  <c r="D53" i="15"/>
  <c r="D37" i="15"/>
  <c r="D21" i="15"/>
  <c r="H76" i="14"/>
  <c r="P72" i="14"/>
  <c r="F69" i="14"/>
  <c r="N65" i="14"/>
  <c r="D62" i="14"/>
  <c r="L58" i="14"/>
  <c r="T54" i="14"/>
  <c r="J51" i="14"/>
  <c r="R47" i="14"/>
  <c r="H44" i="14"/>
  <c r="P40" i="14"/>
  <c r="F37" i="14"/>
  <c r="N33" i="14"/>
  <c r="D30" i="14"/>
  <c r="L26" i="14"/>
  <c r="T22" i="14"/>
  <c r="J19" i="14"/>
  <c r="R15" i="14"/>
  <c r="H12" i="14"/>
  <c r="P8" i="14"/>
  <c r="L72" i="13"/>
  <c r="L64" i="13"/>
  <c r="L56" i="13"/>
  <c r="L48" i="13"/>
  <c r="L40" i="13"/>
  <c r="L32" i="13"/>
  <c r="L24" i="13"/>
  <c r="L16" i="13"/>
  <c r="L8" i="13"/>
  <c r="D48" i="12"/>
  <c r="D16" i="12"/>
  <c r="E65" i="11"/>
  <c r="E49" i="11"/>
  <c r="E33" i="11"/>
  <c r="E17" i="11"/>
  <c r="D55" i="10"/>
  <c r="D62" i="9"/>
  <c r="D61" i="8"/>
  <c r="D70" i="7"/>
  <c r="D38" i="7"/>
  <c r="G75" i="6"/>
  <c r="G59" i="6"/>
  <c r="G43" i="6"/>
  <c r="G27" i="6"/>
  <c r="G11" i="6"/>
  <c r="G65" i="5"/>
  <c r="G49" i="5"/>
  <c r="G33" i="5"/>
  <c r="D64" i="21"/>
  <c r="E17" i="20"/>
  <c r="F24" i="29"/>
  <c r="J66" i="25"/>
  <c r="F16" i="20"/>
  <c r="K31" i="19"/>
  <c r="D59" i="16"/>
  <c r="I69" i="14"/>
  <c r="I37" i="14"/>
  <c r="K73" i="13"/>
  <c r="K9" i="13"/>
  <c r="D73" i="9"/>
  <c r="F58" i="6"/>
  <c r="J15" i="6"/>
  <c r="H8" i="5"/>
  <c r="R45" i="4"/>
  <c r="R13" i="4"/>
  <c r="AP72" i="3"/>
  <c r="BF66" i="3"/>
  <c r="E29" i="20"/>
  <c r="M42" i="19"/>
  <c r="D60" i="18"/>
  <c r="F13" i="15"/>
  <c r="F50" i="14"/>
  <c r="P21" i="14"/>
  <c r="N56" i="13"/>
  <c r="F14" i="13"/>
  <c r="E41" i="7"/>
  <c r="I45" i="6"/>
  <c r="I13" i="6"/>
  <c r="E27" i="5"/>
  <c r="O62" i="4"/>
  <c r="I41" i="4"/>
  <c r="M19" i="4"/>
  <c r="CS75" i="3"/>
  <c r="CS73" i="3"/>
  <c r="BM72" i="3"/>
  <c r="AG71" i="3"/>
  <c r="AG70" i="3"/>
  <c r="BE69" i="3"/>
  <c r="CK68" i="3"/>
  <c r="Y68" i="3"/>
  <c r="BE67" i="3"/>
  <c r="CK66" i="3"/>
  <c r="Y66" i="3"/>
  <c r="D46" i="29"/>
  <c r="D44" i="28"/>
  <c r="E33" i="26"/>
  <c r="I29" i="25"/>
  <c r="K57" i="22"/>
  <c r="F45" i="21"/>
  <c r="I51" i="20"/>
  <c r="H10" i="20"/>
  <c r="J72" i="19"/>
  <c r="F68" i="19"/>
  <c r="I63" i="19"/>
  <c r="E59" i="19"/>
  <c r="H54" i="19"/>
  <c r="D50" i="19"/>
  <c r="G45" i="19"/>
  <c r="J40" i="19"/>
  <c r="F36" i="19"/>
  <c r="I31" i="19"/>
  <c r="E27" i="19"/>
  <c r="H22" i="19"/>
  <c r="D18" i="19"/>
  <c r="G13" i="19"/>
  <c r="J8" i="19"/>
  <c r="D35" i="18"/>
  <c r="D42" i="17"/>
  <c r="D61" i="16"/>
  <c r="D29" i="16"/>
  <c r="F72" i="15"/>
  <c r="F56" i="15"/>
  <c r="F40" i="15"/>
  <c r="F24" i="15"/>
  <c r="F8" i="15"/>
  <c r="G73" i="14"/>
  <c r="G69" i="14"/>
  <c r="G65" i="14"/>
  <c r="G61" i="14"/>
  <c r="G57" i="14"/>
  <c r="G53" i="14"/>
  <c r="G49" i="14"/>
  <c r="G45" i="14"/>
  <c r="G41" i="14"/>
  <c r="G37" i="14"/>
  <c r="G33" i="14"/>
  <c r="G29" i="14"/>
  <c r="G25" i="14"/>
  <c r="G21" i="14"/>
  <c r="G17" i="14"/>
  <c r="G13" i="14"/>
  <c r="G9" i="14"/>
  <c r="M74" i="13"/>
  <c r="I69" i="13"/>
  <c r="E64" i="13"/>
  <c r="M58" i="13"/>
  <c r="I53" i="13"/>
  <c r="E48" i="13"/>
  <c r="M42" i="13"/>
  <c r="I37" i="13"/>
  <c r="E32" i="13"/>
  <c r="M26" i="13"/>
  <c r="I21" i="13"/>
  <c r="E16" i="13"/>
  <c r="M10" i="13"/>
  <c r="D67" i="12"/>
  <c r="D35" i="12"/>
  <c r="F75" i="11"/>
  <c r="F59" i="11"/>
  <c r="F43" i="11"/>
  <c r="F27" i="11"/>
  <c r="F11" i="11"/>
  <c r="D32" i="10"/>
  <c r="D39" i="9"/>
  <c r="D46" i="8"/>
  <c r="E62" i="7"/>
  <c r="E30" i="7"/>
  <c r="L74" i="6"/>
  <c r="L66" i="6"/>
  <c r="L58" i="6"/>
  <c r="L50" i="6"/>
  <c r="L42" i="6"/>
  <c r="L34" i="6"/>
  <c r="L26" i="6"/>
  <c r="L18" i="6"/>
  <c r="L10" i="6"/>
  <c r="D71" i="5"/>
  <c r="F60" i="5"/>
  <c r="H49" i="5"/>
  <c r="D39" i="5"/>
  <c r="F28" i="5"/>
  <c r="H17" i="5"/>
  <c r="D7" i="5"/>
  <c r="H73" i="4"/>
  <c r="H69" i="4"/>
  <c r="H65" i="4"/>
  <c r="H61" i="4"/>
  <c r="H57" i="4"/>
  <c r="H53" i="4"/>
  <c r="H49" i="4"/>
  <c r="H45" i="4"/>
  <c r="H41" i="4"/>
  <c r="H37" i="4"/>
  <c r="H33" i="4"/>
  <c r="H29" i="4"/>
  <c r="H25" i="4"/>
  <c r="H21" i="4"/>
  <c r="H17" i="4"/>
  <c r="H13" i="4"/>
  <c r="H9" i="4"/>
  <c r="CB76" i="3"/>
  <c r="P76" i="3"/>
  <c r="AV75" i="3"/>
  <c r="CB74" i="3"/>
  <c r="P74" i="3"/>
  <c r="AV73" i="3"/>
  <c r="CB72" i="3"/>
  <c r="P72" i="3"/>
  <c r="AV71" i="3"/>
  <c r="CB70" i="3"/>
  <c r="P70" i="3"/>
  <c r="AV69" i="3"/>
  <c r="CB68" i="3"/>
  <c r="P68" i="3"/>
  <c r="AV67" i="3"/>
  <c r="CB66" i="3"/>
  <c r="P66" i="3"/>
  <c r="AV65" i="3"/>
  <c r="D13" i="29"/>
  <c r="E46" i="27"/>
  <c r="I60" i="25"/>
  <c r="D35" i="24"/>
  <c r="G31" i="22"/>
  <c r="E10" i="21"/>
  <c r="E37" i="20"/>
  <c r="L75" i="19"/>
  <c r="O70" i="19"/>
  <c r="K66" i="19"/>
  <c r="N61" i="19"/>
  <c r="Q56" i="19"/>
  <c r="M52" i="19"/>
  <c r="P47" i="19"/>
  <c r="L43" i="19"/>
  <c r="O38" i="19"/>
  <c r="K34" i="19"/>
  <c r="N29" i="19"/>
  <c r="Q24" i="19"/>
  <c r="M20" i="19"/>
  <c r="P15" i="19"/>
  <c r="L11" i="19"/>
  <c r="D74" i="18"/>
  <c r="D10" i="18"/>
  <c r="D17" i="17"/>
  <c r="D50" i="16"/>
  <c r="D18" i="16"/>
  <c r="F67" i="15"/>
  <c r="F51" i="15"/>
  <c r="F35" i="15"/>
  <c r="F19" i="15"/>
  <c r="R75" i="14"/>
  <c r="H72" i="14"/>
  <c r="P68" i="14"/>
  <c r="F65" i="14"/>
  <c r="N61" i="14"/>
  <c r="D58" i="14"/>
  <c r="L54" i="14"/>
  <c r="T50" i="14"/>
  <c r="J47" i="14"/>
  <c r="R43" i="14"/>
  <c r="H40" i="14"/>
  <c r="P36" i="14"/>
  <c r="F33" i="14"/>
  <c r="N29" i="14"/>
  <c r="D26" i="14"/>
  <c r="L22" i="14"/>
  <c r="T18" i="14"/>
  <c r="J15" i="14"/>
  <c r="R11" i="14"/>
  <c r="H8" i="14"/>
  <c r="H71" i="13"/>
  <c r="H63" i="13"/>
  <c r="H55" i="13"/>
  <c r="H47" i="13"/>
  <c r="H39" i="13"/>
  <c r="H31" i="13"/>
  <c r="H23" i="13"/>
  <c r="H15" i="13"/>
  <c r="H7" i="13"/>
  <c r="E45" i="12"/>
  <c r="E13" i="12"/>
  <c r="E63" i="11"/>
  <c r="E47" i="11"/>
  <c r="E31" i="11"/>
  <c r="E15" i="11"/>
  <c r="D47" i="10"/>
  <c r="D54" i="9"/>
  <c r="D53" i="8"/>
  <c r="E67" i="7"/>
  <c r="E35" i="7"/>
  <c r="G73" i="6"/>
  <c r="G57" i="6"/>
  <c r="G41" i="6"/>
  <c r="G25" i="6"/>
  <c r="G9" i="6"/>
  <c r="E64" i="5"/>
  <c r="E48" i="5"/>
  <c r="E32" i="5"/>
  <c r="D31" i="20"/>
  <c r="G20" i="29"/>
  <c r="G25" i="28"/>
  <c r="E59" i="24"/>
  <c r="K71" i="19"/>
  <c r="N26" i="19"/>
  <c r="D27" i="16"/>
  <c r="I65" i="14"/>
  <c r="I33" i="14"/>
  <c r="K65" i="13"/>
  <c r="E54" i="12"/>
  <c r="D9" i="9"/>
  <c r="N52" i="6"/>
  <c r="F10" i="6"/>
  <c r="R73" i="4"/>
  <c r="R41" i="4"/>
  <c r="R9" i="4"/>
  <c r="BN71" i="3"/>
  <c r="D55" i="29"/>
  <c r="M74" i="19"/>
  <c r="P37" i="19"/>
  <c r="D67" i="17"/>
  <c r="D75" i="14"/>
  <c r="N46" i="14"/>
  <c r="F18" i="14"/>
  <c r="J51" i="13"/>
  <c r="N8" i="13"/>
  <c r="E9" i="7"/>
  <c r="M42" i="6"/>
  <c r="M10" i="6"/>
  <c r="G20" i="5"/>
  <c r="S60" i="4"/>
  <c r="E39" i="4"/>
  <c r="G18" i="4"/>
  <c r="BU75" i="3"/>
  <c r="BU73" i="3"/>
  <c r="AO72" i="3"/>
  <c r="I71" i="3"/>
  <c r="Y70" i="3"/>
  <c r="AW69" i="3"/>
  <c r="CC68" i="3"/>
  <c r="Q68" i="3"/>
  <c r="AW67" i="3"/>
  <c r="CC66" i="3"/>
  <c r="Q66" i="3"/>
  <c r="D38" i="29"/>
  <c r="F38" i="28"/>
  <c r="F20" i="26"/>
  <c r="I21" i="25"/>
  <c r="G51" i="22"/>
  <c r="G32" i="21"/>
  <c r="E47" i="20"/>
  <c r="N76" i="19"/>
  <c r="Q71" i="19"/>
  <c r="M67" i="19"/>
  <c r="P62" i="19"/>
  <c r="L58" i="19"/>
  <c r="O53" i="19"/>
  <c r="K49" i="19"/>
  <c r="N44" i="19"/>
  <c r="Q39" i="19"/>
  <c r="M35" i="19"/>
  <c r="P30" i="19"/>
  <c r="L26" i="19"/>
  <c r="O21" i="19"/>
  <c r="K17" i="19"/>
  <c r="N12" i="19"/>
  <c r="Q7" i="19"/>
  <c r="D27" i="18"/>
  <c r="D34" i="17"/>
  <c r="E58" i="16"/>
  <c r="E26" i="16"/>
  <c r="E69" i="15"/>
  <c r="E53" i="15"/>
  <c r="E37" i="15"/>
  <c r="E21" i="15"/>
  <c r="Q76" i="14"/>
  <c r="Q72" i="14"/>
  <c r="Q68" i="14"/>
  <c r="Q64" i="14"/>
  <c r="Q60" i="14"/>
  <c r="Q56" i="14"/>
  <c r="Q52" i="14"/>
  <c r="Q48" i="14"/>
  <c r="Q44" i="14"/>
  <c r="Q40" i="14"/>
  <c r="Q36" i="14"/>
  <c r="Q32" i="14"/>
  <c r="Q28" i="14"/>
  <c r="Q24" i="14"/>
  <c r="Q20" i="14"/>
  <c r="Q16" i="14"/>
  <c r="Q12" i="14"/>
  <c r="Q8" i="14"/>
  <c r="E74" i="13"/>
  <c r="M68" i="13"/>
  <c r="I63" i="13"/>
  <c r="E58" i="13"/>
  <c r="M52" i="13"/>
  <c r="I47" i="13"/>
  <c r="E42" i="13"/>
  <c r="M36" i="13"/>
  <c r="I31" i="13"/>
  <c r="E26" i="13"/>
  <c r="M20" i="13"/>
  <c r="I15" i="13"/>
  <c r="E10" i="13"/>
  <c r="E64" i="12"/>
  <c r="E32" i="12"/>
  <c r="F73" i="11"/>
  <c r="F57" i="11"/>
  <c r="F41" i="11"/>
  <c r="F25" i="11"/>
  <c r="F9" i="11"/>
  <c r="D24" i="10"/>
  <c r="D31" i="9"/>
  <c r="D38" i="8"/>
  <c r="D57" i="7"/>
  <c r="D25" i="7"/>
  <c r="D74" i="6"/>
  <c r="D66" i="6"/>
  <c r="D58" i="6"/>
  <c r="D50" i="6"/>
  <c r="D42" i="6"/>
  <c r="D34" i="6"/>
  <c r="D26" i="6"/>
  <c r="D18" i="6"/>
  <c r="D10" i="6"/>
  <c r="H69" i="5"/>
  <c r="D59" i="5"/>
  <c r="F48" i="5"/>
  <c r="H37" i="5"/>
  <c r="D27" i="5"/>
  <c r="F16" i="5"/>
  <c r="R76" i="4"/>
  <c r="R72" i="4"/>
  <c r="R68" i="4"/>
  <c r="R64" i="4"/>
  <c r="R60" i="4"/>
  <c r="R56" i="4"/>
  <c r="R52" i="4"/>
  <c r="R48" i="4"/>
  <c r="R44" i="4"/>
  <c r="R40" i="4"/>
  <c r="R36" i="4"/>
  <c r="R32" i="4"/>
  <c r="R28" i="4"/>
  <c r="R24" i="4"/>
  <c r="R20" i="4"/>
  <c r="R16" i="4"/>
  <c r="R12" i="4"/>
  <c r="R8" i="4"/>
  <c r="BT76" i="3"/>
  <c r="H76" i="3"/>
  <c r="AN75" i="3"/>
  <c r="BT74" i="3"/>
  <c r="H74" i="3"/>
  <c r="AN73" i="3"/>
  <c r="BT72" i="3"/>
  <c r="H72" i="3"/>
  <c r="AN71" i="3"/>
  <c r="BT70" i="3"/>
  <c r="H70" i="3"/>
  <c r="AN69" i="3"/>
  <c r="BT68" i="3"/>
  <c r="H68" i="3"/>
  <c r="AN67" i="3"/>
  <c r="BT66" i="3"/>
  <c r="H66" i="3"/>
  <c r="D69" i="29"/>
  <c r="J66" i="28"/>
  <c r="D25" i="27"/>
  <c r="I52" i="25"/>
  <c r="D42" i="23"/>
  <c r="I18" i="22"/>
  <c r="I73" i="20"/>
  <c r="H32" i="20"/>
  <c r="D75" i="19"/>
  <c r="G70" i="19"/>
  <c r="J65" i="19"/>
  <c r="F61" i="19"/>
  <c r="I56" i="19"/>
  <c r="E52" i="19"/>
  <c r="H47" i="19"/>
  <c r="D43" i="19"/>
  <c r="G38" i="19"/>
  <c r="J33" i="19"/>
  <c r="F29" i="19"/>
  <c r="I24" i="19"/>
  <c r="E20" i="19"/>
  <c r="H15" i="19"/>
  <c r="D11" i="19"/>
  <c r="D66" i="18"/>
  <c r="D73" i="17"/>
  <c r="D9" i="17"/>
  <c r="E47" i="16"/>
  <c r="E15" i="16"/>
  <c r="E64" i="15"/>
  <c r="E48" i="15"/>
  <c r="E32" i="15"/>
  <c r="E16" i="15"/>
  <c r="J75" i="14"/>
  <c r="R71" i="14"/>
  <c r="H68" i="14"/>
  <c r="P64" i="14"/>
  <c r="F61" i="14"/>
  <c r="N57" i="14"/>
  <c r="D54" i="14"/>
  <c r="L50" i="14"/>
  <c r="T46" i="14"/>
  <c r="J43" i="14"/>
  <c r="R39" i="14"/>
  <c r="H36" i="14"/>
  <c r="P32" i="14"/>
  <c r="F29" i="14"/>
  <c r="N25" i="14"/>
  <c r="D22" i="14"/>
  <c r="L18" i="14"/>
  <c r="T14" i="14"/>
  <c r="J11" i="14"/>
  <c r="R7" i="14"/>
  <c r="L70" i="13"/>
  <c r="L62" i="13"/>
  <c r="L54" i="13"/>
  <c r="L46" i="13"/>
  <c r="L38" i="13"/>
  <c r="L30" i="13"/>
  <c r="L22" i="13"/>
  <c r="L14" i="13"/>
  <c r="D72" i="12"/>
  <c r="D40" i="12"/>
  <c r="D8" i="12"/>
  <c r="E61" i="11"/>
  <c r="E45" i="11"/>
  <c r="E29" i="11"/>
  <c r="E13" i="11"/>
  <c r="D39" i="10"/>
  <c r="D46" i="9"/>
  <c r="D45" i="8"/>
  <c r="D62" i="7"/>
  <c r="D30" i="7"/>
  <c r="G71" i="6"/>
  <c r="G55" i="6"/>
  <c r="G39" i="6"/>
  <c r="G23" i="6"/>
  <c r="G7" i="6"/>
  <c r="G61" i="5"/>
  <c r="G45" i="5"/>
  <c r="G29" i="5"/>
  <c r="H31" i="29"/>
  <c r="J19" i="28"/>
  <c r="G17" i="26"/>
  <c r="J42" i="22"/>
  <c r="E65" i="19"/>
  <c r="Q21" i="19"/>
  <c r="E71" i="15"/>
  <c r="I61" i="14"/>
  <c r="I29" i="14"/>
  <c r="K57" i="13"/>
  <c r="E22" i="12"/>
  <c r="D16" i="8"/>
  <c r="J47" i="6"/>
  <c r="H72" i="5"/>
  <c r="R69" i="4"/>
  <c r="R37" i="4"/>
  <c r="BV76" i="3"/>
  <c r="CT70" i="3"/>
  <c r="D68" i="28"/>
  <c r="P69" i="19"/>
  <c r="L33" i="19"/>
  <c r="D72" i="16"/>
  <c r="L71" i="14"/>
  <c r="D43" i="14"/>
  <c r="N14" i="14"/>
  <c r="F46" i="13"/>
  <c r="D54" i="12"/>
  <c r="I69" i="6"/>
  <c r="I37" i="6"/>
  <c r="E75" i="5"/>
  <c r="E11" i="5"/>
  <c r="I57" i="4"/>
  <c r="M35" i="4"/>
  <c r="O14" i="4"/>
  <c r="AG75" i="3"/>
  <c r="BE73" i="3"/>
  <c r="Y72" i="3"/>
  <c r="CK70" i="3"/>
  <c r="I70" i="3"/>
  <c r="AO69" i="3"/>
  <c r="BU68" i="3"/>
  <c r="I68" i="3"/>
  <c r="AO67" i="3"/>
  <c r="BU66" i="3"/>
  <c r="I66" i="3"/>
  <c r="D30" i="29"/>
  <c r="J26" i="28"/>
  <c r="G7" i="26"/>
  <c r="I13" i="25"/>
  <c r="I38" i="22"/>
  <c r="E24" i="21"/>
  <c r="H42" i="20"/>
  <c r="F76" i="19"/>
  <c r="I71" i="19"/>
  <c r="E67" i="19"/>
  <c r="H62" i="19"/>
  <c r="D58" i="19"/>
  <c r="G53" i="19"/>
  <c r="J48" i="19"/>
  <c r="F44" i="19"/>
  <c r="I39" i="19"/>
  <c r="E35" i="19"/>
  <c r="H30" i="19"/>
  <c r="D26" i="19"/>
  <c r="G21" i="19"/>
  <c r="J16" i="19"/>
  <c r="F12" i="19"/>
  <c r="I7" i="19"/>
  <c r="D19" i="18"/>
  <c r="D26" i="17"/>
  <c r="D53" i="16"/>
  <c r="D21" i="16"/>
  <c r="G67" i="15"/>
  <c r="G51" i="15"/>
  <c r="G35" i="15"/>
  <c r="G19" i="15"/>
  <c r="I76" i="14"/>
  <c r="I72" i="14"/>
  <c r="I68" i="14"/>
  <c r="I64" i="14"/>
  <c r="I60" i="14"/>
  <c r="I56" i="14"/>
  <c r="I52" i="14"/>
  <c r="I48" i="14"/>
  <c r="I44" i="14"/>
  <c r="I40" i="14"/>
  <c r="I36" i="14"/>
  <c r="I32" i="14"/>
  <c r="I28" i="14"/>
  <c r="I24" i="14"/>
  <c r="I20" i="14"/>
  <c r="I16" i="14"/>
  <c r="I12" i="14"/>
  <c r="I8" i="14"/>
  <c r="I73" i="13"/>
  <c r="E68" i="13"/>
  <c r="M62" i="13"/>
  <c r="I57" i="13"/>
  <c r="E52" i="13"/>
  <c r="M46" i="13"/>
  <c r="I41" i="13"/>
  <c r="E36" i="13"/>
  <c r="M30" i="13"/>
  <c r="I25" i="13"/>
  <c r="E20" i="13"/>
  <c r="M14" i="13"/>
  <c r="I9" i="13"/>
  <c r="D59" i="12"/>
  <c r="D27" i="12"/>
  <c r="F71" i="11"/>
  <c r="F55" i="11"/>
  <c r="F39" i="11"/>
  <c r="F23" i="11"/>
  <c r="F7" i="11"/>
  <c r="D16" i="10"/>
  <c r="D23" i="9"/>
  <c r="D30" i="8"/>
  <c r="E54" i="7"/>
  <c r="E22" i="7"/>
  <c r="L72" i="6"/>
  <c r="L64" i="6"/>
  <c r="L56" i="6"/>
  <c r="L48" i="6"/>
  <c r="L40" i="6"/>
  <c r="L32" i="6"/>
  <c r="L24" i="6"/>
  <c r="L16" i="6"/>
  <c r="L8" i="6"/>
  <c r="F68" i="5"/>
  <c r="H57" i="5"/>
  <c r="D47" i="5"/>
  <c r="F36" i="5"/>
  <c r="H25" i="5"/>
  <c r="D15" i="5"/>
  <c r="J76" i="4"/>
  <c r="J72" i="4"/>
  <c r="J68" i="4"/>
  <c r="J64" i="4"/>
  <c r="J60" i="4"/>
  <c r="J56" i="4"/>
  <c r="J52" i="4"/>
  <c r="J48" i="4"/>
  <c r="J44" i="4"/>
  <c r="J40" i="4"/>
  <c r="J36" i="4"/>
  <c r="J32" i="4"/>
  <c r="J28" i="4"/>
  <c r="J24" i="4"/>
  <c r="J20" i="4"/>
  <c r="J16" i="4"/>
  <c r="J12" i="4"/>
  <c r="J8" i="4"/>
  <c r="BL76" i="3"/>
  <c r="CR75" i="3"/>
  <c r="AF75" i="3"/>
  <c r="BL74" i="3"/>
  <c r="CR73" i="3"/>
  <c r="AF73" i="3"/>
  <c r="BL72" i="3"/>
  <c r="CR71" i="3"/>
  <c r="AF71" i="3"/>
  <c r="BL70" i="3"/>
  <c r="CR69" i="3"/>
  <c r="AF69" i="3"/>
  <c r="BL68" i="3"/>
  <c r="CR67" i="3"/>
  <c r="AF67" i="3"/>
  <c r="BL66" i="3"/>
  <c r="CR65" i="3"/>
  <c r="D61" i="29"/>
  <c r="L60" i="28"/>
  <c r="D70" i="26"/>
  <c r="I44" i="25"/>
  <c r="E76" i="22"/>
  <c r="E12" i="22"/>
  <c r="E69" i="20"/>
  <c r="D28" i="20"/>
  <c r="K74" i="19"/>
  <c r="N69" i="19"/>
  <c r="Q64" i="19"/>
  <c r="M60" i="19"/>
  <c r="P55" i="19"/>
  <c r="L51" i="19"/>
  <c r="O46" i="19"/>
  <c r="K42" i="19"/>
  <c r="N37" i="19"/>
  <c r="Q32" i="19"/>
  <c r="M28" i="19"/>
  <c r="P23" i="19"/>
  <c r="L19" i="19"/>
  <c r="O14" i="19"/>
  <c r="K10" i="19"/>
  <c r="D58" i="18"/>
  <c r="D65" i="17"/>
  <c r="D74" i="16"/>
  <c r="D42" i="16"/>
  <c r="D10" i="16"/>
  <c r="G62" i="15"/>
  <c r="G46" i="15"/>
  <c r="G30" i="15"/>
  <c r="G14" i="15"/>
  <c r="T74" i="14"/>
  <c r="J71" i="14"/>
  <c r="R67" i="14"/>
  <c r="H64" i="14"/>
  <c r="P60" i="14"/>
  <c r="F57" i="14"/>
  <c r="N53" i="14"/>
  <c r="D50" i="14"/>
  <c r="L46" i="14"/>
  <c r="T42" i="14"/>
  <c r="J39" i="14"/>
  <c r="R35" i="14"/>
  <c r="H32" i="14"/>
  <c r="P28" i="14"/>
  <c r="F25" i="14"/>
  <c r="N21" i="14"/>
  <c r="D18" i="14"/>
  <c r="L14" i="14"/>
  <c r="T10" i="14"/>
  <c r="J7" i="14"/>
  <c r="H69" i="13"/>
  <c r="H61" i="13"/>
  <c r="H53" i="13"/>
  <c r="H45" i="13"/>
  <c r="H37" i="13"/>
  <c r="H29" i="13"/>
  <c r="H21" i="13"/>
  <c r="H13" i="13"/>
  <c r="E69" i="12"/>
  <c r="E37" i="12"/>
  <c r="E75" i="11"/>
  <c r="E59" i="11"/>
  <c r="E43" i="11"/>
  <c r="E27" i="11"/>
  <c r="E11" i="11"/>
  <c r="D31" i="10"/>
  <c r="D38" i="9"/>
  <c r="D37" i="8"/>
  <c r="E59" i="7"/>
  <c r="E27" i="7"/>
  <c r="G69" i="6"/>
  <c r="G53" i="6"/>
  <c r="G37" i="6"/>
  <c r="G21" i="6"/>
  <c r="E76" i="5"/>
  <c r="E60" i="5"/>
  <c r="E44" i="5"/>
  <c r="E28" i="5"/>
  <c r="E12" i="5"/>
  <c r="G73" i="4"/>
  <c r="S67" i="4"/>
  <c r="E62" i="4"/>
  <c r="G57" i="4"/>
  <c r="S51" i="4"/>
  <c r="G31" i="28"/>
  <c r="D74" i="25"/>
  <c r="G44" i="22"/>
  <c r="G37" i="21"/>
  <c r="N58" i="19"/>
  <c r="M17" i="19"/>
  <c r="E55" i="15"/>
  <c r="I57" i="14"/>
  <c r="I25" i="14"/>
  <c r="K49" i="13"/>
  <c r="D68" i="11"/>
  <c r="E52" i="7"/>
  <c r="F42" i="6"/>
  <c r="D62" i="5"/>
  <c r="R65" i="4"/>
  <c r="R33" i="4"/>
  <c r="J76" i="3"/>
  <c r="Z70" i="3"/>
  <c r="E30" i="27"/>
  <c r="L65" i="19"/>
  <c r="O28" i="19"/>
  <c r="D40" i="16"/>
  <c r="T67" i="14"/>
  <c r="L39" i="14"/>
  <c r="D11" i="14"/>
  <c r="N40" i="13"/>
  <c r="D22" i="12"/>
  <c r="M66" i="6"/>
  <c r="M34" i="6"/>
  <c r="G68" i="5"/>
  <c r="S76" i="4"/>
  <c r="E55" i="4"/>
  <c r="G34" i="4"/>
  <c r="S12" i="4"/>
  <c r="I75" i="3"/>
  <c r="AO73" i="3"/>
  <c r="I72" i="3"/>
  <c r="BU70" i="3"/>
  <c r="CS69" i="3"/>
  <c r="AG69" i="3"/>
  <c r="BM68" i="3"/>
  <c r="CS67" i="3"/>
  <c r="AG67" i="3"/>
  <c r="BM66" i="3"/>
  <c r="CS65" i="3"/>
  <c r="D22" i="29"/>
  <c r="L20" i="28"/>
  <c r="I69" i="25"/>
  <c r="D59" i="24"/>
  <c r="E32" i="22"/>
  <c r="F11" i="21"/>
  <c r="D38" i="20"/>
  <c r="M75" i="19"/>
  <c r="P70" i="19"/>
  <c r="L66" i="19"/>
  <c r="O61" i="19"/>
  <c r="K57" i="19"/>
  <c r="N52" i="19"/>
  <c r="Q47" i="19"/>
  <c r="M43" i="19"/>
  <c r="P38" i="19"/>
  <c r="L34" i="19"/>
  <c r="O29" i="19"/>
  <c r="K25" i="19"/>
  <c r="N20" i="19"/>
  <c r="Q15" i="19"/>
  <c r="M11" i="19"/>
  <c r="D75" i="18"/>
  <c r="D11" i="18"/>
  <c r="D18" i="17"/>
  <c r="E50" i="16"/>
  <c r="E18" i="16"/>
  <c r="D66" i="15"/>
  <c r="D50" i="15"/>
  <c r="D34" i="15"/>
  <c r="D18" i="15"/>
  <c r="S75" i="14"/>
  <c r="S71" i="14"/>
  <c r="S67" i="14"/>
  <c r="S63" i="14"/>
  <c r="S59" i="14"/>
  <c r="S55" i="14"/>
  <c r="S51" i="14"/>
  <c r="S47" i="14"/>
  <c r="S43" i="14"/>
  <c r="S39" i="14"/>
  <c r="S35" i="14"/>
  <c r="S31" i="14"/>
  <c r="S27" i="14"/>
  <c r="S23" i="14"/>
  <c r="S19" i="14"/>
  <c r="S15" i="14"/>
  <c r="S11" i="14"/>
  <c r="S7" i="14"/>
  <c r="M72" i="13"/>
  <c r="I67" i="13"/>
  <c r="E62" i="13"/>
  <c r="M56" i="13"/>
  <c r="I51" i="13"/>
  <c r="E46" i="13"/>
  <c r="M40" i="13"/>
  <c r="I35" i="13"/>
  <c r="E30" i="13"/>
  <c r="M24" i="13"/>
  <c r="I19" i="13"/>
  <c r="E14" i="13"/>
  <c r="M8" i="13"/>
  <c r="E56" i="12"/>
  <c r="E24" i="12"/>
  <c r="F69" i="11"/>
  <c r="F53" i="11"/>
  <c r="F37" i="11"/>
  <c r="F21" i="11"/>
  <c r="D72" i="10"/>
  <c r="D8" i="10"/>
  <c r="D15" i="9"/>
  <c r="D22" i="8"/>
  <c r="D49" i="7"/>
  <c r="D17" i="7"/>
  <c r="D72" i="6"/>
  <c r="D64" i="6"/>
  <c r="D56" i="6"/>
  <c r="D48" i="6"/>
  <c r="D40" i="6"/>
  <c r="D32" i="6"/>
  <c r="D24" i="6"/>
  <c r="D16" i="6"/>
  <c r="D8" i="6"/>
  <c r="D67" i="5"/>
  <c r="F56" i="5"/>
  <c r="H45" i="5"/>
  <c r="D35" i="5"/>
  <c r="F24" i="5"/>
  <c r="H13" i="5"/>
  <c r="T75" i="4"/>
  <c r="T71" i="4"/>
  <c r="T67" i="4"/>
  <c r="T63" i="4"/>
  <c r="T59" i="4"/>
  <c r="T55" i="4"/>
  <c r="T51" i="4"/>
  <c r="T47" i="4"/>
  <c r="T43" i="4"/>
  <c r="T39" i="4"/>
  <c r="T35" i="4"/>
  <c r="T31" i="4"/>
  <c r="T27" i="4"/>
  <c r="T23" i="4"/>
  <c r="T19" i="4"/>
  <c r="T15" i="4"/>
  <c r="T11" i="4"/>
  <c r="T7" i="4"/>
  <c r="BD76" i="3"/>
  <c r="CJ75" i="3"/>
  <c r="X75" i="3"/>
  <c r="BD74" i="3"/>
  <c r="CJ73" i="3"/>
  <c r="X73" i="3"/>
  <c r="BD72" i="3"/>
  <c r="CJ71" i="3"/>
  <c r="X71" i="3"/>
  <c r="BD70" i="3"/>
  <c r="CJ69" i="3"/>
  <c r="X69" i="3"/>
  <c r="BD68" i="3"/>
  <c r="CJ67" i="3"/>
  <c r="X67" i="3"/>
  <c r="BD66" i="3"/>
  <c r="CJ65" i="3"/>
  <c r="D53" i="29"/>
  <c r="G43" i="28"/>
  <c r="E57" i="26"/>
  <c r="I36" i="25"/>
  <c r="K69" i="22"/>
  <c r="F69" i="21"/>
  <c r="H64" i="20"/>
  <c r="G23" i="20"/>
  <c r="J73" i="19"/>
  <c r="F69" i="19"/>
  <c r="I64" i="19"/>
  <c r="E60" i="19"/>
  <c r="H55" i="19"/>
  <c r="D51" i="19"/>
  <c r="G46" i="19"/>
  <c r="J41" i="19"/>
  <c r="F37" i="19"/>
  <c r="I32" i="19"/>
  <c r="E28" i="19"/>
  <c r="H23" i="19"/>
  <c r="D19" i="19"/>
  <c r="G14" i="19"/>
  <c r="J9" i="19"/>
  <c r="D50" i="18"/>
  <c r="D57" i="17"/>
  <c r="E71" i="16"/>
  <c r="E39" i="16"/>
  <c r="E7" i="16"/>
  <c r="D61" i="15"/>
  <c r="D45" i="15"/>
  <c r="D29" i="15"/>
  <c r="D13" i="15"/>
  <c r="L74" i="14"/>
  <c r="T70" i="14"/>
  <c r="J67" i="14"/>
  <c r="R63" i="14"/>
  <c r="H60" i="14"/>
  <c r="P56" i="14"/>
  <c r="F53" i="14"/>
  <c r="N49" i="14"/>
  <c r="D46" i="14"/>
  <c r="L42" i="14"/>
  <c r="T38" i="14"/>
  <c r="J35" i="14"/>
  <c r="R31" i="14"/>
  <c r="H28" i="14"/>
  <c r="P24" i="14"/>
  <c r="F21" i="14"/>
  <c r="N17" i="14"/>
  <c r="D14" i="14"/>
  <c r="L10" i="14"/>
  <c r="L76" i="13"/>
  <c r="L68" i="13"/>
  <c r="L60" i="13"/>
  <c r="L52" i="13"/>
  <c r="L44" i="13"/>
  <c r="L36" i="13"/>
  <c r="L28" i="13"/>
  <c r="L20" i="13"/>
  <c r="L12" i="13"/>
  <c r="D64" i="12"/>
  <c r="D32" i="12"/>
  <c r="E73" i="11"/>
  <c r="E57" i="11"/>
  <c r="E41" i="11"/>
  <c r="E25" i="11"/>
  <c r="E9" i="11"/>
  <c r="D23" i="10"/>
  <c r="D30" i="9"/>
  <c r="D29" i="8"/>
  <c r="D54" i="7"/>
  <c r="D22" i="7"/>
  <c r="G67" i="6"/>
  <c r="G51" i="6"/>
  <c r="G35" i="6"/>
  <c r="G19" i="6"/>
  <c r="G73" i="5"/>
  <c r="G57" i="5"/>
  <c r="G41" i="5"/>
  <c r="G25" i="5"/>
  <c r="G9" i="5"/>
  <c r="I72" i="4"/>
  <c r="M66" i="4"/>
  <c r="O61" i="4"/>
  <c r="I56" i="4"/>
  <c r="M50" i="4"/>
  <c r="O45" i="4"/>
  <c r="I40" i="4"/>
  <c r="M34" i="4"/>
  <c r="O29" i="4"/>
  <c r="D26" i="26"/>
  <c r="D10" i="25"/>
  <c r="D25" i="21"/>
  <c r="D27" i="20"/>
  <c r="P52" i="19"/>
  <c r="P12" i="19"/>
  <c r="E39" i="15"/>
  <c r="I53" i="14"/>
  <c r="I21" i="14"/>
  <c r="K41" i="13"/>
  <c r="D52" i="11"/>
  <c r="E20" i="7"/>
  <c r="N36" i="6"/>
  <c r="F51" i="5"/>
  <c r="R61" i="4"/>
  <c r="R29" i="4"/>
  <c r="AH75" i="3"/>
  <c r="AX69" i="3"/>
  <c r="I62" i="25"/>
  <c r="O60" i="19"/>
  <c r="K24" i="19"/>
  <c r="D8" i="16"/>
  <c r="J64" i="14"/>
  <c r="T35" i="14"/>
  <c r="L7" i="14"/>
  <c r="J35" i="13"/>
  <c r="D41" i="10"/>
  <c r="I61" i="6"/>
  <c r="I29" i="6"/>
  <c r="E59" i="5"/>
  <c r="I73" i="4"/>
  <c r="M51" i="4"/>
  <c r="O30" i="4"/>
  <c r="I9" i="4"/>
  <c r="BU74" i="3"/>
  <c r="AG73" i="3"/>
  <c r="CS71" i="3"/>
  <c r="BM70" i="3"/>
  <c r="CK69" i="3"/>
  <c r="Y69" i="3"/>
  <c r="BE68" i="3"/>
  <c r="CK67" i="3"/>
  <c r="Y67" i="3"/>
  <c r="BE66" i="3"/>
  <c r="CK65" i="3"/>
  <c r="D14" i="29"/>
  <c r="E70" i="27"/>
  <c r="I61" i="25"/>
  <c r="E16" i="24"/>
  <c r="K25" i="22"/>
  <c r="H74" i="20"/>
  <c r="G33" i="20"/>
  <c r="E75" i="19"/>
  <c r="H70" i="19"/>
  <c r="D66" i="19"/>
  <c r="G61" i="19"/>
  <c r="J56" i="19"/>
  <c r="F52" i="19"/>
  <c r="I47" i="19"/>
  <c r="E43" i="19"/>
  <c r="H38" i="19"/>
  <c r="D34" i="19"/>
  <c r="G29" i="19"/>
  <c r="J24" i="19"/>
  <c r="F20" i="19"/>
  <c r="I15" i="19"/>
  <c r="E11" i="19"/>
  <c r="D67" i="18"/>
  <c r="D74" i="17"/>
  <c r="D10" i="17"/>
  <c r="D45" i="16"/>
  <c r="D13" i="16"/>
  <c r="F64" i="15"/>
  <c r="F48" i="15"/>
  <c r="F32" i="15"/>
  <c r="F16" i="15"/>
  <c r="K75" i="14"/>
  <c r="K71" i="14"/>
  <c r="K67" i="14"/>
  <c r="K63" i="14"/>
  <c r="K59" i="14"/>
  <c r="K55" i="14"/>
  <c r="K51" i="14"/>
  <c r="K47" i="14"/>
  <c r="K43" i="14"/>
  <c r="K39" i="14"/>
  <c r="K35" i="14"/>
  <c r="K31" i="14"/>
  <c r="K27" i="14"/>
  <c r="K23" i="14"/>
  <c r="K19" i="14"/>
  <c r="K15" i="14"/>
  <c r="K11" i="14"/>
  <c r="K7" i="14"/>
  <c r="E72" i="13"/>
  <c r="M66" i="13"/>
  <c r="I61" i="13"/>
  <c r="E56" i="13"/>
  <c r="M50" i="13"/>
  <c r="I45" i="13"/>
  <c r="E40" i="13"/>
  <c r="M34" i="13"/>
  <c r="I29" i="13"/>
  <c r="E24" i="13"/>
  <c r="M18" i="13"/>
  <c r="I13" i="13"/>
  <c r="E8" i="13"/>
  <c r="D51" i="12"/>
  <c r="D19" i="12"/>
  <c r="F67" i="11"/>
  <c r="F51" i="11"/>
  <c r="F35" i="11"/>
  <c r="F19" i="11"/>
  <c r="D64" i="10"/>
  <c r="D71" i="9"/>
  <c r="D7" i="9"/>
  <c r="D14" i="8"/>
  <c r="E46" i="7"/>
  <c r="E14" i="7"/>
  <c r="L70" i="6"/>
  <c r="L62" i="6"/>
  <c r="L54" i="6"/>
  <c r="L46" i="6"/>
  <c r="L38" i="6"/>
  <c r="L30" i="6"/>
  <c r="L22" i="6"/>
  <c r="L14" i="6"/>
  <c r="F76" i="5"/>
  <c r="H65" i="5"/>
  <c r="D55" i="5"/>
  <c r="F44" i="5"/>
  <c r="H33" i="5"/>
  <c r="D23" i="5"/>
  <c r="F12" i="5"/>
  <c r="L75" i="4"/>
  <c r="L71" i="4"/>
  <c r="L67" i="4"/>
  <c r="L63" i="4"/>
  <c r="L59" i="4"/>
  <c r="L55" i="4"/>
  <c r="L51" i="4"/>
  <c r="L47" i="4"/>
  <c r="L43" i="4"/>
  <c r="L39" i="4"/>
  <c r="L35" i="4"/>
  <c r="L31" i="4"/>
  <c r="L27" i="4"/>
  <c r="L23" i="4"/>
  <c r="L19" i="4"/>
  <c r="L15" i="4"/>
  <c r="L11" i="4"/>
  <c r="L7" i="4"/>
  <c r="AV76" i="3"/>
  <c r="CB75" i="3"/>
  <c r="P75" i="3"/>
  <c r="AV74" i="3"/>
  <c r="CB73" i="3"/>
  <c r="P73" i="3"/>
  <c r="AV72" i="3"/>
  <c r="CB71" i="3"/>
  <c r="P71" i="3"/>
  <c r="AV70" i="3"/>
  <c r="CB69" i="3"/>
  <c r="P69" i="3"/>
  <c r="AV68" i="3"/>
  <c r="CB67" i="3"/>
  <c r="P67" i="3"/>
  <c r="AV66" i="3"/>
  <c r="CB65" i="3"/>
  <c r="D45" i="29"/>
  <c r="I37" i="28"/>
  <c r="F44" i="26"/>
  <c r="I28" i="25"/>
  <c r="G63" i="22"/>
  <c r="G56" i="21"/>
  <c r="D60" i="20"/>
  <c r="F14" i="20"/>
  <c r="Q72" i="19"/>
  <c r="M68" i="19"/>
  <c r="P63" i="19"/>
  <c r="L59" i="19"/>
  <c r="O54" i="19"/>
  <c r="K50" i="19"/>
  <c r="N45" i="19"/>
  <c r="Q40" i="19"/>
  <c r="M36" i="19"/>
  <c r="P31" i="19"/>
  <c r="L27" i="19"/>
  <c r="O22" i="19"/>
  <c r="K18" i="19"/>
  <c r="N13" i="19"/>
  <c r="Q8" i="19"/>
  <c r="D42" i="18"/>
  <c r="D49" i="17"/>
  <c r="D66" i="16"/>
  <c r="D34" i="16"/>
  <c r="F75" i="15"/>
  <c r="F59" i="15"/>
  <c r="F43" i="15"/>
  <c r="F27" i="15"/>
  <c r="F11" i="15"/>
  <c r="D74" i="14"/>
  <c r="L70" i="14"/>
  <c r="T66" i="14"/>
  <c r="J63" i="14"/>
  <c r="R59" i="14"/>
  <c r="H56" i="14"/>
  <c r="E22" i="25"/>
  <c r="F49" i="22"/>
  <c r="E74" i="29"/>
  <c r="D16" i="29"/>
  <c r="J46" i="19"/>
  <c r="L8" i="19"/>
  <c r="E23" i="15"/>
  <c r="I49" i="14"/>
  <c r="I17" i="14"/>
  <c r="K33" i="13"/>
  <c r="D36" i="11"/>
  <c r="F74" i="6"/>
  <c r="J31" i="6"/>
  <c r="H40" i="5"/>
  <c r="R57" i="4"/>
  <c r="R25" i="4"/>
  <c r="BF74" i="3"/>
  <c r="BV68" i="3"/>
  <c r="D19" i="24"/>
  <c r="K56" i="19"/>
  <c r="N19" i="19"/>
  <c r="F61" i="15"/>
  <c r="R60" i="14"/>
  <c r="J32" i="14"/>
  <c r="N72" i="13"/>
  <c r="F30" i="13"/>
  <c r="D48" i="9"/>
  <c r="M58" i="6"/>
  <c r="M26" i="6"/>
  <c r="G52" i="5"/>
  <c r="E71" i="4"/>
  <c r="G50" i="4"/>
  <c r="S28" i="4"/>
  <c r="E7" i="4"/>
  <c r="BM74" i="3"/>
  <c r="I73" i="3"/>
  <c r="BU71" i="3"/>
  <c r="BE70" i="3"/>
  <c r="CC69" i="3"/>
  <c r="Q69" i="3"/>
  <c r="AW68" i="3"/>
  <c r="CC67" i="3"/>
  <c r="Q67" i="3"/>
  <c r="AW66" i="3"/>
  <c r="D70" i="29"/>
  <c r="G67" i="28"/>
  <c r="D49" i="27"/>
  <c r="I53" i="25"/>
  <c r="D50" i="23"/>
  <c r="G19" i="22"/>
  <c r="D70" i="20"/>
  <c r="F24" i="20"/>
  <c r="L74" i="19"/>
  <c r="O69" i="19"/>
  <c r="K65" i="19"/>
  <c r="N60" i="19"/>
  <c r="Q55" i="19"/>
  <c r="M51" i="19"/>
  <c r="P46" i="19"/>
  <c r="L42" i="19"/>
  <c r="O37" i="19"/>
  <c r="K33" i="19"/>
  <c r="N28" i="19"/>
  <c r="Q23" i="19"/>
  <c r="M19" i="19"/>
  <c r="P14" i="19"/>
  <c r="L10" i="19"/>
  <c r="D59" i="18"/>
  <c r="D66" i="17"/>
  <c r="E74" i="16"/>
  <c r="E42" i="16"/>
  <c r="E10" i="16"/>
  <c r="E61" i="15"/>
  <c r="E45" i="15"/>
  <c r="E29" i="15"/>
  <c r="E13" i="15"/>
  <c r="M74" i="14"/>
  <c r="M70" i="14"/>
  <c r="M66" i="14"/>
  <c r="M62" i="14"/>
  <c r="M58" i="14"/>
  <c r="M54" i="14"/>
  <c r="M50" i="14"/>
  <c r="M46" i="14"/>
  <c r="M42" i="14"/>
  <c r="M38" i="14"/>
  <c r="M34" i="14"/>
  <c r="M30" i="14"/>
  <c r="M26" i="14"/>
  <c r="M22" i="14"/>
  <c r="M18" i="14"/>
  <c r="M14" i="14"/>
  <c r="M10" i="14"/>
  <c r="M76" i="13"/>
  <c r="I71" i="13"/>
  <c r="E66" i="13"/>
  <c r="M60" i="13"/>
  <c r="I55" i="13"/>
  <c r="E50" i="13"/>
  <c r="M44" i="13"/>
  <c r="I39" i="13"/>
  <c r="E34" i="13"/>
  <c r="M28" i="13"/>
  <c r="I23" i="13"/>
  <c r="E18" i="13"/>
  <c r="M12" i="13"/>
  <c r="I7" i="13"/>
  <c r="E48" i="12"/>
  <c r="E16" i="12"/>
  <c r="F65" i="11"/>
  <c r="F49" i="11"/>
  <c r="F33" i="11"/>
  <c r="F17" i="11"/>
  <c r="D56" i="10"/>
  <c r="D63" i="9"/>
  <c r="D70" i="8"/>
  <c r="D73" i="7"/>
  <c r="D41" i="7"/>
  <c r="D9" i="7"/>
  <c r="D70" i="6"/>
  <c r="D62" i="6"/>
  <c r="D54" i="6"/>
  <c r="D46" i="6"/>
  <c r="D38" i="6"/>
  <c r="D30" i="6"/>
  <c r="D22" i="6"/>
  <c r="D14" i="6"/>
  <c r="D75" i="5"/>
  <c r="F64" i="5"/>
  <c r="H53" i="5"/>
  <c r="D43" i="5"/>
  <c r="F32" i="5"/>
  <c r="H21" i="5"/>
  <c r="D11" i="5"/>
  <c r="D75" i="4"/>
  <c r="D71" i="4"/>
  <c r="D67" i="4"/>
  <c r="D63" i="4"/>
  <c r="D59" i="4"/>
  <c r="D55" i="4"/>
  <c r="D51" i="4"/>
  <c r="D47" i="4"/>
  <c r="D43" i="4"/>
  <c r="D39" i="4"/>
  <c r="D35" i="4"/>
  <c r="D31" i="4"/>
  <c r="D27" i="4"/>
  <c r="D23" i="4"/>
  <c r="D19" i="4"/>
  <c r="D15" i="4"/>
  <c r="D11" i="4"/>
  <c r="D7" i="4"/>
  <c r="AN76" i="3"/>
  <c r="BT75" i="3"/>
  <c r="H75" i="3"/>
  <c r="AN74" i="3"/>
  <c r="BT73" i="3"/>
  <c r="H73" i="3"/>
  <c r="AN72" i="3"/>
  <c r="BT71" i="3"/>
  <c r="H71" i="3"/>
  <c r="AN70" i="3"/>
  <c r="BT69" i="3"/>
  <c r="H69" i="3"/>
  <c r="AN68" i="3"/>
  <c r="BT67" i="3"/>
  <c r="H67" i="3"/>
  <c r="AN66" i="3"/>
  <c r="BT65" i="3"/>
  <c r="D37" i="29"/>
  <c r="M25" i="28"/>
  <c r="G31" i="26"/>
  <c r="I20" i="25"/>
  <c r="I50" i="22"/>
  <c r="D31" i="21"/>
  <c r="G55" i="20"/>
  <c r="I9" i="20"/>
  <c r="I72" i="19"/>
  <c r="E68" i="19"/>
  <c r="H63" i="19"/>
  <c r="D59" i="19"/>
  <c r="G54" i="19"/>
  <c r="J49" i="19"/>
  <c r="F45" i="19"/>
  <c r="I40" i="19"/>
  <c r="E36" i="19"/>
  <c r="H31" i="19"/>
  <c r="D27" i="19"/>
  <c r="G22" i="19"/>
  <c r="J17" i="19"/>
  <c r="F13" i="19"/>
  <c r="I8" i="19"/>
  <c r="D34" i="18"/>
  <c r="D41" i="17"/>
  <c r="E54" i="22"/>
  <c r="D54" i="21"/>
  <c r="E10" i="29"/>
  <c r="I31" i="25"/>
  <c r="L40" i="19"/>
  <c r="D29" i="18"/>
  <c r="E7" i="15"/>
  <c r="I45" i="14"/>
  <c r="I13" i="14"/>
  <c r="K25" i="13"/>
  <c r="D20" i="11"/>
  <c r="N68" i="6"/>
  <c r="F26" i="6"/>
  <c r="D30" i="5"/>
  <c r="R53" i="4"/>
  <c r="R21" i="4"/>
  <c r="CD73" i="3"/>
  <c r="J68" i="3"/>
  <c r="E20" i="22"/>
  <c r="N51" i="19"/>
  <c r="Q14" i="19"/>
  <c r="F45" i="15"/>
  <c r="H57" i="14"/>
  <c r="R28" i="14"/>
  <c r="J67" i="13"/>
  <c r="N24" i="13"/>
  <c r="D55" i="8"/>
  <c r="I53" i="6"/>
  <c r="I21" i="6"/>
  <c r="E43" i="5"/>
  <c r="M67" i="4"/>
  <c r="O46" i="4"/>
  <c r="I25" i="4"/>
  <c r="BM76" i="3"/>
  <c r="AO74" i="3"/>
  <c r="CK72" i="3"/>
  <c r="BE71" i="3"/>
  <c r="AW70" i="3"/>
  <c r="BU69" i="3"/>
  <c r="I69" i="3"/>
  <c r="AO68" i="3"/>
  <c r="BU67" i="3"/>
  <c r="I67" i="3"/>
  <c r="AO66" i="3"/>
  <c r="D62" i="29"/>
  <c r="I61" i="28"/>
  <c r="G71" i="26"/>
  <c r="I45" i="25"/>
  <c r="I70" i="22"/>
  <c r="D71" i="21"/>
  <c r="G65" i="20"/>
  <c r="I19" i="20"/>
  <c r="D74" i="19"/>
  <c r="G69" i="19"/>
  <c r="J64" i="19"/>
  <c r="F60" i="19"/>
  <c r="I55" i="19"/>
  <c r="E51" i="19"/>
  <c r="H46" i="19"/>
  <c r="D42" i="19"/>
  <c r="G37" i="19"/>
  <c r="J32" i="19"/>
  <c r="F28" i="19"/>
  <c r="I23" i="19"/>
  <c r="E19" i="19"/>
  <c r="H14" i="19"/>
  <c r="D10" i="19"/>
  <c r="D51" i="18"/>
  <c r="D58" i="17"/>
  <c r="D69" i="16"/>
  <c r="D37" i="16"/>
  <c r="G75" i="15"/>
  <c r="G59" i="15"/>
  <c r="G43" i="15"/>
  <c r="G27" i="15"/>
  <c r="G11" i="15"/>
  <c r="E74" i="14"/>
  <c r="E70" i="14"/>
  <c r="E66" i="14"/>
  <c r="E62" i="14"/>
  <c r="E58" i="14"/>
  <c r="E54" i="14"/>
  <c r="E50" i="14"/>
  <c r="E46" i="14"/>
  <c r="E42" i="14"/>
  <c r="E38" i="14"/>
  <c r="E34" i="14"/>
  <c r="E30" i="14"/>
  <c r="E26" i="14"/>
  <c r="E22" i="14"/>
  <c r="E18" i="14"/>
  <c r="E14" i="14"/>
  <c r="E10" i="14"/>
  <c r="E76" i="13"/>
  <c r="M70" i="13"/>
  <c r="I65" i="13"/>
  <c r="E60" i="13"/>
  <c r="M54" i="13"/>
  <c r="I49" i="13"/>
  <c r="E44" i="13"/>
  <c r="M38" i="13"/>
  <c r="I33" i="13"/>
  <c r="E28" i="13"/>
  <c r="M22" i="13"/>
  <c r="I17" i="13"/>
  <c r="E12" i="13"/>
  <c r="D75" i="12"/>
  <c r="D43" i="12"/>
  <c r="D11" i="12"/>
  <c r="F63" i="11"/>
  <c r="F47" i="11"/>
  <c r="F31" i="11"/>
  <c r="F15" i="11"/>
  <c r="D48" i="10"/>
  <c r="D55" i="9"/>
  <c r="D62" i="8"/>
  <c r="E70" i="7"/>
  <c r="E38" i="7"/>
  <c r="L76" i="6"/>
  <c r="L68" i="6"/>
  <c r="L60" i="6"/>
  <c r="L52" i="6"/>
  <c r="L44" i="6"/>
  <c r="L36" i="6"/>
  <c r="L28" i="6"/>
  <c r="L20" i="6"/>
  <c r="L12" i="6"/>
  <c r="H73" i="5"/>
  <c r="D63" i="5"/>
  <c r="F52" i="5"/>
  <c r="H41" i="5"/>
  <c r="D31" i="5"/>
  <c r="F20" i="5"/>
  <c r="H9" i="5"/>
  <c r="F74" i="4"/>
  <c r="F70" i="4"/>
  <c r="F66" i="4"/>
  <c r="F62" i="4"/>
  <c r="F58" i="4"/>
  <c r="F54" i="4"/>
  <c r="F50" i="4"/>
  <c r="F46" i="4"/>
  <c r="F42" i="4"/>
  <c r="F38" i="4"/>
  <c r="F34" i="4"/>
  <c r="F30" i="4"/>
  <c r="F26" i="4"/>
  <c r="F22" i="4"/>
  <c r="F18" i="4"/>
  <c r="F14" i="4"/>
  <c r="F10" i="4"/>
  <c r="CR76" i="3"/>
  <c r="AF76" i="3"/>
  <c r="BL75" i="3"/>
  <c r="CR74" i="3"/>
  <c r="AF74" i="3"/>
  <c r="BL73" i="3"/>
  <c r="CR72" i="3"/>
  <c r="AF72" i="3"/>
  <c r="BL71" i="3"/>
  <c r="CR70" i="3"/>
  <c r="AF70" i="3"/>
  <c r="BL69" i="3"/>
  <c r="CR68" i="3"/>
  <c r="AF68" i="3"/>
  <c r="BL67" i="3"/>
  <c r="CR66" i="3"/>
  <c r="AF66" i="3"/>
  <c r="BL65" i="3"/>
  <c r="D29" i="29"/>
  <c r="D20" i="28"/>
  <c r="I76" i="25"/>
  <c r="I12" i="25"/>
  <c r="E44" i="22"/>
  <c r="D23" i="21"/>
  <c r="F46" i="20"/>
  <c r="M76" i="19"/>
  <c r="P71" i="19"/>
  <c r="L67" i="19"/>
  <c r="O62" i="19"/>
  <c r="K58" i="19"/>
  <c r="N53" i="19"/>
  <c r="Q48" i="19"/>
  <c r="M44" i="19"/>
  <c r="P39" i="19"/>
  <c r="L35" i="19"/>
  <c r="O30" i="19"/>
  <c r="K26" i="19"/>
  <c r="N21" i="19"/>
  <c r="Q16" i="19"/>
  <c r="M12" i="19"/>
  <c r="P7" i="19"/>
  <c r="D26" i="18"/>
  <c r="D33" i="17"/>
  <c r="D58" i="16"/>
  <c r="D26" i="16"/>
  <c r="G70" i="15"/>
  <c r="G54" i="15"/>
  <c r="G38" i="15"/>
  <c r="G22" i="15"/>
  <c r="P76" i="14"/>
  <c r="F73" i="14"/>
  <c r="N69" i="14"/>
  <c r="D66" i="14"/>
  <c r="L62" i="14"/>
  <c r="T58" i="14"/>
  <c r="J55" i="14"/>
  <c r="R51" i="14"/>
  <c r="H48" i="14"/>
  <c r="P44" i="14"/>
  <c r="F41" i="14"/>
  <c r="N37" i="14"/>
  <c r="D34" i="14"/>
  <c r="L30" i="14"/>
  <c r="T26" i="14"/>
  <c r="J23" i="14"/>
  <c r="R19" i="14"/>
  <c r="H16" i="14"/>
  <c r="P12" i="14"/>
  <c r="F9" i="14"/>
  <c r="H73" i="13"/>
  <c r="H65" i="13"/>
  <c r="H57" i="13"/>
  <c r="H49" i="13"/>
  <c r="H41" i="13"/>
  <c r="H33" i="13"/>
  <c r="H25" i="13"/>
  <c r="H17" i="13"/>
  <c r="H9" i="13"/>
  <c r="E53" i="12"/>
  <c r="E21" i="12"/>
  <c r="E67" i="11"/>
  <c r="E51" i="11"/>
  <c r="E35" i="11"/>
  <c r="E19" i="11"/>
  <c r="D63" i="10"/>
  <c r="D70" i="9"/>
  <c r="D69" i="8"/>
  <c r="E75" i="7"/>
  <c r="E43" i="7"/>
  <c r="E11" i="7"/>
  <c r="G61" i="6"/>
  <c r="G45" i="6"/>
  <c r="G29" i="6"/>
  <c r="G13" i="6"/>
  <c r="E68" i="5"/>
  <c r="E52" i="5"/>
  <c r="E36" i="5"/>
  <c r="E20" i="5"/>
  <c r="S75" i="4"/>
  <c r="E70" i="4"/>
  <c r="G65" i="4"/>
  <c r="S59" i="4"/>
  <c r="E54" i="4"/>
  <c r="G49" i="4"/>
  <c r="E63" i="16"/>
  <c r="D70" i="14"/>
  <c r="P48" i="14"/>
  <c r="L34" i="14"/>
  <c r="H20" i="14"/>
  <c r="L74" i="13"/>
  <c r="L42" i="13"/>
  <c r="L10" i="13"/>
  <c r="E53" i="11"/>
  <c r="D7" i="10"/>
  <c r="D14" i="7"/>
  <c r="G15" i="6"/>
  <c r="G21" i="5"/>
  <c r="O73" i="4"/>
  <c r="I64" i="4"/>
  <c r="S55" i="4"/>
  <c r="S47" i="4"/>
  <c r="O41" i="4"/>
  <c r="S35" i="4"/>
  <c r="G29" i="4"/>
  <c r="S23" i="4"/>
  <c r="E18" i="4"/>
  <c r="G13" i="4"/>
  <c r="S7" i="4"/>
  <c r="AE76" i="3"/>
  <c r="BC75" i="3"/>
  <c r="CA74" i="3"/>
  <c r="O74" i="3"/>
  <c r="AM73" i="3"/>
  <c r="BK72" i="3"/>
  <c r="CQ71" i="3"/>
  <c r="W71" i="3"/>
  <c r="AU70" i="3"/>
  <c r="BS69" i="3"/>
  <c r="G69" i="3"/>
  <c r="AE68" i="3"/>
  <c r="BC67" i="3"/>
  <c r="D19" i="29"/>
  <c r="J18" i="28"/>
  <c r="I74" i="25"/>
  <c r="I10" i="25"/>
  <c r="G55" i="22"/>
  <c r="G40" i="21"/>
  <c r="I49" i="20"/>
  <c r="H8" i="20"/>
  <c r="G72" i="19"/>
  <c r="J67" i="19"/>
  <c r="F63" i="19"/>
  <c r="I58" i="19"/>
  <c r="E54" i="19"/>
  <c r="H49" i="19"/>
  <c r="D45" i="19"/>
  <c r="G40" i="19"/>
  <c r="J35" i="19"/>
  <c r="F31" i="19"/>
  <c r="I26" i="19"/>
  <c r="E22" i="19"/>
  <c r="H17" i="19"/>
  <c r="D13" i="19"/>
  <c r="G8" i="19"/>
  <c r="D32" i="18"/>
  <c r="D39" i="17"/>
  <c r="E65" i="16"/>
  <c r="E33" i="16"/>
  <c r="D75" i="15"/>
  <c r="D59" i="15"/>
  <c r="D43" i="15"/>
  <c r="D27" i="15"/>
  <c r="D11" i="15"/>
  <c r="T73" i="14"/>
  <c r="J70" i="14"/>
  <c r="R66" i="14"/>
  <c r="H63" i="14"/>
  <c r="P59" i="14"/>
  <c r="F56" i="14"/>
  <c r="N52" i="14"/>
  <c r="D49" i="14"/>
  <c r="L45" i="14"/>
  <c r="T41" i="14"/>
  <c r="J38" i="14"/>
  <c r="R34" i="14"/>
  <c r="H31" i="14"/>
  <c r="P27" i="14"/>
  <c r="F24" i="14"/>
  <c r="N20" i="14"/>
  <c r="D17" i="14"/>
  <c r="L13" i="14"/>
  <c r="T9" i="14"/>
  <c r="N75" i="13"/>
  <c r="J70" i="13"/>
  <c r="F65" i="13"/>
  <c r="N59" i="13"/>
  <c r="J54" i="13"/>
  <c r="F49" i="13"/>
  <c r="N43" i="13"/>
  <c r="J38" i="13"/>
  <c r="F33" i="13"/>
  <c r="N27" i="13"/>
  <c r="J22" i="13"/>
  <c r="F17" i="13"/>
  <c r="N11" i="13"/>
  <c r="D74" i="12"/>
  <c r="D42" i="12"/>
  <c r="D10" i="12"/>
  <c r="D21" i="10"/>
  <c r="D28" i="9"/>
  <c r="D35" i="8"/>
  <c r="D56" i="7"/>
  <c r="D24" i="7"/>
  <c r="M73" i="6"/>
  <c r="M65" i="6"/>
  <c r="M57" i="6"/>
  <c r="M49" i="6"/>
  <c r="M41" i="6"/>
  <c r="M33" i="6"/>
  <c r="M25" i="6"/>
  <c r="M17" i="6"/>
  <c r="M9" i="6"/>
  <c r="E65" i="5"/>
  <c r="E49" i="5"/>
  <c r="E33" i="5"/>
  <c r="E17" i="5"/>
  <c r="S74" i="4"/>
  <c r="E69" i="4"/>
  <c r="G64" i="4"/>
  <c r="S58" i="4"/>
  <c r="E53" i="4"/>
  <c r="G48" i="4"/>
  <c r="S42" i="4"/>
  <c r="E37" i="4"/>
  <c r="G32" i="4"/>
  <c r="S26" i="4"/>
  <c r="E21" i="4"/>
  <c r="G16" i="4"/>
  <c r="S10" i="4"/>
  <c r="BQ76" i="3"/>
  <c r="E76" i="3"/>
  <c r="AC75" i="3"/>
  <c r="BA74" i="3"/>
  <c r="BY73" i="3"/>
  <c r="M73" i="3"/>
  <c r="AK72" i="3"/>
  <c r="BI71" i="3"/>
  <c r="CG70" i="3"/>
  <c r="U70" i="3"/>
  <c r="AS69" i="3"/>
  <c r="BQ68" i="3"/>
  <c r="E68" i="3"/>
  <c r="D74" i="29"/>
  <c r="D10" i="29"/>
  <c r="D12" i="28"/>
  <c r="I65" i="25"/>
  <c r="E48" i="24"/>
  <c r="G35" i="22"/>
  <c r="G14" i="21"/>
  <c r="F40" i="20"/>
  <c r="Q75" i="19"/>
  <c r="M71" i="19"/>
  <c r="P66" i="19"/>
  <c r="L62" i="19"/>
  <c r="O57" i="19"/>
  <c r="K53" i="19"/>
  <c r="N48" i="19"/>
  <c r="Q43" i="19"/>
  <c r="M39" i="19"/>
  <c r="P34" i="19"/>
  <c r="L30" i="19"/>
  <c r="O25" i="19"/>
  <c r="K21" i="19"/>
  <c r="N16" i="19"/>
  <c r="Q11" i="19"/>
  <c r="M7" i="19"/>
  <c r="D23" i="18"/>
  <c r="D30" i="17"/>
  <c r="E54" i="16"/>
  <c r="E22" i="16"/>
  <c r="F68" i="15"/>
  <c r="F52" i="15"/>
  <c r="F36" i="15"/>
  <c r="F20" i="15"/>
  <c r="E76" i="14"/>
  <c r="E72" i="14"/>
  <c r="E68" i="14"/>
  <c r="E64" i="14"/>
  <c r="E60" i="14"/>
  <c r="E56" i="14"/>
  <c r="E52" i="14"/>
  <c r="E48" i="14"/>
  <c r="E44" i="14"/>
  <c r="E40" i="14"/>
  <c r="E36" i="14"/>
  <c r="E32" i="14"/>
  <c r="E28" i="14"/>
  <c r="E24" i="14"/>
  <c r="E20" i="14"/>
  <c r="E16" i="14"/>
  <c r="E12" i="14"/>
  <c r="E8" i="14"/>
  <c r="E73" i="13"/>
  <c r="M67" i="13"/>
  <c r="I62" i="13"/>
  <c r="E57" i="13"/>
  <c r="M51" i="13"/>
  <c r="I46" i="13"/>
  <c r="E41" i="13"/>
  <c r="M35" i="13"/>
  <c r="I30" i="13"/>
  <c r="E25" i="13"/>
  <c r="M19" i="13"/>
  <c r="I14" i="13"/>
  <c r="E9" i="13"/>
  <c r="E60" i="12"/>
  <c r="E28" i="12"/>
  <c r="F72" i="11"/>
  <c r="E31" i="16"/>
  <c r="L66" i="14"/>
  <c r="N45" i="14"/>
  <c r="J31" i="14"/>
  <c r="F17" i="14"/>
  <c r="H67" i="13"/>
  <c r="H35" i="13"/>
  <c r="E61" i="12"/>
  <c r="E39" i="11"/>
  <c r="D22" i="9"/>
  <c r="G65" i="6"/>
  <c r="E72" i="5"/>
  <c r="G17" i="5"/>
  <c r="S71" i="4"/>
  <c r="S63" i="4"/>
  <c r="M54" i="4"/>
  <c r="M46" i="4"/>
  <c r="G41" i="4"/>
  <c r="E34" i="4"/>
  <c r="I28" i="4"/>
  <c r="M22" i="4"/>
  <c r="O17" i="4"/>
  <c r="I12" i="4"/>
  <c r="CQ76" i="3"/>
  <c r="W76" i="3"/>
  <c r="AU75" i="3"/>
  <c r="BS74" i="3"/>
  <c r="G74" i="3"/>
  <c r="AE73" i="3"/>
  <c r="BC72" i="3"/>
  <c r="CA71" i="3"/>
  <c r="O71" i="3"/>
  <c r="AM70" i="3"/>
  <c r="BK69" i="3"/>
  <c r="CQ68" i="3"/>
  <c r="W68" i="3"/>
  <c r="D75" i="29"/>
  <c r="D11" i="29"/>
  <c r="L12" i="28"/>
  <c r="I66" i="25"/>
  <c r="E72" i="24"/>
  <c r="I42" i="22"/>
  <c r="F21" i="21"/>
  <c r="E45" i="20"/>
  <c r="K76" i="19"/>
  <c r="N71" i="19"/>
  <c r="Q66" i="19"/>
  <c r="M62" i="19"/>
  <c r="P57" i="19"/>
  <c r="L53" i="19"/>
  <c r="O48" i="19"/>
  <c r="K44" i="19"/>
  <c r="N39" i="19"/>
  <c r="Q34" i="19"/>
  <c r="M30" i="19"/>
  <c r="P25" i="19"/>
  <c r="L21" i="19"/>
  <c r="O16" i="19"/>
  <c r="K12" i="19"/>
  <c r="N7" i="19"/>
  <c r="D24" i="18"/>
  <c r="D31" i="17"/>
  <c r="D60" i="16"/>
  <c r="D28" i="16"/>
  <c r="F73" i="15"/>
  <c r="F57" i="15"/>
  <c r="F41" i="15"/>
  <c r="F25" i="15"/>
  <c r="F9" i="15"/>
  <c r="L73" i="14"/>
  <c r="T69" i="14"/>
  <c r="J66" i="14"/>
  <c r="R62" i="14"/>
  <c r="H59" i="14"/>
  <c r="P55" i="14"/>
  <c r="F52" i="14"/>
  <c r="N48" i="14"/>
  <c r="D45" i="14"/>
  <c r="L41" i="14"/>
  <c r="T37" i="14"/>
  <c r="J34" i="14"/>
  <c r="R30" i="14"/>
  <c r="H27" i="14"/>
  <c r="P23" i="14"/>
  <c r="F20" i="14"/>
  <c r="N16" i="14"/>
  <c r="D13" i="14"/>
  <c r="L9" i="14"/>
  <c r="F75" i="13"/>
  <c r="N69" i="13"/>
  <c r="J64" i="13"/>
  <c r="F59" i="13"/>
  <c r="N53" i="13"/>
  <c r="J48" i="13"/>
  <c r="F43" i="13"/>
  <c r="N37" i="13"/>
  <c r="J32" i="13"/>
  <c r="F27" i="13"/>
  <c r="N21" i="13"/>
  <c r="J16" i="13"/>
  <c r="F11" i="13"/>
  <c r="E71" i="12"/>
  <c r="E39" i="12"/>
  <c r="E7" i="12"/>
  <c r="D13" i="10"/>
  <c r="D20" i="9"/>
  <c r="D27" i="8"/>
  <c r="E53" i="7"/>
  <c r="E21" i="7"/>
  <c r="I72" i="6"/>
  <c r="I64" i="6"/>
  <c r="I56" i="6"/>
  <c r="I48" i="6"/>
  <c r="I40" i="6"/>
  <c r="I32" i="6"/>
  <c r="I24" i="6"/>
  <c r="I16" i="6"/>
  <c r="I8" i="6"/>
  <c r="G62" i="5"/>
  <c r="G46" i="5"/>
  <c r="G30" i="5"/>
  <c r="G14" i="5"/>
  <c r="M73" i="4"/>
  <c r="O68" i="4"/>
  <c r="I63" i="4"/>
  <c r="M57" i="4"/>
  <c r="O52" i="4"/>
  <c r="I47" i="4"/>
  <c r="M41" i="4"/>
  <c r="O36" i="4"/>
  <c r="I31" i="4"/>
  <c r="M25" i="4"/>
  <c r="O20" i="4"/>
  <c r="I15" i="4"/>
  <c r="M9" i="4"/>
  <c r="BI76" i="3"/>
  <c r="CG75" i="3"/>
  <c r="U75" i="3"/>
  <c r="AS74" i="3"/>
  <c r="BQ73" i="3"/>
  <c r="E73" i="3"/>
  <c r="AC72" i="3"/>
  <c r="BA71" i="3"/>
  <c r="BY70" i="3"/>
  <c r="M70" i="3"/>
  <c r="AK69" i="3"/>
  <c r="BI68" i="3"/>
  <c r="CG67" i="3"/>
  <c r="D66" i="29"/>
  <c r="D76" i="28"/>
  <c r="E38" i="27"/>
  <c r="I57" i="25"/>
  <c r="D27" i="24"/>
  <c r="I22" i="22"/>
  <c r="E8" i="21"/>
  <c r="I35" i="20"/>
  <c r="I75" i="19"/>
  <c r="E71" i="19"/>
  <c r="H66" i="19"/>
  <c r="D62" i="19"/>
  <c r="G57" i="19"/>
  <c r="J52" i="19"/>
  <c r="F48" i="19"/>
  <c r="I43" i="19"/>
  <c r="E39" i="19"/>
  <c r="H34" i="19"/>
  <c r="D30" i="19"/>
  <c r="G25" i="19"/>
  <c r="J20" i="19"/>
  <c r="F16" i="19"/>
  <c r="I11" i="19"/>
  <c r="E7" i="19"/>
  <c r="D15" i="18"/>
  <c r="D22" i="17"/>
  <c r="D49" i="16"/>
  <c r="D17" i="16"/>
  <c r="E65" i="15"/>
  <c r="E49" i="15"/>
  <c r="E33" i="15"/>
  <c r="E17" i="15"/>
  <c r="O75" i="14"/>
  <c r="O71" i="14"/>
  <c r="O67" i="14"/>
  <c r="O63" i="14"/>
  <c r="O59" i="14"/>
  <c r="O55" i="14"/>
  <c r="O51" i="14"/>
  <c r="O47" i="14"/>
  <c r="O43" i="14"/>
  <c r="O39" i="14"/>
  <c r="O35" i="14"/>
  <c r="O31" i="14"/>
  <c r="O27" i="14"/>
  <c r="O23" i="14"/>
  <c r="O19" i="14"/>
  <c r="O15" i="14"/>
  <c r="O11" i="14"/>
  <c r="O7" i="14"/>
  <c r="I72" i="13"/>
  <c r="E67" i="13"/>
  <c r="M61" i="13"/>
  <c r="I56" i="13"/>
  <c r="E51" i="13"/>
  <c r="M45" i="13"/>
  <c r="I40" i="13"/>
  <c r="E35" i="13"/>
  <c r="M29" i="13"/>
  <c r="I24" i="13"/>
  <c r="E19" i="13"/>
  <c r="M13" i="13"/>
  <c r="I8" i="13"/>
  <c r="D55" i="12"/>
  <c r="D23" i="12"/>
  <c r="F70" i="11"/>
  <c r="F54" i="11"/>
  <c r="F38" i="11"/>
  <c r="F22" i="11"/>
  <c r="D76" i="10"/>
  <c r="D12" i="10"/>
  <c r="D19" i="9"/>
  <c r="D26" i="8"/>
  <c r="D53" i="7"/>
  <c r="D21" i="7"/>
  <c r="L71" i="6"/>
  <c r="L63" i="6"/>
  <c r="L55" i="6"/>
  <c r="L47" i="6"/>
  <c r="L39" i="6"/>
  <c r="L31" i="6"/>
  <c r="L23" i="6"/>
  <c r="L15" i="6"/>
  <c r="L7" i="6"/>
  <c r="H67" i="5"/>
  <c r="D57" i="5"/>
  <c r="F46" i="5"/>
  <c r="H35" i="5"/>
  <c r="D25" i="5"/>
  <c r="F14" i="5"/>
  <c r="H75" i="4"/>
  <c r="H71" i="4"/>
  <c r="H67" i="4"/>
  <c r="H63" i="4"/>
  <c r="H59" i="4"/>
  <c r="H55" i="4"/>
  <c r="H51" i="4"/>
  <c r="H47" i="4"/>
  <c r="H43" i="4"/>
  <c r="H39" i="4"/>
  <c r="H35" i="4"/>
  <c r="H31" i="4"/>
  <c r="H27" i="4"/>
  <c r="H23" i="4"/>
  <c r="H19" i="4"/>
  <c r="H15" i="4"/>
  <c r="H11" i="4"/>
  <c r="E72" i="15"/>
  <c r="T62" i="14"/>
  <c r="F45" i="14"/>
  <c r="T30" i="14"/>
  <c r="P16" i="14"/>
  <c r="L66" i="13"/>
  <c r="L34" i="13"/>
  <c r="D56" i="12"/>
  <c r="E37" i="11"/>
  <c r="D14" i="9"/>
  <c r="G63" i="6"/>
  <c r="G69" i="5"/>
  <c r="E16" i="5"/>
  <c r="M70" i="4"/>
  <c r="M62" i="4"/>
  <c r="O53" i="4"/>
  <c r="E46" i="4"/>
  <c r="S39" i="4"/>
  <c r="O33" i="4"/>
  <c r="S27" i="4"/>
  <c r="E22" i="4"/>
  <c r="G17" i="4"/>
  <c r="S11" i="4"/>
  <c r="CA76" i="3"/>
  <c r="O76" i="3"/>
  <c r="AM75" i="3"/>
  <c r="BK74" i="3"/>
  <c r="CQ73" i="3"/>
  <c r="W73" i="3"/>
  <c r="AU72" i="3"/>
  <c r="BS71" i="3"/>
  <c r="G71" i="3"/>
  <c r="AE70" i="3"/>
  <c r="BC69" i="3"/>
  <c r="CA68" i="3"/>
  <c r="O68" i="3"/>
  <c r="D67" i="29"/>
  <c r="L76" i="28"/>
  <c r="E62" i="27"/>
  <c r="I58" i="25"/>
  <c r="D51" i="24"/>
  <c r="E36" i="22"/>
  <c r="D15" i="21"/>
  <c r="H40" i="20"/>
  <c r="J75" i="19"/>
  <c r="F71" i="19"/>
  <c r="I66" i="19"/>
  <c r="E62" i="19"/>
  <c r="H57" i="19"/>
  <c r="D53" i="19"/>
  <c r="G48" i="19"/>
  <c r="J43" i="19"/>
  <c r="F39" i="19"/>
  <c r="I34" i="19"/>
  <c r="E30" i="19"/>
  <c r="H25" i="19"/>
  <c r="D21" i="19"/>
  <c r="G16" i="19"/>
  <c r="J11" i="19"/>
  <c r="F7" i="19"/>
  <c r="D16" i="18"/>
  <c r="D23" i="17"/>
  <c r="E57" i="16"/>
  <c r="E25" i="16"/>
  <c r="E70" i="15"/>
  <c r="E54" i="15"/>
  <c r="E38" i="15"/>
  <c r="E22" i="15"/>
  <c r="N76" i="14"/>
  <c r="D73" i="14"/>
  <c r="L69" i="14"/>
  <c r="T65" i="14"/>
  <c r="J62" i="14"/>
  <c r="R58" i="14"/>
  <c r="H55" i="14"/>
  <c r="P51" i="14"/>
  <c r="F48" i="14"/>
  <c r="N44" i="14"/>
  <c r="D41" i="14"/>
  <c r="L37" i="14"/>
  <c r="T33" i="14"/>
  <c r="J30" i="14"/>
  <c r="R26" i="14"/>
  <c r="H23" i="14"/>
  <c r="P19" i="14"/>
  <c r="F16" i="14"/>
  <c r="N12" i="14"/>
  <c r="D9" i="14"/>
  <c r="J74" i="13"/>
  <c r="F69" i="13"/>
  <c r="N63" i="13"/>
  <c r="J58" i="13"/>
  <c r="F53" i="13"/>
  <c r="N47" i="13"/>
  <c r="J42" i="13"/>
  <c r="F37" i="13"/>
  <c r="N31" i="13"/>
  <c r="J26" i="13"/>
  <c r="F21" i="13"/>
  <c r="N15" i="13"/>
  <c r="J10" i="13"/>
  <c r="D66" i="12"/>
  <c r="D34" i="12"/>
  <c r="D69" i="10"/>
  <c r="D76" i="9"/>
  <c r="D12" i="9"/>
  <c r="D19" i="8"/>
  <c r="D48" i="7"/>
  <c r="D16" i="7"/>
  <c r="M71" i="6"/>
  <c r="M63" i="6"/>
  <c r="M55" i="6"/>
  <c r="M47" i="6"/>
  <c r="M39" i="6"/>
  <c r="M31" i="6"/>
  <c r="M23" i="6"/>
  <c r="M15" i="6"/>
  <c r="M7" i="6"/>
  <c r="E61" i="5"/>
  <c r="E45" i="5"/>
  <c r="E29" i="5"/>
  <c r="E13" i="5"/>
  <c r="E73" i="4"/>
  <c r="G68" i="4"/>
  <c r="S62" i="4"/>
  <c r="E57" i="4"/>
  <c r="G52" i="4"/>
  <c r="S46" i="4"/>
  <c r="E41" i="4"/>
  <c r="G36" i="4"/>
  <c r="S30" i="4"/>
  <c r="E25" i="4"/>
  <c r="G20" i="4"/>
  <c r="S14" i="4"/>
  <c r="E9" i="4"/>
  <c r="BA76" i="3"/>
  <c r="BY75" i="3"/>
  <c r="M75" i="3"/>
  <c r="AK74" i="3"/>
  <c r="BI73" i="3"/>
  <c r="CG72" i="3"/>
  <c r="U72" i="3"/>
  <c r="AS71" i="3"/>
  <c r="BQ70" i="3"/>
  <c r="E70" i="3"/>
  <c r="AC69" i="3"/>
  <c r="BA68" i="3"/>
  <c r="BY67" i="3"/>
  <c r="D58" i="29"/>
  <c r="F70" i="28"/>
  <c r="D17" i="27"/>
  <c r="I49" i="25"/>
  <c r="D18" i="23"/>
  <c r="E16" i="22"/>
  <c r="F72" i="20"/>
  <c r="E31" i="20"/>
  <c r="P74" i="19"/>
  <c r="L70" i="19"/>
  <c r="O65" i="19"/>
  <c r="K61" i="19"/>
  <c r="N56" i="19"/>
  <c r="Q51" i="19"/>
  <c r="M47" i="19"/>
  <c r="P42" i="19"/>
  <c r="L38" i="19"/>
  <c r="O33" i="19"/>
  <c r="K29" i="19"/>
  <c r="N24" i="19"/>
  <c r="Q19" i="19"/>
  <c r="M15" i="19"/>
  <c r="P10" i="19"/>
  <c r="D71" i="18"/>
  <c r="D7" i="18"/>
  <c r="D14" i="17"/>
  <c r="E46" i="16"/>
  <c r="E14" i="16"/>
  <c r="G63" i="15"/>
  <c r="G47" i="15"/>
  <c r="G31" i="15"/>
  <c r="G15" i="15"/>
  <c r="G75" i="14"/>
  <c r="G71" i="14"/>
  <c r="G67" i="14"/>
  <c r="G63" i="14"/>
  <c r="G59" i="14"/>
  <c r="G55" i="14"/>
  <c r="G51" i="14"/>
  <c r="G47" i="14"/>
  <c r="G43" i="14"/>
  <c r="G39" i="14"/>
  <c r="G35" i="14"/>
  <c r="G31" i="14"/>
  <c r="G27" i="14"/>
  <c r="G23" i="14"/>
  <c r="G19" i="14"/>
  <c r="G15" i="14"/>
  <c r="G11" i="14"/>
  <c r="G7" i="14"/>
  <c r="M71" i="13"/>
  <c r="I66" i="13"/>
  <c r="E61" i="13"/>
  <c r="M55" i="13"/>
  <c r="I50" i="13"/>
  <c r="E45" i="13"/>
  <c r="M39" i="13"/>
  <c r="I34" i="13"/>
  <c r="E29" i="13"/>
  <c r="M23" i="13"/>
  <c r="I18" i="13"/>
  <c r="E13" i="13"/>
  <c r="M7" i="13"/>
  <c r="E52" i="12"/>
  <c r="E20" i="12"/>
  <c r="F68" i="11"/>
  <c r="F52" i="11"/>
  <c r="F36" i="11"/>
  <c r="F20" i="11"/>
  <c r="D68" i="10"/>
  <c r="D75" i="9"/>
  <c r="D11" i="9"/>
  <c r="D18" i="8"/>
  <c r="E50" i="7"/>
  <c r="E18" i="7"/>
  <c r="D71" i="6"/>
  <c r="D63" i="6"/>
  <c r="D55" i="6"/>
  <c r="D47" i="6"/>
  <c r="D39" i="6"/>
  <c r="D31" i="6"/>
  <c r="D23" i="6"/>
  <c r="D15" i="6"/>
  <c r="D7" i="6"/>
  <c r="F66" i="5"/>
  <c r="H55" i="5"/>
  <c r="D45" i="5"/>
  <c r="F34" i="5"/>
  <c r="H23" i="5"/>
  <c r="D13" i="5"/>
  <c r="R74" i="4"/>
  <c r="R70" i="4"/>
  <c r="R66" i="4"/>
  <c r="R62" i="4"/>
  <c r="R58" i="4"/>
  <c r="R54" i="4"/>
  <c r="R50" i="4"/>
  <c r="R46" i="4"/>
  <c r="R42" i="4"/>
  <c r="R38" i="4"/>
  <c r="R34" i="4"/>
  <c r="R30" i="4"/>
  <c r="E56" i="15"/>
  <c r="J59" i="14"/>
  <c r="D42" i="14"/>
  <c r="R27" i="14"/>
  <c r="N13" i="14"/>
  <c r="H59" i="13"/>
  <c r="H27" i="13"/>
  <c r="E29" i="12"/>
  <c r="E23" i="11"/>
  <c r="D21" i="8"/>
  <c r="G49" i="6"/>
  <c r="E56" i="5"/>
  <c r="G13" i="5"/>
  <c r="O69" i="4"/>
  <c r="G61" i="4"/>
  <c r="G53" i="4"/>
  <c r="G45" i="4"/>
  <c r="M38" i="4"/>
  <c r="G33" i="4"/>
  <c r="M26" i="4"/>
  <c r="O21" i="4"/>
  <c r="I16" i="4"/>
  <c r="M10" i="4"/>
  <c r="BS76" i="3"/>
  <c r="G76" i="3"/>
  <c r="AE75" i="3"/>
  <c r="BC74" i="3"/>
  <c r="CA73" i="3"/>
  <c r="O73" i="3"/>
  <c r="AM72" i="3"/>
  <c r="BK71" i="3"/>
  <c r="CQ70" i="3"/>
  <c r="W70" i="3"/>
  <c r="AU69" i="3"/>
  <c r="BS68" i="3"/>
  <c r="G68" i="3"/>
  <c r="D59" i="29"/>
  <c r="G59" i="28"/>
  <c r="D41" i="27"/>
  <c r="I50" i="25"/>
  <c r="E8" i="24"/>
  <c r="K29" i="22"/>
  <c r="G8" i="21"/>
  <c r="D36" i="20"/>
  <c r="Q74" i="19"/>
  <c r="M70" i="19"/>
  <c r="P65" i="19"/>
  <c r="L61" i="19"/>
  <c r="O56" i="19"/>
  <c r="K52" i="19"/>
  <c r="N47" i="19"/>
  <c r="Q42" i="19"/>
  <c r="M38" i="19"/>
  <c r="P33" i="19"/>
  <c r="L29" i="19"/>
  <c r="O24" i="19"/>
  <c r="K20" i="19"/>
  <c r="N15" i="19"/>
  <c r="Q10" i="19"/>
  <c r="D72" i="18"/>
  <c r="D8" i="18"/>
  <c r="D15" i="17"/>
  <c r="D52" i="16"/>
  <c r="D20" i="16"/>
  <c r="G68" i="15"/>
  <c r="G52" i="15"/>
  <c r="G36" i="15"/>
  <c r="G20" i="15"/>
  <c r="F76" i="14"/>
  <c r="N72" i="14"/>
  <c r="D69" i="14"/>
  <c r="L65" i="14"/>
  <c r="T61" i="14"/>
  <c r="J58" i="14"/>
  <c r="R54" i="14"/>
  <c r="H51" i="14"/>
  <c r="P47" i="14"/>
  <c r="F44" i="14"/>
  <c r="N40" i="14"/>
  <c r="D37" i="14"/>
  <c r="L33" i="14"/>
  <c r="T29" i="14"/>
  <c r="J26" i="14"/>
  <c r="R22" i="14"/>
  <c r="H19" i="14"/>
  <c r="P15" i="14"/>
  <c r="F12" i="14"/>
  <c r="N8" i="14"/>
  <c r="N73" i="13"/>
  <c r="J68" i="13"/>
  <c r="F63" i="13"/>
  <c r="N57" i="13"/>
  <c r="J52" i="13"/>
  <c r="F47" i="13"/>
  <c r="N41" i="13"/>
  <c r="J36" i="13"/>
  <c r="F31" i="13"/>
  <c r="N25" i="13"/>
  <c r="J20" i="13"/>
  <c r="F15" i="13"/>
  <c r="N9" i="13"/>
  <c r="E63" i="12"/>
  <c r="E31" i="12"/>
  <c r="D61" i="10"/>
  <c r="D68" i="9"/>
  <c r="D75" i="8"/>
  <c r="D11" i="8"/>
  <c r="E45" i="7"/>
  <c r="E13" i="7"/>
  <c r="I70" i="6"/>
  <c r="I62" i="6"/>
  <c r="I54" i="6"/>
  <c r="I46" i="6"/>
  <c r="I38" i="6"/>
  <c r="I30" i="6"/>
  <c r="I22" i="6"/>
  <c r="I14" i="6"/>
  <c r="G74" i="5"/>
  <c r="G58" i="5"/>
  <c r="G42" i="5"/>
  <c r="G26" i="5"/>
  <c r="G10" i="5"/>
  <c r="O72" i="4"/>
  <c r="I67" i="4"/>
  <c r="M61" i="4"/>
  <c r="O56" i="4"/>
  <c r="I51" i="4"/>
  <c r="M45" i="4"/>
  <c r="O40" i="4"/>
  <c r="I35" i="4"/>
  <c r="M29" i="4"/>
  <c r="O24" i="4"/>
  <c r="I19" i="4"/>
  <c r="M13" i="4"/>
  <c r="O8" i="4"/>
  <c r="AS76" i="3"/>
  <c r="BQ75" i="3"/>
  <c r="E75" i="3"/>
  <c r="AC74" i="3"/>
  <c r="BA73" i="3"/>
  <c r="BY72" i="3"/>
  <c r="M72" i="3"/>
  <c r="AK71" i="3"/>
  <c r="BI70" i="3"/>
  <c r="CG69" i="3"/>
  <c r="U69" i="3"/>
  <c r="AS68" i="3"/>
  <c r="BQ67" i="3"/>
  <c r="D50" i="29"/>
  <c r="J58" i="28"/>
  <c r="E65" i="26"/>
  <c r="I41" i="25"/>
  <c r="K73" i="22"/>
  <c r="K9" i="22"/>
  <c r="I67" i="20"/>
  <c r="H26" i="20"/>
  <c r="H74" i="19"/>
  <c r="D70" i="19"/>
  <c r="G65" i="19"/>
  <c r="J60" i="19"/>
  <c r="F56" i="19"/>
  <c r="I51" i="19"/>
  <c r="E47" i="19"/>
  <c r="H42" i="19"/>
  <c r="D38" i="19"/>
  <c r="G33" i="19"/>
  <c r="J28" i="19"/>
  <c r="F24" i="19"/>
  <c r="I19" i="19"/>
  <c r="E15" i="19"/>
  <c r="H10" i="19"/>
  <c r="D63" i="18"/>
  <c r="D70" i="17"/>
  <c r="D73" i="16"/>
  <c r="D41" i="16"/>
  <c r="D9" i="16"/>
  <c r="D62" i="15"/>
  <c r="D46" i="15"/>
  <c r="D30" i="15"/>
  <c r="D14" i="15"/>
  <c r="Q74" i="14"/>
  <c r="Q70" i="14"/>
  <c r="Q66" i="14"/>
  <c r="Q62" i="14"/>
  <c r="Q58" i="14"/>
  <c r="Q54" i="14"/>
  <c r="Q50" i="14"/>
  <c r="Q46" i="14"/>
  <c r="Q42" i="14"/>
  <c r="Q38" i="14"/>
  <c r="Q34" i="14"/>
  <c r="Q30" i="14"/>
  <c r="Q26" i="14"/>
  <c r="Q22" i="14"/>
  <c r="Q18" i="14"/>
  <c r="Q14" i="14"/>
  <c r="Q10" i="14"/>
  <c r="I76" i="13"/>
  <c r="E71" i="13"/>
  <c r="M65" i="13"/>
  <c r="I60" i="13"/>
  <c r="E55" i="13"/>
  <c r="M49" i="13"/>
  <c r="I44" i="13"/>
  <c r="E39" i="13"/>
  <c r="M33" i="13"/>
  <c r="I28" i="13"/>
  <c r="E23" i="13"/>
  <c r="M17" i="13"/>
  <c r="I12" i="13"/>
  <c r="E7" i="13"/>
  <c r="D47" i="12"/>
  <c r="D15" i="12"/>
  <c r="F66" i="11"/>
  <c r="E40" i="15"/>
  <c r="R55" i="14"/>
  <c r="N41" i="14"/>
  <c r="J27" i="14"/>
  <c r="F13" i="14"/>
  <c r="L58" i="13"/>
  <c r="L26" i="13"/>
  <c r="D24" i="12"/>
  <c r="E21" i="11"/>
  <c r="D13" i="8"/>
  <c r="G47" i="6"/>
  <c r="G53" i="5"/>
  <c r="E8" i="5"/>
  <c r="G69" i="4"/>
  <c r="I60" i="4"/>
  <c r="I52" i="4"/>
  <c r="I44" i="4"/>
  <c r="E38" i="4"/>
  <c r="I32" i="4"/>
  <c r="E26" i="4"/>
  <c r="G21" i="4"/>
  <c r="S15" i="4"/>
  <c r="E10" i="4"/>
  <c r="BK76" i="3"/>
  <c r="CQ75" i="3"/>
  <c r="W75" i="3"/>
  <c r="AU74" i="3"/>
  <c r="BS73" i="3"/>
  <c r="G73" i="3"/>
  <c r="AE72" i="3"/>
  <c r="BC71" i="3"/>
  <c r="CA70" i="3"/>
  <c r="O70" i="3"/>
  <c r="AM69" i="3"/>
  <c r="BK68" i="3"/>
  <c r="CQ67" i="3"/>
  <c r="D51" i="29"/>
  <c r="I53" i="28"/>
  <c r="D54" i="26"/>
  <c r="I42" i="25"/>
  <c r="D26" i="23"/>
  <c r="G23" i="22"/>
  <c r="H72" i="20"/>
  <c r="G31" i="20"/>
  <c r="I74" i="19"/>
  <c r="E70" i="19"/>
  <c r="H65" i="19"/>
  <c r="D61" i="19"/>
  <c r="G56" i="19"/>
  <c r="J51" i="19"/>
  <c r="F47" i="19"/>
  <c r="I42" i="19"/>
  <c r="E38" i="19"/>
  <c r="H33" i="19"/>
  <c r="D29" i="19"/>
  <c r="G24" i="19"/>
  <c r="J19" i="19"/>
  <c r="F15" i="19"/>
  <c r="I10" i="19"/>
  <c r="D64" i="18"/>
  <c r="D71" i="17"/>
  <c r="D7" i="17"/>
  <c r="E49" i="16"/>
  <c r="E17" i="16"/>
  <c r="D67" i="15"/>
  <c r="D51" i="15"/>
  <c r="D35" i="15"/>
  <c r="D19" i="15"/>
  <c r="P75" i="14"/>
  <c r="F72" i="14"/>
  <c r="N68" i="14"/>
  <c r="D65" i="14"/>
  <c r="L61" i="14"/>
  <c r="T57" i="14"/>
  <c r="J54" i="14"/>
  <c r="R50" i="14"/>
  <c r="H47" i="14"/>
  <c r="P43" i="14"/>
  <c r="F40" i="14"/>
  <c r="N36" i="14"/>
  <c r="D33" i="14"/>
  <c r="L29" i="14"/>
  <c r="T25" i="14"/>
  <c r="J22" i="14"/>
  <c r="R18" i="14"/>
  <c r="H15" i="14"/>
  <c r="P11" i="14"/>
  <c r="F8" i="14"/>
  <c r="F73" i="13"/>
  <c r="N67" i="13"/>
  <c r="J62" i="13"/>
  <c r="F57" i="13"/>
  <c r="N51" i="13"/>
  <c r="J46" i="13"/>
  <c r="F41" i="13"/>
  <c r="N35" i="13"/>
  <c r="J30" i="13"/>
  <c r="F25" i="13"/>
  <c r="N19" i="13"/>
  <c r="J14" i="13"/>
  <c r="F9" i="13"/>
  <c r="D58" i="12"/>
  <c r="D26" i="12"/>
  <c r="D53" i="10"/>
  <c r="D60" i="9"/>
  <c r="D67" i="8"/>
  <c r="D72" i="7"/>
  <c r="D40" i="7"/>
  <c r="D8" i="7"/>
  <c r="M69" i="6"/>
  <c r="M61" i="6"/>
  <c r="M53" i="6"/>
  <c r="M45" i="6"/>
  <c r="M37" i="6"/>
  <c r="M29" i="6"/>
  <c r="M21" i="6"/>
  <c r="M13" i="6"/>
  <c r="E73" i="5"/>
  <c r="E57" i="5"/>
  <c r="E41" i="5"/>
  <c r="E25" i="5"/>
  <c r="E9" i="5"/>
  <c r="G72" i="4"/>
  <c r="S66" i="4"/>
  <c r="E61" i="4"/>
  <c r="G56" i="4"/>
  <c r="S50" i="4"/>
  <c r="E45" i="4"/>
  <c r="G40" i="4"/>
  <c r="S34" i="4"/>
  <c r="E29" i="4"/>
  <c r="G24" i="4"/>
  <c r="S18" i="4"/>
  <c r="E13" i="4"/>
  <c r="G8" i="4"/>
  <c r="AK76" i="3"/>
  <c r="BI75" i="3"/>
  <c r="CG74" i="3"/>
  <c r="U74" i="3"/>
  <c r="AS73" i="3"/>
  <c r="BQ72" i="3"/>
  <c r="E72" i="3"/>
  <c r="AC71" i="3"/>
  <c r="BA70" i="3"/>
  <c r="BY69" i="3"/>
  <c r="M69" i="3"/>
  <c r="AK68" i="3"/>
  <c r="BI67" i="3"/>
  <c r="D42" i="29"/>
  <c r="L52" i="28"/>
  <c r="F52" i="26"/>
  <c r="I33" i="25"/>
  <c r="G67" i="22"/>
  <c r="G64" i="21"/>
  <c r="E63" i="20"/>
  <c r="D22" i="20"/>
  <c r="O73" i="19"/>
  <c r="K69" i="19"/>
  <c r="N64" i="19"/>
  <c r="Q59" i="19"/>
  <c r="M55" i="19"/>
  <c r="P50" i="19"/>
  <c r="L46" i="19"/>
  <c r="O41" i="19"/>
  <c r="K37" i="19"/>
  <c r="N32" i="19"/>
  <c r="Q27" i="19"/>
  <c r="M23" i="19"/>
  <c r="P18" i="19"/>
  <c r="L14" i="19"/>
  <c r="O9" i="19"/>
  <c r="D55" i="18"/>
  <c r="D62" i="17"/>
  <c r="E70" i="16"/>
  <c r="E38" i="16"/>
  <c r="F76" i="15"/>
  <c r="F60" i="15"/>
  <c r="F44" i="15"/>
  <c r="F28" i="15"/>
  <c r="F12" i="15"/>
  <c r="I74" i="14"/>
  <c r="I70" i="14"/>
  <c r="I66" i="14"/>
  <c r="I62" i="14"/>
  <c r="I58" i="14"/>
  <c r="I54" i="14"/>
  <c r="I50" i="14"/>
  <c r="I46" i="14"/>
  <c r="I42" i="14"/>
  <c r="I38" i="14"/>
  <c r="I34" i="14"/>
  <c r="I30" i="14"/>
  <c r="I26" i="14"/>
  <c r="I22" i="14"/>
  <c r="I18" i="14"/>
  <c r="I14" i="14"/>
  <c r="I10" i="14"/>
  <c r="M75" i="13"/>
  <c r="I70" i="13"/>
  <c r="E65" i="13"/>
  <c r="M59" i="13"/>
  <c r="I54" i="13"/>
  <c r="E49" i="13"/>
  <c r="M43" i="13"/>
  <c r="I38" i="13"/>
  <c r="E33" i="13"/>
  <c r="M27" i="13"/>
  <c r="I22" i="13"/>
  <c r="E17" i="13"/>
  <c r="M11" i="13"/>
  <c r="E76" i="12"/>
  <c r="E44" i="12"/>
  <c r="E12" i="12"/>
  <c r="F64" i="11"/>
  <c r="F48" i="11"/>
  <c r="F32" i="11"/>
  <c r="F16" i="11"/>
  <c r="D52" i="10"/>
  <c r="D59" i="9"/>
  <c r="D66" i="8"/>
  <c r="E74" i="7"/>
  <c r="E42" i="7"/>
  <c r="E10" i="7"/>
  <c r="D69" i="6"/>
  <c r="D61" i="6"/>
  <c r="D53" i="6"/>
  <c r="D45" i="6"/>
  <c r="D37" i="6"/>
  <c r="D29" i="6"/>
  <c r="D21" i="6"/>
  <c r="D13" i="6"/>
  <c r="F74" i="5"/>
  <c r="H63" i="5"/>
  <c r="D53" i="5"/>
  <c r="F42" i="5"/>
  <c r="H31" i="5"/>
  <c r="D21" i="5"/>
  <c r="F10" i="5"/>
  <c r="T73" i="4"/>
  <c r="T69" i="4"/>
  <c r="T65" i="4"/>
  <c r="T61" i="4"/>
  <c r="T57" i="4"/>
  <c r="T53" i="4"/>
  <c r="T49" i="4"/>
  <c r="T45" i="4"/>
  <c r="T41" i="4"/>
  <c r="T37" i="4"/>
  <c r="T33" i="4"/>
  <c r="T29" i="4"/>
  <c r="E24" i="15"/>
  <c r="P52" i="14"/>
  <c r="L38" i="14"/>
  <c r="H24" i="14"/>
  <c r="D10" i="14"/>
  <c r="H51" i="13"/>
  <c r="H19" i="13"/>
  <c r="E71" i="11"/>
  <c r="E7" i="11"/>
  <c r="E51" i="7"/>
  <c r="G33" i="6"/>
  <c r="E40" i="5"/>
  <c r="I76" i="4"/>
  <c r="I68" i="4"/>
  <c r="M58" i="4"/>
  <c r="E50" i="4"/>
  <c r="S43" i="4"/>
  <c r="O37" i="4"/>
  <c r="S31" i="4"/>
  <c r="O25" i="4"/>
  <c r="I20" i="4"/>
  <c r="M14" i="4"/>
  <c r="O9" i="4"/>
  <c r="BC76" i="3"/>
  <c r="CA75" i="3"/>
  <c r="O75" i="3"/>
  <c r="AM74" i="3"/>
  <c r="BK73" i="3"/>
  <c r="CQ72" i="3"/>
  <c r="W72" i="3"/>
  <c r="AU71" i="3"/>
  <c r="BS70" i="3"/>
  <c r="G70" i="3"/>
  <c r="AE69" i="3"/>
  <c r="BC68" i="3"/>
  <c r="CA67" i="3"/>
  <c r="D43" i="29"/>
  <c r="M41" i="28"/>
  <c r="E41" i="26"/>
  <c r="I34" i="25"/>
  <c r="I74" i="22"/>
  <c r="I10" i="22"/>
  <c r="D68" i="20"/>
  <c r="F22" i="20"/>
  <c r="P73" i="19"/>
  <c r="L69" i="19"/>
  <c r="O64" i="19"/>
  <c r="K60" i="19"/>
  <c r="N55" i="19"/>
  <c r="Q50" i="19"/>
  <c r="M46" i="19"/>
  <c r="P41" i="19"/>
  <c r="L37" i="19"/>
  <c r="O32" i="19"/>
  <c r="K28" i="19"/>
  <c r="N23" i="19"/>
  <c r="Q18" i="19"/>
  <c r="M14" i="19"/>
  <c r="P9" i="19"/>
  <c r="D56" i="18"/>
  <c r="D63" i="17"/>
  <c r="D76" i="16"/>
  <c r="D44" i="16"/>
  <c r="D12" i="16"/>
  <c r="F65" i="15"/>
  <c r="F49" i="15"/>
  <c r="F33" i="15"/>
  <c r="F17" i="15"/>
  <c r="H75" i="14"/>
  <c r="P71" i="14"/>
  <c r="F68" i="14"/>
  <c r="N64" i="14"/>
  <c r="D61" i="14"/>
  <c r="L57" i="14"/>
  <c r="T53" i="14"/>
  <c r="J50" i="14"/>
  <c r="R46" i="14"/>
  <c r="H43" i="14"/>
  <c r="P39" i="14"/>
  <c r="F36" i="14"/>
  <c r="N32" i="14"/>
  <c r="D29" i="14"/>
  <c r="L25" i="14"/>
  <c r="T21" i="14"/>
  <c r="J18" i="14"/>
  <c r="R14" i="14"/>
  <c r="H11" i="14"/>
  <c r="P7" i="14"/>
  <c r="J72" i="13"/>
  <c r="F67" i="13"/>
  <c r="N61" i="13"/>
  <c r="J56" i="13"/>
  <c r="F51" i="13"/>
  <c r="N45" i="13"/>
  <c r="J40" i="13"/>
  <c r="F35" i="13"/>
  <c r="N29" i="13"/>
  <c r="J24" i="13"/>
  <c r="F19" i="13"/>
  <c r="N13" i="13"/>
  <c r="J8" i="13"/>
  <c r="E55" i="12"/>
  <c r="E23" i="12"/>
  <c r="D45" i="10"/>
  <c r="D52" i="9"/>
  <c r="D59" i="8"/>
  <c r="E69" i="7"/>
  <c r="E37" i="7"/>
  <c r="I76" i="6"/>
  <c r="I68" i="6"/>
  <c r="I60" i="6"/>
  <c r="I52" i="6"/>
  <c r="I44" i="6"/>
  <c r="I36" i="6"/>
  <c r="I28" i="6"/>
  <c r="I20" i="6"/>
  <c r="I12" i="6"/>
  <c r="G70" i="5"/>
  <c r="G54" i="5"/>
  <c r="G38" i="5"/>
  <c r="G22" i="5"/>
  <c r="O76" i="4"/>
  <c r="I71" i="4"/>
  <c r="M65" i="4"/>
  <c r="O60" i="4"/>
  <c r="I55" i="4"/>
  <c r="M49" i="4"/>
  <c r="O44" i="4"/>
  <c r="I39" i="4"/>
  <c r="M33" i="4"/>
  <c r="O28" i="4"/>
  <c r="I23" i="4"/>
  <c r="M17" i="4"/>
  <c r="O12" i="4"/>
  <c r="I7" i="4"/>
  <c r="AC76" i="3"/>
  <c r="BA75" i="3"/>
  <c r="BY74" i="3"/>
  <c r="M74" i="3"/>
  <c r="AK73" i="3"/>
  <c r="BI72" i="3"/>
  <c r="CG71" i="3"/>
  <c r="U71" i="3"/>
  <c r="AS70" i="3"/>
  <c r="BQ69" i="3"/>
  <c r="E69" i="3"/>
  <c r="AC68" i="3"/>
  <c r="BA67" i="3"/>
  <c r="D34" i="29"/>
  <c r="G35" i="28"/>
  <c r="G39" i="26"/>
  <c r="I25" i="25"/>
  <c r="I54" i="22"/>
  <c r="D39" i="21"/>
  <c r="H58" i="20"/>
  <c r="G17" i="20"/>
  <c r="G73" i="19"/>
  <c r="J68" i="19"/>
  <c r="F64" i="19"/>
  <c r="I59" i="19"/>
  <c r="E55" i="19"/>
  <c r="H50" i="19"/>
  <c r="D46" i="19"/>
  <c r="G41" i="19"/>
  <c r="J36" i="19"/>
  <c r="F32" i="19"/>
  <c r="I27" i="19"/>
  <c r="E23" i="19"/>
  <c r="H18" i="19"/>
  <c r="D14" i="19"/>
  <c r="G9" i="19"/>
  <c r="D47" i="18"/>
  <c r="D54" i="17"/>
  <c r="D65" i="16"/>
  <c r="D33" i="16"/>
  <c r="E73" i="15"/>
  <c r="E57" i="15"/>
  <c r="E41" i="15"/>
  <c r="E25" i="15"/>
  <c r="E9" i="15"/>
  <c r="S73" i="14"/>
  <c r="S69" i="14"/>
  <c r="S65" i="14"/>
  <c r="S61" i="14"/>
  <c r="S57" i="14"/>
  <c r="S53" i="14"/>
  <c r="S49" i="14"/>
  <c r="S45" i="14"/>
  <c r="S41" i="14"/>
  <c r="S37" i="14"/>
  <c r="S33" i="14"/>
  <c r="S29" i="14"/>
  <c r="S25" i="14"/>
  <c r="S21" i="14"/>
  <c r="S17" i="14"/>
  <c r="S13" i="14"/>
  <c r="S9" i="14"/>
  <c r="E75" i="13"/>
  <c r="M69" i="13"/>
  <c r="I64" i="13"/>
  <c r="E59" i="13"/>
  <c r="M53" i="13"/>
  <c r="I48" i="13"/>
  <c r="E43" i="13"/>
  <c r="M37" i="13"/>
  <c r="I32" i="13"/>
  <c r="E27" i="13"/>
  <c r="M21" i="13"/>
  <c r="I16" i="13"/>
  <c r="E11" i="13"/>
  <c r="D71" i="12"/>
  <c r="D39" i="12"/>
  <c r="D7" i="12"/>
  <c r="F62" i="11"/>
  <c r="F46" i="11"/>
  <c r="F30" i="11"/>
  <c r="F14" i="11"/>
  <c r="D44" i="10"/>
  <c r="D51" i="9"/>
  <c r="D58" i="8"/>
  <c r="D69" i="7"/>
  <c r="D37" i="7"/>
  <c r="L75" i="6"/>
  <c r="L67" i="6"/>
  <c r="L59" i="6"/>
  <c r="L51" i="6"/>
  <c r="L43" i="6"/>
  <c r="L35" i="6"/>
  <c r="L27" i="6"/>
  <c r="L19" i="6"/>
  <c r="L11" i="6"/>
  <c r="D73" i="5"/>
  <c r="F62" i="5"/>
  <c r="H51" i="5"/>
  <c r="D41" i="5"/>
  <c r="F30" i="5"/>
  <c r="H19" i="5"/>
  <c r="D9" i="5"/>
  <c r="L73" i="4"/>
  <c r="L69" i="4"/>
  <c r="L65" i="4"/>
  <c r="L61" i="4"/>
  <c r="L57" i="4"/>
  <c r="L53" i="4"/>
  <c r="L49" i="4"/>
  <c r="L45" i="4"/>
  <c r="L41" i="4"/>
  <c r="L37" i="4"/>
  <c r="L33" i="4"/>
  <c r="L29" i="4"/>
  <c r="L25" i="4"/>
  <c r="L21" i="4"/>
  <c r="L17" i="4"/>
  <c r="L13" i="4"/>
  <c r="L9" i="4"/>
  <c r="N73" i="14"/>
  <c r="F49" i="14"/>
  <c r="T34" i="14"/>
  <c r="P20" i="14"/>
  <c r="H75" i="13"/>
  <c r="H43" i="13"/>
  <c r="H11" i="13"/>
  <c r="E55" i="11"/>
  <c r="D15" i="10"/>
  <c r="E19" i="7"/>
  <c r="G17" i="6"/>
  <c r="E24" i="5"/>
  <c r="E74" i="4"/>
  <c r="O65" i="4"/>
  <c r="O57" i="4"/>
  <c r="I48" i="4"/>
  <c r="E42" i="4"/>
  <c r="I36" i="4"/>
  <c r="E30" i="4"/>
  <c r="I24" i="4"/>
  <c r="M18" i="4"/>
  <c r="O13" i="4"/>
  <c r="I8" i="4"/>
  <c r="AM76" i="3"/>
  <c r="BK75" i="3"/>
  <c r="CQ74" i="3"/>
  <c r="W74" i="3"/>
  <c r="AU73" i="3"/>
  <c r="BS72" i="3"/>
  <c r="G72" i="3"/>
  <c r="AE71" i="3"/>
  <c r="BC70" i="3"/>
  <c r="CA69" i="3"/>
  <c r="O69" i="3"/>
  <c r="AM68" i="3"/>
  <c r="BK67" i="3"/>
  <c r="D27" i="29"/>
  <c r="F30" i="28"/>
  <c r="G15" i="26"/>
  <c r="I18" i="25"/>
  <c r="K61" i="22"/>
  <c r="F53" i="21"/>
  <c r="F54" i="20"/>
  <c r="E13" i="20"/>
  <c r="O72" i="19"/>
  <c r="K68" i="19"/>
  <c r="N63" i="19"/>
  <c r="Q58" i="19"/>
  <c r="M54" i="19"/>
  <c r="P49" i="19"/>
  <c r="L45" i="19"/>
  <c r="O40" i="19"/>
  <c r="K36" i="19"/>
  <c r="N31" i="19"/>
  <c r="Q26" i="19"/>
  <c r="M22" i="19"/>
  <c r="P17" i="19"/>
  <c r="L13" i="19"/>
  <c r="O8" i="19"/>
  <c r="D40" i="18"/>
  <c r="D47" i="17"/>
  <c r="D68" i="16"/>
  <c r="D36" i="16"/>
  <c r="G76" i="15"/>
  <c r="G60" i="15"/>
  <c r="G44" i="15"/>
  <c r="G28" i="15"/>
  <c r="G12" i="15"/>
  <c r="J74" i="14"/>
  <c r="R70" i="14"/>
  <c r="H67" i="14"/>
  <c r="P63" i="14"/>
  <c r="F60" i="14"/>
  <c r="N56" i="14"/>
  <c r="D53" i="14"/>
  <c r="L49" i="14"/>
  <c r="T45" i="14"/>
  <c r="J42" i="14"/>
  <c r="R38" i="14"/>
  <c r="H35" i="14"/>
  <c r="P31" i="14"/>
  <c r="F28" i="14"/>
  <c r="N24" i="14"/>
  <c r="D21" i="14"/>
  <c r="L17" i="14"/>
  <c r="T13" i="14"/>
  <c r="J10" i="14"/>
  <c r="J76" i="13"/>
  <c r="F71" i="13"/>
  <c r="N65" i="13"/>
  <c r="J60" i="13"/>
  <c r="F55" i="13"/>
  <c r="N49" i="13"/>
  <c r="J44" i="13"/>
  <c r="F39" i="13"/>
  <c r="N33" i="13"/>
  <c r="J28" i="13"/>
  <c r="F23" i="13"/>
  <c r="N17" i="13"/>
  <c r="J12" i="13"/>
  <c r="F7" i="13"/>
  <c r="E47" i="12"/>
  <c r="E15" i="12"/>
  <c r="D29" i="10"/>
  <c r="D36" i="9"/>
  <c r="D43" i="8"/>
  <c r="E61" i="7"/>
  <c r="E29" i="7"/>
  <c r="I74" i="6"/>
  <c r="I66" i="6"/>
  <c r="I58" i="6"/>
  <c r="I50" i="6"/>
  <c r="I42" i="6"/>
  <c r="I34" i="6"/>
  <c r="I26" i="6"/>
  <c r="I18" i="6"/>
  <c r="I10" i="6"/>
  <c r="G66" i="5"/>
  <c r="G50" i="5"/>
  <c r="G34" i="5"/>
  <c r="G18" i="5"/>
  <c r="I75" i="4"/>
  <c r="M69" i="4"/>
  <c r="O64" i="4"/>
  <c r="I59" i="4"/>
  <c r="M53" i="4"/>
  <c r="O48" i="4"/>
  <c r="I43" i="4"/>
  <c r="M37" i="4"/>
  <c r="O32" i="4"/>
  <c r="I27" i="4"/>
  <c r="M21" i="4"/>
  <c r="O16" i="4"/>
  <c r="I11" i="4"/>
  <c r="BY76" i="3"/>
  <c r="M76" i="3"/>
  <c r="AK75" i="3"/>
  <c r="BI74" i="3"/>
  <c r="CG73" i="3"/>
  <c r="U73" i="3"/>
  <c r="AS72" i="3"/>
  <c r="BQ71" i="3"/>
  <c r="E71" i="3"/>
  <c r="AC70" i="3"/>
  <c r="BA69" i="3"/>
  <c r="BY68" i="3"/>
  <c r="M68" i="3"/>
  <c r="AK67" i="3"/>
  <c r="D18" i="29"/>
  <c r="M17" i="28"/>
  <c r="I73" i="25"/>
  <c r="I9" i="25"/>
  <c r="K41" i="22"/>
  <c r="D21" i="21"/>
  <c r="G49" i="20"/>
  <c r="J76" i="19"/>
  <c r="F72" i="19"/>
  <c r="I67" i="19"/>
  <c r="E63" i="19"/>
  <c r="H58" i="19"/>
  <c r="D54" i="19"/>
  <c r="G49" i="19"/>
  <c r="J44" i="19"/>
  <c r="F40" i="19"/>
  <c r="I35" i="19"/>
  <c r="E31" i="19"/>
  <c r="H26" i="19"/>
  <c r="D22" i="19"/>
  <c r="G17" i="19"/>
  <c r="J12" i="19"/>
  <c r="F8" i="19"/>
  <c r="D31" i="18"/>
  <c r="D38" i="17"/>
  <c r="D57" i="16"/>
  <c r="D25" i="16"/>
  <c r="D70" i="15"/>
  <c r="D54" i="15"/>
  <c r="D38" i="15"/>
  <c r="D22" i="15"/>
  <c r="M76" i="14"/>
  <c r="M72" i="14"/>
  <c r="M68" i="14"/>
  <c r="M64" i="14"/>
  <c r="M60" i="14"/>
  <c r="M56" i="14"/>
  <c r="M52" i="14"/>
  <c r="M48" i="14"/>
  <c r="M44" i="14"/>
  <c r="M40" i="14"/>
  <c r="M36" i="14"/>
  <c r="M32" i="14"/>
  <c r="M28" i="14"/>
  <c r="M24" i="14"/>
  <c r="M20" i="14"/>
  <c r="M16" i="14"/>
  <c r="M12" i="14"/>
  <c r="M8" i="14"/>
  <c r="M73" i="13"/>
  <c r="I68" i="13"/>
  <c r="E8" i="15"/>
  <c r="D71" i="10"/>
  <c r="M42" i="4"/>
  <c r="BS75" i="3"/>
  <c r="CQ69" i="3"/>
  <c r="E68" i="22"/>
  <c r="F55" i="19"/>
  <c r="I18" i="19"/>
  <c r="E62" i="15"/>
  <c r="N60" i="14"/>
  <c r="F32" i="14"/>
  <c r="N71" i="13"/>
  <c r="F29" i="13"/>
  <c r="D44" i="9"/>
  <c r="M43" i="6"/>
  <c r="E21" i="5"/>
  <c r="S38" i="4"/>
  <c r="AS75" i="3"/>
  <c r="BI69" i="3"/>
  <c r="E48" i="22"/>
  <c r="L54" i="19"/>
  <c r="O17" i="19"/>
  <c r="G55" i="15"/>
  <c r="K57" i="14"/>
  <c r="K25" i="14"/>
  <c r="E63" i="13"/>
  <c r="M41" i="13"/>
  <c r="I20" i="13"/>
  <c r="D31" i="12"/>
  <c r="F42" i="11"/>
  <c r="F10" i="11"/>
  <c r="D35" i="9"/>
  <c r="D61" i="7"/>
  <c r="L73" i="6"/>
  <c r="L57" i="6"/>
  <c r="L41" i="6"/>
  <c r="L25" i="6"/>
  <c r="L9" i="6"/>
  <c r="H59" i="5"/>
  <c r="F38" i="5"/>
  <c r="D17" i="5"/>
  <c r="F72" i="4"/>
  <c r="F64" i="4"/>
  <c r="F56" i="4"/>
  <c r="F48" i="4"/>
  <c r="F40" i="4"/>
  <c r="F32" i="4"/>
  <c r="T25" i="4"/>
  <c r="F20" i="4"/>
  <c r="R14" i="4"/>
  <c r="T9" i="4"/>
  <c r="BP76" i="3"/>
  <c r="CN75" i="3"/>
  <c r="AB75" i="3"/>
  <c r="AZ74" i="3"/>
  <c r="BX73" i="3"/>
  <c r="L73" i="3"/>
  <c r="AJ72" i="3"/>
  <c r="BH71" i="3"/>
  <c r="CF70" i="3"/>
  <c r="T70" i="3"/>
  <c r="AR69" i="3"/>
  <c r="BP68" i="3"/>
  <c r="CN67" i="3"/>
  <c r="AB67" i="3"/>
  <c r="D12" i="29"/>
  <c r="K17" i="22"/>
  <c r="O71" i="19"/>
  <c r="L52" i="19"/>
  <c r="K35" i="19"/>
  <c r="H16" i="19"/>
  <c r="D16" i="17"/>
  <c r="D56" i="15"/>
  <c r="K74" i="14"/>
  <c r="K58" i="14"/>
  <c r="K42" i="14"/>
  <c r="K26" i="14"/>
  <c r="K10" i="14"/>
  <c r="K50" i="13"/>
  <c r="K18" i="13"/>
  <c r="D65" i="11"/>
  <c r="D62" i="10"/>
  <c r="D27" i="7"/>
  <c r="J58" i="6"/>
  <c r="F37" i="6"/>
  <c r="N15" i="6"/>
  <c r="H54" i="5"/>
  <c r="D12" i="5"/>
  <c r="L62" i="4"/>
  <c r="L46" i="4"/>
  <c r="L30" i="4"/>
  <c r="L14" i="4"/>
  <c r="CP75" i="3"/>
  <c r="AD73" i="3"/>
  <c r="BJ70" i="3"/>
  <c r="CP67" i="3"/>
  <c r="AR66" i="3"/>
  <c r="BB65" i="3"/>
  <c r="BY64" i="3"/>
  <c r="M64" i="3"/>
  <c r="AK63" i="3"/>
  <c r="BI62" i="3"/>
  <c r="CG61" i="3"/>
  <c r="U61" i="3"/>
  <c r="AS60" i="3"/>
  <c r="BQ59" i="3"/>
  <c r="E59" i="3"/>
  <c r="AC58" i="3"/>
  <c r="BA57" i="3"/>
  <c r="BY56" i="3"/>
  <c r="M56" i="3"/>
  <c r="AK55" i="3"/>
  <c r="BI54" i="3"/>
  <c r="CG53" i="3"/>
  <c r="U53" i="3"/>
  <c r="AS52" i="3"/>
  <c r="BQ51" i="3"/>
  <c r="E51" i="3"/>
  <c r="AC50" i="3"/>
  <c r="BA49" i="3"/>
  <c r="BY48" i="3"/>
  <c r="M48" i="3"/>
  <c r="AK47" i="3"/>
  <c r="BI46" i="3"/>
  <c r="CG45" i="3"/>
  <c r="U45" i="3"/>
  <c r="AS44" i="3"/>
  <c r="BQ43" i="3"/>
  <c r="E43" i="3"/>
  <c r="AC42" i="3"/>
  <c r="BA41" i="3"/>
  <c r="BY40" i="3"/>
  <c r="M40" i="3"/>
  <c r="AK39" i="3"/>
  <c r="BI38" i="3"/>
  <c r="CG37" i="3"/>
  <c r="U37" i="3"/>
  <c r="AS36" i="3"/>
  <c r="BQ35" i="3"/>
  <c r="E35" i="3"/>
  <c r="AC34" i="3"/>
  <c r="BA33" i="3"/>
  <c r="BY32" i="3"/>
  <c r="M32" i="3"/>
  <c r="AK31" i="3"/>
  <c r="BI30" i="3"/>
  <c r="CG29" i="3"/>
  <c r="U29" i="3"/>
  <c r="AS28" i="3"/>
  <c r="BQ27" i="3"/>
  <c r="E27" i="3"/>
  <c r="AC26" i="3"/>
  <c r="BA25" i="3"/>
  <c r="BY24" i="3"/>
  <c r="M24" i="3"/>
  <c r="AK23" i="3"/>
  <c r="BI22" i="3"/>
  <c r="CG21" i="3"/>
  <c r="U21" i="3"/>
  <c r="AS20" i="3"/>
  <c r="BQ19" i="3"/>
  <c r="E19" i="3"/>
  <c r="AC18" i="3"/>
  <c r="BA17" i="3"/>
  <c r="BY16" i="3"/>
  <c r="M16" i="3"/>
  <c r="AK15" i="3"/>
  <c r="BI14" i="3"/>
  <c r="CG13" i="3"/>
  <c r="U13" i="3"/>
  <c r="AS12" i="3"/>
  <c r="BQ11" i="3"/>
  <c r="E11" i="3"/>
  <c r="AC10" i="3"/>
  <c r="BA9" i="3"/>
  <c r="BY8" i="3"/>
  <c r="M8" i="3"/>
  <c r="AK7" i="3"/>
  <c r="E70" i="2"/>
  <c r="E54" i="2"/>
  <c r="E38" i="2"/>
  <c r="E22" i="2"/>
  <c r="G127" i="1"/>
  <c r="G111" i="1"/>
  <c r="E97" i="1"/>
  <c r="C83" i="1"/>
  <c r="E65" i="1"/>
  <c r="F52" i="1"/>
  <c r="F36" i="1"/>
  <c r="G15" i="1"/>
  <c r="I59" i="20"/>
  <c r="P16" i="19"/>
  <c r="M53" i="14"/>
  <c r="K24" i="13"/>
  <c r="F27" i="6"/>
  <c r="T14" i="4"/>
  <c r="AI66" i="3"/>
  <c r="G62" i="3"/>
  <c r="BK58" i="3"/>
  <c r="AE35" i="3"/>
  <c r="AE31" i="3"/>
  <c r="O26" i="3"/>
  <c r="W22" i="3"/>
  <c r="AE18" i="3"/>
  <c r="AE13" i="3"/>
  <c r="BS8" i="3"/>
  <c r="G48" i="2"/>
  <c r="F118" i="1"/>
  <c r="G57" i="1"/>
  <c r="E35" i="16"/>
  <c r="G32" i="6"/>
  <c r="E36" i="4"/>
  <c r="D52" i="28"/>
  <c r="E50" i="21"/>
  <c r="J69" i="19"/>
  <c r="I52" i="19"/>
  <c r="F33" i="19"/>
  <c r="E16" i="19"/>
  <c r="E75" i="16"/>
  <c r="D49" i="15"/>
  <c r="L72" i="14"/>
  <c r="H58" i="14"/>
  <c r="D44" i="14"/>
  <c r="R29" i="14"/>
  <c r="N15" i="14"/>
  <c r="L63" i="13"/>
  <c r="L31" i="13"/>
  <c r="E65" i="12"/>
  <c r="E40" i="11"/>
  <c r="D42" i="9"/>
  <c r="G74" i="6"/>
  <c r="G10" i="6"/>
  <c r="E22" i="5"/>
  <c r="M60" i="4"/>
  <c r="O35" i="4"/>
  <c r="E16" i="4"/>
  <c r="BG75" i="3"/>
  <c r="CM72" i="3"/>
  <c r="AA70" i="3"/>
  <c r="BG67" i="3"/>
  <c r="O66" i="3"/>
  <c r="AJ65" i="3"/>
  <c r="BH64" i="3"/>
  <c r="CF63" i="3"/>
  <c r="T63" i="3"/>
  <c r="AR62" i="3"/>
  <c r="BP61" i="3"/>
  <c r="CN60" i="3"/>
  <c r="AB60" i="3"/>
  <c r="AZ59" i="3"/>
  <c r="BX58" i="3"/>
  <c r="L58" i="3"/>
  <c r="AJ57" i="3"/>
  <c r="BH56" i="3"/>
  <c r="CF55" i="3"/>
  <c r="T55" i="3"/>
  <c r="AR54" i="3"/>
  <c r="BP53" i="3"/>
  <c r="CN52" i="3"/>
  <c r="AB52" i="3"/>
  <c r="AZ51" i="3"/>
  <c r="BX50" i="3"/>
  <c r="L50" i="3"/>
  <c r="AJ49" i="3"/>
  <c r="BH48" i="3"/>
  <c r="CF47" i="3"/>
  <c r="T47" i="3"/>
  <c r="AR46" i="3"/>
  <c r="BP45" i="3"/>
  <c r="CN44" i="3"/>
  <c r="AB44" i="3"/>
  <c r="AZ43" i="3"/>
  <c r="BX42" i="3"/>
  <c r="L42" i="3"/>
  <c r="AJ41" i="3"/>
  <c r="BH40" i="3"/>
  <c r="CF39" i="3"/>
  <c r="T39" i="3"/>
  <c r="AR38" i="3"/>
  <c r="H52" i="14"/>
  <c r="D46" i="7"/>
  <c r="G37" i="4"/>
  <c r="G75" i="3"/>
  <c r="W69" i="3"/>
  <c r="E66" i="21"/>
  <c r="I50" i="19"/>
  <c r="E14" i="19"/>
  <c r="E46" i="15"/>
  <c r="D57" i="14"/>
  <c r="N28" i="14"/>
  <c r="J66" i="13"/>
  <c r="N23" i="13"/>
  <c r="D51" i="8"/>
  <c r="M35" i="6"/>
  <c r="G76" i="4"/>
  <c r="E33" i="4"/>
  <c r="BQ74" i="3"/>
  <c r="CG68" i="3"/>
  <c r="F27" i="21"/>
  <c r="O49" i="19"/>
  <c r="K13" i="19"/>
  <c r="G39" i="15"/>
  <c r="K53" i="14"/>
  <c r="K21" i="14"/>
  <c r="I58" i="13"/>
  <c r="E37" i="13"/>
  <c r="M15" i="13"/>
  <c r="F76" i="11"/>
  <c r="F40" i="11"/>
  <c r="F8" i="11"/>
  <c r="D27" i="9"/>
  <c r="E58" i="7"/>
  <c r="D73" i="6"/>
  <c r="D57" i="6"/>
  <c r="D41" i="6"/>
  <c r="D25" i="6"/>
  <c r="D9" i="6"/>
  <c r="F58" i="5"/>
  <c r="D37" i="5"/>
  <c r="H15" i="5"/>
  <c r="P71" i="4"/>
  <c r="P63" i="4"/>
  <c r="P55" i="4"/>
  <c r="P47" i="4"/>
  <c r="P39" i="4"/>
  <c r="P31" i="4"/>
  <c r="D25" i="4"/>
  <c r="P19" i="4"/>
  <c r="J14" i="4"/>
  <c r="D9" i="4"/>
  <c r="BH76" i="3"/>
  <c r="CF75" i="3"/>
  <c r="T75" i="3"/>
  <c r="AR74" i="3"/>
  <c r="BP73" i="3"/>
  <c r="CN72" i="3"/>
  <c r="AB72" i="3"/>
  <c r="AZ71" i="3"/>
  <c r="BX70" i="3"/>
  <c r="L70" i="3"/>
  <c r="AJ69" i="3"/>
  <c r="BH68" i="3"/>
  <c r="CF67" i="3"/>
  <c r="T67" i="3"/>
  <c r="F54" i="28"/>
  <c r="D55" i="21"/>
  <c r="M69" i="19"/>
  <c r="J50" i="19"/>
  <c r="I33" i="19"/>
  <c r="F14" i="19"/>
  <c r="E76" i="16"/>
  <c r="G49" i="15"/>
  <c r="O72" i="14"/>
  <c r="O56" i="14"/>
  <c r="O40" i="14"/>
  <c r="O24" i="14"/>
  <c r="O8" i="14"/>
  <c r="G45" i="13"/>
  <c r="G13" i="13"/>
  <c r="D57" i="11"/>
  <c r="D30" i="10"/>
  <c r="E16" i="7"/>
  <c r="N55" i="6"/>
  <c r="J34" i="6"/>
  <c r="F13" i="6"/>
  <c r="F49" i="5"/>
  <c r="P76" i="4"/>
  <c r="P60" i="4"/>
  <c r="P44" i="4"/>
  <c r="P28" i="4"/>
  <c r="P12" i="4"/>
  <c r="BJ75" i="3"/>
  <c r="CP72" i="3"/>
  <c r="AD70" i="3"/>
  <c r="BJ67" i="3"/>
  <c r="AD66" i="3"/>
  <c r="AS65" i="3"/>
  <c r="BQ64" i="3"/>
  <c r="E64" i="3"/>
  <c r="AC63" i="3"/>
  <c r="BA62" i="3"/>
  <c r="BY61" i="3"/>
  <c r="M61" i="3"/>
  <c r="AK60" i="3"/>
  <c r="BI59" i="3"/>
  <c r="CG58" i="3"/>
  <c r="U58" i="3"/>
  <c r="AS57" i="3"/>
  <c r="BQ56" i="3"/>
  <c r="E56" i="3"/>
  <c r="AC55" i="3"/>
  <c r="BA54" i="3"/>
  <c r="BY53" i="3"/>
  <c r="M53" i="3"/>
  <c r="AK52" i="3"/>
  <c r="BI51" i="3"/>
  <c r="CG50" i="3"/>
  <c r="U50" i="3"/>
  <c r="AS49" i="3"/>
  <c r="BQ48" i="3"/>
  <c r="E48" i="3"/>
  <c r="AC47" i="3"/>
  <c r="BA46" i="3"/>
  <c r="BY45" i="3"/>
  <c r="M45" i="3"/>
  <c r="AK44" i="3"/>
  <c r="BI43" i="3"/>
  <c r="CG42" i="3"/>
  <c r="U42" i="3"/>
  <c r="AS41" i="3"/>
  <c r="BQ40" i="3"/>
  <c r="E40" i="3"/>
  <c r="AC39" i="3"/>
  <c r="BA38" i="3"/>
  <c r="BY37" i="3"/>
  <c r="M37" i="3"/>
  <c r="AK36" i="3"/>
  <c r="BI35" i="3"/>
  <c r="CG34" i="3"/>
  <c r="U34" i="3"/>
  <c r="AS33" i="3"/>
  <c r="BQ32" i="3"/>
  <c r="E32" i="3"/>
  <c r="AC31" i="3"/>
  <c r="BA30" i="3"/>
  <c r="BY29" i="3"/>
  <c r="M29" i="3"/>
  <c r="AK28" i="3"/>
  <c r="BI27" i="3"/>
  <c r="CG26" i="3"/>
  <c r="U26" i="3"/>
  <c r="AS25" i="3"/>
  <c r="BQ24" i="3"/>
  <c r="E24" i="3"/>
  <c r="AC23" i="3"/>
  <c r="BA22" i="3"/>
  <c r="BY21" i="3"/>
  <c r="M21" i="3"/>
  <c r="AK20" i="3"/>
  <c r="BI19" i="3"/>
  <c r="CG18" i="3"/>
  <c r="U18" i="3"/>
  <c r="AS17" i="3"/>
  <c r="BQ16" i="3"/>
  <c r="E16" i="3"/>
  <c r="AC15" i="3"/>
  <c r="BA14" i="3"/>
  <c r="BY13" i="3"/>
  <c r="M13" i="3"/>
  <c r="AK12" i="3"/>
  <c r="BI11" i="3"/>
  <c r="CG10" i="3"/>
  <c r="U10" i="3"/>
  <c r="AS9" i="3"/>
  <c r="BQ8" i="3"/>
  <c r="E8" i="3"/>
  <c r="AC7" i="3"/>
  <c r="E68" i="2"/>
  <c r="E52" i="2"/>
  <c r="E36" i="2"/>
  <c r="E20" i="2"/>
  <c r="D126" i="1"/>
  <c r="D110" i="1"/>
  <c r="G95" i="1"/>
  <c r="E81" i="1"/>
  <c r="G63" i="1"/>
  <c r="C51" i="1"/>
  <c r="E33" i="1"/>
  <c r="C11" i="1"/>
  <c r="J74" i="19"/>
  <c r="J10" i="19"/>
  <c r="O44" i="14"/>
  <c r="E58" i="12"/>
  <c r="J16" i="6"/>
  <c r="F76" i="3"/>
  <c r="BN65" i="3"/>
  <c r="BC61" i="3"/>
  <c r="AE58" i="3"/>
  <c r="CA34" i="3"/>
  <c r="CA30" i="3"/>
  <c r="BK25" i="3"/>
  <c r="BK21" i="3"/>
  <c r="AM17" i="3"/>
  <c r="BK12" i="3"/>
  <c r="W8" i="3"/>
  <c r="G34" i="2"/>
  <c r="D112" i="1"/>
  <c r="F54" i="1"/>
  <c r="G18" i="15"/>
  <c r="G16" i="6"/>
  <c r="G27" i="4"/>
  <c r="L28" i="28"/>
  <c r="F13" i="21"/>
  <c r="H67" i="19"/>
  <c r="G50" i="19"/>
  <c r="D31" i="19"/>
  <c r="P11" i="19"/>
  <c r="D54" i="16"/>
  <c r="G42" i="15"/>
  <c r="P70" i="14"/>
  <c r="L56" i="14"/>
  <c r="H42" i="14"/>
  <c r="D28" i="14"/>
  <c r="R13" i="14"/>
  <c r="H58" i="13"/>
  <c r="H26" i="13"/>
  <c r="D44" i="12"/>
  <c r="E32" i="11"/>
  <c r="D10" i="9"/>
  <c r="G66" i="6"/>
  <c r="G75" i="5"/>
  <c r="D38" i="14"/>
  <c r="G31" i="6"/>
  <c r="M30" i="4"/>
  <c r="AE74" i="3"/>
  <c r="AU68" i="3"/>
  <c r="G63" i="20"/>
  <c r="E46" i="19"/>
  <c r="H9" i="19"/>
  <c r="E30" i="15"/>
  <c r="L53" i="14"/>
  <c r="D25" i="14"/>
  <c r="F61" i="13"/>
  <c r="J18" i="13"/>
  <c r="D64" i="7"/>
  <c r="M27" i="6"/>
  <c r="S70" i="4"/>
  <c r="G28" i="4"/>
  <c r="E74" i="3"/>
  <c r="U68" i="3"/>
  <c r="D54" i="20"/>
  <c r="K45" i="19"/>
  <c r="N8" i="19"/>
  <c r="G23" i="15"/>
  <c r="K49" i="14"/>
  <c r="K17" i="14"/>
  <c r="M57" i="13"/>
  <c r="I36" i="13"/>
  <c r="E15" i="13"/>
  <c r="F74" i="11"/>
  <c r="F34" i="11"/>
  <c r="D60" i="10"/>
  <c r="D74" i="8"/>
  <c r="D45" i="7"/>
  <c r="L69" i="6"/>
  <c r="L53" i="6"/>
  <c r="L37" i="6"/>
  <c r="L21" i="6"/>
  <c r="H75" i="5"/>
  <c r="F54" i="5"/>
  <c r="D33" i="5"/>
  <c r="H11" i="5"/>
  <c r="J70" i="4"/>
  <c r="J62" i="4"/>
  <c r="J54" i="4"/>
  <c r="J46" i="4"/>
  <c r="J38" i="4"/>
  <c r="J30" i="4"/>
  <c r="F24" i="4"/>
  <c r="R18" i="4"/>
  <c r="T13" i="4"/>
  <c r="F8" i="4"/>
  <c r="AZ76" i="3"/>
  <c r="BX75" i="3"/>
  <c r="L75" i="3"/>
  <c r="AJ74" i="3"/>
  <c r="BH73" i="3"/>
  <c r="CF72" i="3"/>
  <c r="T72" i="3"/>
  <c r="AR71" i="3"/>
  <c r="BP70" i="3"/>
  <c r="CN69" i="3"/>
  <c r="AB69" i="3"/>
  <c r="AZ68" i="3"/>
  <c r="BX67" i="3"/>
  <c r="L67" i="3"/>
  <c r="G55" i="26"/>
  <c r="E16" i="21"/>
  <c r="K67" i="19"/>
  <c r="H48" i="19"/>
  <c r="G31" i="19"/>
  <c r="D12" i="19"/>
  <c r="D55" i="16"/>
  <c r="E43" i="15"/>
  <c r="S70" i="14"/>
  <c r="S54" i="14"/>
  <c r="S38" i="14"/>
  <c r="S22" i="14"/>
  <c r="K74" i="13"/>
  <c r="K42" i="13"/>
  <c r="K10" i="13"/>
  <c r="D49" i="11"/>
  <c r="D45" i="9"/>
  <c r="J74" i="6"/>
  <c r="F53" i="6"/>
  <c r="N31" i="6"/>
  <c r="J10" i="6"/>
  <c r="D44" i="5"/>
  <c r="T74" i="4"/>
  <c r="T58" i="4"/>
  <c r="T42" i="4"/>
  <c r="T26" i="4"/>
  <c r="T10" i="4"/>
  <c r="AD75" i="3"/>
  <c r="BJ72" i="3"/>
  <c r="CP69" i="3"/>
  <c r="AL67" i="3"/>
  <c r="S66" i="3"/>
  <c r="AK65" i="3"/>
  <c r="BI64" i="3"/>
  <c r="CG63" i="3"/>
  <c r="U63" i="3"/>
  <c r="AS62" i="3"/>
  <c r="BQ61" i="3"/>
  <c r="E61" i="3"/>
  <c r="AC60" i="3"/>
  <c r="BA59" i="3"/>
  <c r="BY58" i="3"/>
  <c r="M58" i="3"/>
  <c r="AK57" i="3"/>
  <c r="BI56" i="3"/>
  <c r="CG55" i="3"/>
  <c r="U55" i="3"/>
  <c r="AS54" i="3"/>
  <c r="BQ53" i="3"/>
  <c r="E53" i="3"/>
  <c r="AC52" i="3"/>
  <c r="BA51" i="3"/>
  <c r="BY50" i="3"/>
  <c r="M50" i="3"/>
  <c r="AK49" i="3"/>
  <c r="BI48" i="3"/>
  <c r="CG47" i="3"/>
  <c r="U47" i="3"/>
  <c r="AS46" i="3"/>
  <c r="BQ45" i="3"/>
  <c r="E45" i="3"/>
  <c r="AC44" i="3"/>
  <c r="BA43" i="3"/>
  <c r="BY42" i="3"/>
  <c r="M42" i="3"/>
  <c r="AK41" i="3"/>
  <c r="BI40" i="3"/>
  <c r="CG39" i="3"/>
  <c r="U39" i="3"/>
  <c r="AS38" i="3"/>
  <c r="BQ37" i="3"/>
  <c r="E37" i="3"/>
  <c r="AC36" i="3"/>
  <c r="BA35" i="3"/>
  <c r="BY34" i="3"/>
  <c r="M34" i="3"/>
  <c r="AK33" i="3"/>
  <c r="BI32" i="3"/>
  <c r="CG31" i="3"/>
  <c r="U31" i="3"/>
  <c r="AS30" i="3"/>
  <c r="BQ29" i="3"/>
  <c r="E29" i="3"/>
  <c r="AC28" i="3"/>
  <c r="BA27" i="3"/>
  <c r="BY26" i="3"/>
  <c r="M26" i="3"/>
  <c r="AK25" i="3"/>
  <c r="BI24" i="3"/>
  <c r="CG23" i="3"/>
  <c r="U23" i="3"/>
  <c r="AS22" i="3"/>
  <c r="BQ21" i="3"/>
  <c r="E21" i="3"/>
  <c r="AC20" i="3"/>
  <c r="BA19" i="3"/>
  <c r="BY18" i="3"/>
  <c r="M18" i="3"/>
  <c r="AK17" i="3"/>
  <c r="BI16" i="3"/>
  <c r="CG15" i="3"/>
  <c r="U15" i="3"/>
  <c r="AS14" i="3"/>
  <c r="BQ13" i="3"/>
  <c r="E13" i="3"/>
  <c r="AC12" i="3"/>
  <c r="BA11" i="3"/>
  <c r="BY10" i="3"/>
  <c r="M10" i="3"/>
  <c r="AK9" i="3"/>
  <c r="BI8" i="3"/>
  <c r="CG7" i="3"/>
  <c r="U7" i="3"/>
  <c r="E66" i="2"/>
  <c r="E50" i="2"/>
  <c r="E34" i="2"/>
  <c r="E18" i="2"/>
  <c r="F124" i="1"/>
  <c r="F108" i="1"/>
  <c r="D94" i="1"/>
  <c r="G79" i="1"/>
  <c r="D62" i="1"/>
  <c r="E49" i="1"/>
  <c r="D30" i="1"/>
  <c r="E9" i="1"/>
  <c r="Q65" i="19"/>
  <c r="D73" i="18"/>
  <c r="M37" i="14"/>
  <c r="D75" i="11"/>
  <c r="D72" i="5"/>
  <c r="F75" i="3"/>
  <c r="O65" i="3"/>
  <c r="G61" i="3"/>
  <c r="BC57" i="3"/>
  <c r="AE34" i="3"/>
  <c r="AM30" i="3"/>
  <c r="W25" i="3"/>
  <c r="AE21" i="3"/>
  <c r="AE16" i="3"/>
  <c r="O12" i="3"/>
  <c r="BS7" i="3"/>
  <c r="G30" i="2"/>
  <c r="C109" i="1"/>
  <c r="E51" i="1"/>
  <c r="H72" i="13"/>
  <c r="E66" i="5"/>
  <c r="E20" i="4"/>
  <c r="I72" i="25"/>
  <c r="G71" i="20"/>
  <c r="F65" i="19"/>
  <c r="E48" i="19"/>
  <c r="Q28" i="19"/>
  <c r="N9" i="19"/>
  <c r="E43" i="16"/>
  <c r="E36" i="15"/>
  <c r="T68" i="14"/>
  <c r="P54" i="14"/>
  <c r="L40" i="14"/>
  <c r="H26" i="14"/>
  <c r="D12" i="14"/>
  <c r="R23" i="14"/>
  <c r="G37" i="5"/>
  <c r="G25" i="4"/>
  <c r="BC73" i="3"/>
  <c r="BS67" i="3"/>
  <c r="I17" i="20"/>
  <c r="H41" i="19"/>
  <c r="D48" i="18"/>
  <c r="E14" i="15"/>
  <c r="T49" i="14"/>
  <c r="L21" i="14"/>
  <c r="N55" i="13"/>
  <c r="F13" i="13"/>
  <c r="D32" i="7"/>
  <c r="M19" i="6"/>
  <c r="E65" i="4"/>
  <c r="S22" i="4"/>
  <c r="AC73" i="3"/>
  <c r="AS67" i="3"/>
  <c r="F8" i="20"/>
  <c r="N40" i="19"/>
  <c r="D39" i="18"/>
  <c r="G7" i="15"/>
  <c r="K45" i="14"/>
  <c r="K13" i="14"/>
  <c r="E53" i="13"/>
  <c r="M31" i="13"/>
  <c r="I10" i="13"/>
  <c r="F60" i="11"/>
  <c r="F28" i="11"/>
  <c r="D36" i="10"/>
  <c r="D50" i="8"/>
  <c r="E34" i="7"/>
  <c r="D67" i="6"/>
  <c r="D51" i="6"/>
  <c r="D35" i="6"/>
  <c r="D19" i="6"/>
  <c r="H71" i="5"/>
  <c r="F50" i="5"/>
  <c r="D29" i="5"/>
  <c r="H7" i="5"/>
  <c r="D69" i="4"/>
  <c r="D61" i="4"/>
  <c r="D53" i="4"/>
  <c r="D45" i="4"/>
  <c r="D37" i="4"/>
  <c r="D29" i="4"/>
  <c r="P23" i="4"/>
  <c r="J18" i="4"/>
  <c r="D13" i="4"/>
  <c r="P7" i="4"/>
  <c r="AR76" i="3"/>
  <c r="BP75" i="3"/>
  <c r="CN74" i="3"/>
  <c r="AB74" i="3"/>
  <c r="AZ73" i="3"/>
  <c r="BX72" i="3"/>
  <c r="L72" i="3"/>
  <c r="AJ71" i="3"/>
  <c r="BH70" i="3"/>
  <c r="CF69" i="3"/>
  <c r="T69" i="3"/>
  <c r="AR68" i="3"/>
  <c r="BP67" i="3"/>
  <c r="CN66" i="3"/>
  <c r="I75" i="25"/>
  <c r="G73" i="20"/>
  <c r="I65" i="19"/>
  <c r="F46" i="19"/>
  <c r="E29" i="19"/>
  <c r="Q9" i="19"/>
  <c r="E44" i="16"/>
  <c r="F30" i="15"/>
  <c r="E69" i="14"/>
  <c r="E53" i="14"/>
  <c r="E37" i="14"/>
  <c r="E21" i="14"/>
  <c r="G69" i="13"/>
  <c r="G37" i="13"/>
  <c r="E66" i="12"/>
  <c r="D41" i="11"/>
  <c r="D13" i="9"/>
  <c r="N71" i="6"/>
  <c r="J50" i="6"/>
  <c r="F29" i="6"/>
  <c r="N7" i="6"/>
  <c r="H38" i="5"/>
  <c r="F73" i="4"/>
  <c r="F57" i="4"/>
  <c r="F41" i="4"/>
  <c r="F25" i="4"/>
  <c r="F9" i="4"/>
  <c r="CP74" i="3"/>
  <c r="AD72" i="3"/>
  <c r="BJ69" i="3"/>
  <c r="U67" i="3"/>
  <c r="F66" i="3"/>
  <c r="AC65" i="3"/>
  <c r="BA64" i="3"/>
  <c r="BY63" i="3"/>
  <c r="M63" i="3"/>
  <c r="AK62" i="3"/>
  <c r="BI61" i="3"/>
  <c r="CG60" i="3"/>
  <c r="U60" i="3"/>
  <c r="AS59" i="3"/>
  <c r="BQ58" i="3"/>
  <c r="E58" i="3"/>
  <c r="AC57" i="3"/>
  <c r="BA56" i="3"/>
  <c r="BY55" i="3"/>
  <c r="M55" i="3"/>
  <c r="AK54" i="3"/>
  <c r="BI53" i="3"/>
  <c r="CG52" i="3"/>
  <c r="U52" i="3"/>
  <c r="AS51" i="3"/>
  <c r="BQ50" i="3"/>
  <c r="E50" i="3"/>
  <c r="AC49" i="3"/>
  <c r="BA48" i="3"/>
  <c r="BY47" i="3"/>
  <c r="M47" i="3"/>
  <c r="AK46" i="3"/>
  <c r="BI45" i="3"/>
  <c r="CG44" i="3"/>
  <c r="U44" i="3"/>
  <c r="AS43" i="3"/>
  <c r="BQ42" i="3"/>
  <c r="E42" i="3"/>
  <c r="AC41" i="3"/>
  <c r="BA40" i="3"/>
  <c r="BY39" i="3"/>
  <c r="M39" i="3"/>
  <c r="AK38" i="3"/>
  <c r="BI37" i="3"/>
  <c r="CG36" i="3"/>
  <c r="U36" i="3"/>
  <c r="AS35" i="3"/>
  <c r="BQ34" i="3"/>
  <c r="E34" i="3"/>
  <c r="AC33" i="3"/>
  <c r="BA32" i="3"/>
  <c r="BY31" i="3"/>
  <c r="M31" i="3"/>
  <c r="AK30" i="3"/>
  <c r="BI29" i="3"/>
  <c r="CG28" i="3"/>
  <c r="U28" i="3"/>
  <c r="AS27" i="3"/>
  <c r="BQ26" i="3"/>
  <c r="E26" i="3"/>
  <c r="AC25" i="3"/>
  <c r="BA24" i="3"/>
  <c r="BY23" i="3"/>
  <c r="M23" i="3"/>
  <c r="AK22" i="3"/>
  <c r="BI21" i="3"/>
  <c r="CG20" i="3"/>
  <c r="U20" i="3"/>
  <c r="AS19" i="3"/>
  <c r="BQ18" i="3"/>
  <c r="E18" i="3"/>
  <c r="AC17" i="3"/>
  <c r="BA16" i="3"/>
  <c r="BY15" i="3"/>
  <c r="M15" i="3"/>
  <c r="AK14" i="3"/>
  <c r="BI13" i="3"/>
  <c r="CG12" i="3"/>
  <c r="U12" i="3"/>
  <c r="AS11" i="3"/>
  <c r="BQ10" i="3"/>
  <c r="E10" i="3"/>
  <c r="AC9" i="3"/>
  <c r="BA8" i="3"/>
  <c r="BY7" i="3"/>
  <c r="M7" i="3"/>
  <c r="E64" i="2"/>
  <c r="E48" i="2"/>
  <c r="E32" i="2"/>
  <c r="E16" i="2"/>
  <c r="C123" i="1"/>
  <c r="C107" i="1"/>
  <c r="C91" i="1"/>
  <c r="D78" i="1"/>
  <c r="F60" i="1"/>
  <c r="G47" i="1"/>
  <c r="F28" i="1"/>
  <c r="G7" i="1"/>
  <c r="K59" i="19"/>
  <c r="D56" i="17"/>
  <c r="O28" i="14"/>
  <c r="D36" i="8"/>
  <c r="F45" i="5"/>
  <c r="F74" i="3"/>
  <c r="BK64" i="3"/>
  <c r="BC60" i="3"/>
  <c r="AM42" i="3"/>
  <c r="BS33" i="3"/>
  <c r="AM29" i="3"/>
  <c r="BS24" i="3"/>
  <c r="BS20" i="3"/>
  <c r="CA15" i="3"/>
  <c r="BC11" i="3"/>
  <c r="AE7" i="3"/>
  <c r="G26" i="2"/>
  <c r="C93" i="1"/>
  <c r="F46" i="1"/>
  <c r="E42" i="11"/>
  <c r="E50" i="5"/>
  <c r="G11" i="4"/>
  <c r="I40" i="25"/>
  <c r="E53" i="20"/>
  <c r="D63" i="19"/>
  <c r="P43" i="19"/>
  <c r="O26" i="19"/>
  <c r="L7" i="19"/>
  <c r="D22" i="16"/>
  <c r="F23" i="15"/>
  <c r="F67" i="14"/>
  <c r="T52" i="14"/>
  <c r="P38" i="14"/>
  <c r="L24" i="14"/>
  <c r="H10" i="14"/>
  <c r="H50" i="13"/>
  <c r="H18" i="13"/>
  <c r="D12" i="12"/>
  <c r="E16" i="11"/>
  <c r="D25" i="8"/>
  <c r="G50" i="6"/>
  <c r="G59" i="5"/>
  <c r="G71" i="4"/>
  <c r="S49" i="4"/>
  <c r="I30" i="4"/>
  <c r="G7" i="4"/>
  <c r="BG74" i="3"/>
  <c r="CM71" i="3"/>
  <c r="AA69" i="3"/>
  <c r="CE66" i="3"/>
  <c r="CC65" i="3"/>
  <c r="L65" i="3"/>
  <c r="AJ64" i="3"/>
  <c r="BH63" i="3"/>
  <c r="CF62" i="3"/>
  <c r="T62" i="3"/>
  <c r="AR61" i="3"/>
  <c r="BP60" i="3"/>
  <c r="CN59" i="3"/>
  <c r="AB59" i="3"/>
  <c r="AZ58" i="3"/>
  <c r="BX57" i="3"/>
  <c r="L57" i="3"/>
  <c r="AJ56" i="3"/>
  <c r="BH55" i="3"/>
  <c r="CF54" i="3"/>
  <c r="T54" i="3"/>
  <c r="AR53" i="3"/>
  <c r="BP52" i="3"/>
  <c r="N9" i="14"/>
  <c r="M74" i="4"/>
  <c r="S19" i="4"/>
  <c r="CA72" i="3"/>
  <c r="D35" i="29"/>
  <c r="H73" i="19"/>
  <c r="D37" i="19"/>
  <c r="D55" i="17"/>
  <c r="R74" i="14"/>
  <c r="J46" i="14"/>
  <c r="T17" i="14"/>
  <c r="J50" i="13"/>
  <c r="N7" i="13"/>
  <c r="M75" i="6"/>
  <c r="M11" i="6"/>
  <c r="G60" i="4"/>
  <c r="E17" i="4"/>
  <c r="BA72" i="3"/>
  <c r="D26" i="29"/>
  <c r="N72" i="19"/>
  <c r="Q35" i="19"/>
  <c r="D46" i="17"/>
  <c r="K73" i="14"/>
  <c r="K41" i="14"/>
  <c r="K9" i="14"/>
  <c r="I52" i="13"/>
  <c r="E31" i="13"/>
  <c r="M9" i="13"/>
  <c r="F58" i="11"/>
  <c r="F26" i="11"/>
  <c r="D28" i="10"/>
  <c r="D42" i="8"/>
  <c r="D29" i="7"/>
  <c r="L65" i="6"/>
  <c r="L49" i="6"/>
  <c r="L33" i="6"/>
  <c r="L17" i="6"/>
  <c r="F70" i="5"/>
  <c r="D49" i="5"/>
  <c r="H27" i="5"/>
  <c r="F76" i="4"/>
  <c r="F68" i="4"/>
  <c r="F60" i="4"/>
  <c r="F52" i="4"/>
  <c r="F44" i="4"/>
  <c r="F36" i="4"/>
  <c r="F28" i="4"/>
  <c r="R22" i="4"/>
  <c r="T17" i="4"/>
  <c r="F12" i="4"/>
  <c r="H7" i="4"/>
  <c r="AJ76" i="3"/>
  <c r="BH75" i="3"/>
  <c r="CF74" i="3"/>
  <c r="T74" i="3"/>
  <c r="AR73" i="3"/>
  <c r="BP72" i="3"/>
  <c r="CN71" i="3"/>
  <c r="AB71" i="3"/>
  <c r="AZ70" i="3"/>
  <c r="BX69" i="3"/>
  <c r="L69" i="3"/>
  <c r="AJ68" i="3"/>
  <c r="BH67" i="3"/>
  <c r="CF66" i="3"/>
  <c r="I43" i="25"/>
  <c r="E55" i="20"/>
  <c r="G63" i="19"/>
  <c r="D44" i="19"/>
  <c r="P24" i="19"/>
  <c r="O7" i="19"/>
  <c r="D23" i="16"/>
  <c r="D24" i="15"/>
  <c r="I67" i="14"/>
  <c r="I51" i="14"/>
  <c r="I35" i="14"/>
  <c r="I19" i="14"/>
  <c r="K66" i="13"/>
  <c r="K34" i="13"/>
  <c r="D45" i="12"/>
  <c r="D33" i="11"/>
  <c r="D60" i="8"/>
  <c r="F69" i="6"/>
  <c r="N47" i="6"/>
  <c r="J26" i="6"/>
  <c r="D76" i="5"/>
  <c r="F33" i="5"/>
  <c r="J71" i="4"/>
  <c r="J55" i="4"/>
  <c r="J39" i="4"/>
  <c r="J23" i="4"/>
  <c r="J7" i="4"/>
  <c r="BJ74" i="3"/>
  <c r="CP71" i="3"/>
  <c r="AD69" i="3"/>
  <c r="E67" i="3"/>
  <c r="CN65" i="3"/>
  <c r="U65" i="3"/>
  <c r="AS64" i="3"/>
  <c r="BQ63" i="3"/>
  <c r="E63" i="3"/>
  <c r="AC62" i="3"/>
  <c r="BA61" i="3"/>
  <c r="BY60" i="3"/>
  <c r="M60" i="3"/>
  <c r="AK59" i="3"/>
  <c r="BI58" i="3"/>
  <c r="CG57" i="3"/>
  <c r="U57" i="3"/>
  <c r="AS56" i="3"/>
  <c r="BQ55" i="3"/>
  <c r="E55" i="3"/>
  <c r="AC54" i="3"/>
  <c r="BA53" i="3"/>
  <c r="BY52" i="3"/>
  <c r="M52" i="3"/>
  <c r="AK51" i="3"/>
  <c r="BI50" i="3"/>
  <c r="CG49" i="3"/>
  <c r="U49" i="3"/>
  <c r="AS48" i="3"/>
  <c r="BQ47" i="3"/>
  <c r="E47" i="3"/>
  <c r="AC46" i="3"/>
  <c r="BA45" i="3"/>
  <c r="BY44" i="3"/>
  <c r="M44" i="3"/>
  <c r="AK43" i="3"/>
  <c r="BI42" i="3"/>
  <c r="CG41" i="3"/>
  <c r="U41" i="3"/>
  <c r="AS40" i="3"/>
  <c r="BQ39" i="3"/>
  <c r="E39" i="3"/>
  <c r="AC38" i="3"/>
  <c r="BA37" i="3"/>
  <c r="BY36" i="3"/>
  <c r="M36" i="3"/>
  <c r="AK35" i="3"/>
  <c r="BI34" i="3"/>
  <c r="CG33" i="3"/>
  <c r="U33" i="3"/>
  <c r="AS32" i="3"/>
  <c r="BQ31" i="3"/>
  <c r="E31" i="3"/>
  <c r="AC30" i="3"/>
  <c r="BA29" i="3"/>
  <c r="BY28" i="3"/>
  <c r="M28" i="3"/>
  <c r="AK27" i="3"/>
  <c r="BI26" i="3"/>
  <c r="CG25" i="3"/>
  <c r="U25" i="3"/>
  <c r="AS24" i="3"/>
  <c r="BQ23" i="3"/>
  <c r="E23" i="3"/>
  <c r="AC22" i="3"/>
  <c r="BA21" i="3"/>
  <c r="BY20" i="3"/>
  <c r="M20" i="3"/>
  <c r="AK19" i="3"/>
  <c r="BI18" i="3"/>
  <c r="CG17" i="3"/>
  <c r="U17" i="3"/>
  <c r="AS16" i="3"/>
  <c r="BQ15" i="3"/>
  <c r="E15" i="3"/>
  <c r="AC14" i="3"/>
  <c r="BA13" i="3"/>
  <c r="BY12" i="3"/>
  <c r="M12" i="3"/>
  <c r="AK11" i="3"/>
  <c r="BI10" i="3"/>
  <c r="CG9" i="3"/>
  <c r="U9" i="3"/>
  <c r="AS8" i="3"/>
  <c r="BQ7" i="3"/>
  <c r="E7" i="3"/>
  <c r="E62" i="2"/>
  <c r="E46" i="2"/>
  <c r="E30" i="2"/>
  <c r="E14" i="2"/>
  <c r="E121" i="1"/>
  <c r="E105" i="1"/>
  <c r="E89" i="1"/>
  <c r="F76" i="1"/>
  <c r="C59" i="1"/>
  <c r="D46" i="1"/>
  <c r="E25" i="1"/>
  <c r="D20" i="29"/>
  <c r="L44" i="19"/>
  <c r="E36" i="16"/>
  <c r="Q19" i="14"/>
  <c r="E40" i="7"/>
  <c r="D24" i="5"/>
  <c r="F73" i="3"/>
  <c r="G64" i="3"/>
  <c r="W60" i="3"/>
  <c r="AU38" i="3"/>
  <c r="W33" i="3"/>
  <c r="AM28" i="3"/>
  <c r="W24" i="3"/>
  <c r="W20" i="3"/>
  <c r="W15" i="3"/>
  <c r="G11" i="3"/>
  <c r="G72" i="2"/>
  <c r="G20" i="2"/>
  <c r="F86" i="1"/>
  <c r="D32" i="1"/>
  <c r="E10" i="11"/>
  <c r="G23" i="5"/>
  <c r="D73" i="29"/>
  <c r="I8" i="25"/>
  <c r="H16" i="20"/>
  <c r="Q60" i="19"/>
  <c r="N41" i="19"/>
  <c r="M24" i="19"/>
  <c r="D62" i="18"/>
  <c r="E11" i="16"/>
  <c r="D17" i="15"/>
  <c r="J65" i="14"/>
  <c r="F51" i="14"/>
  <c r="T36" i="14"/>
  <c r="P22" i="14"/>
  <c r="L8" i="14"/>
  <c r="L47" i="13"/>
  <c r="L15" i="13"/>
  <c r="E72" i="11"/>
  <c r="E8" i="11"/>
  <c r="D58" i="7"/>
  <c r="G42" i="6"/>
  <c r="E54" i="5"/>
  <c r="O67" i="4"/>
  <c r="E48" i="4"/>
  <c r="M28" i="4"/>
  <c r="CM76" i="3"/>
  <c r="AA74" i="3"/>
  <c r="BG71" i="3"/>
  <c r="CM68" i="3"/>
  <c r="BP66" i="3"/>
  <c r="BS65" i="3"/>
  <c r="CN64" i="3"/>
  <c r="AB64" i="3"/>
  <c r="AZ63" i="3"/>
  <c r="BX62" i="3"/>
  <c r="L62" i="3"/>
  <c r="AJ61" i="3"/>
  <c r="BH60" i="3"/>
  <c r="CF59" i="3"/>
  <c r="T59" i="3"/>
  <c r="AR58" i="3"/>
  <c r="BP57" i="3"/>
  <c r="CN56" i="3"/>
  <c r="AB56" i="3"/>
  <c r="L50" i="13"/>
  <c r="E66" i="4"/>
  <c r="E14" i="4"/>
  <c r="O72" i="3"/>
  <c r="D36" i="28"/>
  <c r="D69" i="19"/>
  <c r="G32" i="19"/>
  <c r="E73" i="16"/>
  <c r="H71" i="14"/>
  <c r="R42" i="14"/>
  <c r="J14" i="14"/>
  <c r="F45" i="13"/>
  <c r="D50" i="12"/>
  <c r="M67" i="6"/>
  <c r="E69" i="5"/>
  <c r="S54" i="4"/>
  <c r="G12" i="4"/>
  <c r="BY71" i="3"/>
  <c r="I29" i="28"/>
  <c r="Q67" i="19"/>
  <c r="M31" i="19"/>
  <c r="E62" i="16"/>
  <c r="K69" i="14"/>
  <c r="K37" i="14"/>
  <c r="I74" i="13"/>
  <c r="M47" i="13"/>
  <c r="I26" i="13"/>
  <c r="E68" i="12"/>
  <c r="F56" i="11"/>
  <c r="F24" i="11"/>
  <c r="D20" i="10"/>
  <c r="D34" i="8"/>
  <c r="E26" i="7"/>
  <c r="D65" i="6"/>
  <c r="D49" i="6"/>
  <c r="D33" i="6"/>
  <c r="D17" i="6"/>
  <c r="D69" i="5"/>
  <c r="H47" i="5"/>
  <c r="F26" i="5"/>
  <c r="P75" i="4"/>
  <c r="P67" i="4"/>
  <c r="P59" i="4"/>
  <c r="P51" i="4"/>
  <c r="P43" i="4"/>
  <c r="P35" i="4"/>
  <c r="P27" i="4"/>
  <c r="J22" i="4"/>
  <c r="D17" i="4"/>
  <c r="P11" i="4"/>
  <c r="CN76" i="3"/>
  <c r="AB76" i="3"/>
  <c r="AZ75" i="3"/>
  <c r="BX74" i="3"/>
  <c r="L74" i="3"/>
  <c r="AJ73" i="3"/>
  <c r="BH72" i="3"/>
  <c r="CF71" i="3"/>
  <c r="T71" i="3"/>
  <c r="AR70" i="3"/>
  <c r="BP69" i="3"/>
  <c r="CN68" i="3"/>
  <c r="AB68" i="3"/>
  <c r="AZ67" i="3"/>
  <c r="BX66" i="3"/>
  <c r="I11" i="25"/>
  <c r="H18" i="20"/>
  <c r="E61" i="19"/>
  <c r="Q41" i="19"/>
  <c r="N22" i="19"/>
  <c r="D65" i="18"/>
  <c r="E12" i="16"/>
  <c r="G17" i="15"/>
  <c r="M65" i="14"/>
  <c r="M49" i="14"/>
  <c r="M33" i="14"/>
  <c r="M17" i="14"/>
  <c r="G61" i="13"/>
  <c r="G29" i="13"/>
  <c r="E34" i="12"/>
  <c r="D25" i="11"/>
  <c r="D28" i="8"/>
  <c r="J66" i="6"/>
  <c r="F45" i="6"/>
  <c r="N23" i="6"/>
  <c r="H70" i="5"/>
  <c r="D28" i="5"/>
  <c r="R67" i="4"/>
  <c r="R51" i="4"/>
  <c r="R35" i="4"/>
  <c r="R19" i="4"/>
  <c r="CP76" i="3"/>
  <c r="AD74" i="3"/>
  <c r="BJ71" i="3"/>
  <c r="CP68" i="3"/>
  <c r="CG66" i="3"/>
  <c r="CD65" i="3"/>
  <c r="M65" i="3"/>
  <c r="AK64" i="3"/>
  <c r="BI63" i="3"/>
  <c r="CG62" i="3"/>
  <c r="U62" i="3"/>
  <c r="AS61" i="3"/>
  <c r="BQ60" i="3"/>
  <c r="E60" i="3"/>
  <c r="AC59" i="3"/>
  <c r="BA58" i="3"/>
  <c r="BY57" i="3"/>
  <c r="M57" i="3"/>
  <c r="AK56" i="3"/>
  <c r="BI55" i="3"/>
  <c r="CG54" i="3"/>
  <c r="U54" i="3"/>
  <c r="AS53" i="3"/>
  <c r="BQ52" i="3"/>
  <c r="E52" i="3"/>
  <c r="AC51" i="3"/>
  <c r="BA50" i="3"/>
  <c r="BY49" i="3"/>
  <c r="M49" i="3"/>
  <c r="AK48" i="3"/>
  <c r="BI47" i="3"/>
  <c r="CG46" i="3"/>
  <c r="U46" i="3"/>
  <c r="AS45" i="3"/>
  <c r="BQ44" i="3"/>
  <c r="E44" i="3"/>
  <c r="AC43" i="3"/>
  <c r="BA42" i="3"/>
  <c r="BY41" i="3"/>
  <c r="M41" i="3"/>
  <c r="AK40" i="3"/>
  <c r="BI39" i="3"/>
  <c r="CG38" i="3"/>
  <c r="U38" i="3"/>
  <c r="AS37" i="3"/>
  <c r="BQ36" i="3"/>
  <c r="E36" i="3"/>
  <c r="AC35" i="3"/>
  <c r="BA34" i="3"/>
  <c r="BY33" i="3"/>
  <c r="M33" i="3"/>
  <c r="AK32" i="3"/>
  <c r="BI31" i="3"/>
  <c r="CG30" i="3"/>
  <c r="U30" i="3"/>
  <c r="AS29" i="3"/>
  <c r="BQ28" i="3"/>
  <c r="E28" i="3"/>
  <c r="AC27" i="3"/>
  <c r="BA26" i="3"/>
  <c r="BY25" i="3"/>
  <c r="M25" i="3"/>
  <c r="AK24" i="3"/>
  <c r="BI23" i="3"/>
  <c r="CG22" i="3"/>
  <c r="U22" i="3"/>
  <c r="AS21" i="3"/>
  <c r="BQ20" i="3"/>
  <c r="E20" i="3"/>
  <c r="AC19" i="3"/>
  <c r="BA18" i="3"/>
  <c r="BY17" i="3"/>
  <c r="M17" i="3"/>
  <c r="AK16" i="3"/>
  <c r="BI15" i="3"/>
  <c r="CG14" i="3"/>
  <c r="U14" i="3"/>
  <c r="AS13" i="3"/>
  <c r="BQ12" i="3"/>
  <c r="E12" i="3"/>
  <c r="AC11" i="3"/>
  <c r="BA10" i="3"/>
  <c r="BY9" i="3"/>
  <c r="M9" i="3"/>
  <c r="AK8" i="3"/>
  <c r="BI7" i="3"/>
  <c r="E76" i="2"/>
  <c r="E60" i="2"/>
  <c r="E44" i="2"/>
  <c r="E28" i="2"/>
  <c r="E12" i="2"/>
  <c r="D118" i="1"/>
  <c r="G103" i="1"/>
  <c r="G87" i="1"/>
  <c r="G71" i="1"/>
  <c r="E57" i="1"/>
  <c r="F44" i="1"/>
  <c r="G23" i="1"/>
  <c r="L36" i="28"/>
  <c r="F38" i="19"/>
  <c r="D32" i="15"/>
  <c r="O12" i="14"/>
  <c r="F67" i="6"/>
  <c r="J43" i="4"/>
  <c r="F71" i="3"/>
  <c r="BK63" i="3"/>
  <c r="CA59" i="3"/>
  <c r="AM37" i="3"/>
  <c r="BS32" i="3"/>
  <c r="AM27" i="3"/>
  <c r="BS23" i="3"/>
  <c r="BS19" i="3"/>
  <c r="CA14" i="3"/>
  <c r="BC10" i="3"/>
  <c r="G64" i="2"/>
  <c r="G16" i="2"/>
  <c r="E83" i="1"/>
  <c r="C21" i="1"/>
  <c r="D67" i="10"/>
  <c r="O71" i="4"/>
  <c r="D41" i="29"/>
  <c r="D10" i="23"/>
  <c r="P75" i="19"/>
  <c r="O58" i="19"/>
  <c r="L39" i="19"/>
  <c r="K22" i="19"/>
  <c r="D30" i="18"/>
  <c r="G74" i="15"/>
  <c r="G10" i="15"/>
  <c r="N63" i="14"/>
  <c r="J49" i="14"/>
  <c r="F35" i="14"/>
  <c r="T20" i="14"/>
  <c r="H74" i="13"/>
  <c r="H42" i="13"/>
  <c r="H10" i="13"/>
  <c r="E64" i="11"/>
  <c r="D59" i="10"/>
  <c r="E47" i="7"/>
  <c r="G34" i="6"/>
  <c r="G43" i="5"/>
  <c r="S65" i="4"/>
  <c r="I46" i="4"/>
  <c r="G23" i="4"/>
  <c r="BG76" i="3"/>
  <c r="CM73" i="3"/>
  <c r="AA71" i="3"/>
  <c r="BG68" i="3"/>
  <c r="BB66" i="3"/>
  <c r="BJ65" i="3"/>
  <c r="CF64" i="3"/>
  <c r="T64" i="3"/>
  <c r="AR63" i="3"/>
  <c r="BP62" i="3"/>
  <c r="CN61" i="3"/>
  <c r="AB61" i="3"/>
  <c r="AZ60" i="3"/>
  <c r="BX59" i="3"/>
  <c r="L18" i="13"/>
  <c r="E58" i="4"/>
  <c r="G9" i="4"/>
  <c r="AM71" i="3"/>
  <c r="F28" i="26"/>
  <c r="G64" i="19"/>
  <c r="J27" i="19"/>
  <c r="E41" i="16"/>
  <c r="P67" i="14"/>
  <c r="H39" i="14"/>
  <c r="R10" i="14"/>
  <c r="N39" i="13"/>
  <c r="D18" i="12"/>
  <c r="M59" i="6"/>
  <c r="E53" i="5"/>
  <c r="E49" i="4"/>
  <c r="CG76" i="3"/>
  <c r="M71" i="3"/>
  <c r="D14" i="26"/>
  <c r="M63" i="19"/>
  <c r="P26" i="19"/>
  <c r="E30" i="16"/>
  <c r="K65" i="14"/>
  <c r="K33" i="14"/>
  <c r="E69" i="13"/>
  <c r="E47" i="13"/>
  <c r="M25" i="13"/>
  <c r="D63" i="12"/>
  <c r="F50" i="11"/>
  <c r="F18" i="11"/>
  <c r="D67" i="9"/>
  <c r="D10" i="8"/>
  <c r="D13" i="7"/>
  <c r="L61" i="6"/>
  <c r="L45" i="6"/>
  <c r="L29" i="6"/>
  <c r="L13" i="6"/>
  <c r="D65" i="5"/>
  <c r="H43" i="5"/>
  <c r="F22" i="5"/>
  <c r="J74" i="4"/>
  <c r="J66" i="4"/>
  <c r="J58" i="4"/>
  <c r="J50" i="4"/>
  <c r="J42" i="4"/>
  <c r="J34" i="4"/>
  <c r="R26" i="4"/>
  <c r="T21" i="4"/>
  <c r="F16" i="4"/>
  <c r="R10" i="4"/>
  <c r="CF76" i="3"/>
  <c r="T76" i="3"/>
  <c r="AR75" i="3"/>
  <c r="BP74" i="3"/>
  <c r="CN73" i="3"/>
  <c r="AB73" i="3"/>
  <c r="AZ72" i="3"/>
  <c r="BX71" i="3"/>
  <c r="L71" i="3"/>
  <c r="AJ70" i="3"/>
  <c r="BH69" i="3"/>
  <c r="CF68" i="3"/>
  <c r="T68" i="3"/>
  <c r="AR67" i="3"/>
  <c r="D76" i="29"/>
  <c r="D34" i="23"/>
  <c r="D76" i="19"/>
  <c r="P56" i="19"/>
  <c r="O39" i="19"/>
  <c r="L20" i="19"/>
  <c r="D33" i="18"/>
  <c r="E75" i="15"/>
  <c r="E11" i="15"/>
  <c r="Q63" i="14"/>
  <c r="Q47" i="14"/>
  <c r="Q31" i="14"/>
  <c r="Q15" i="14"/>
  <c r="K58" i="13"/>
  <c r="K26" i="13"/>
  <c r="D13" i="12"/>
  <c r="D17" i="11"/>
  <c r="D59" i="7"/>
  <c r="N63" i="6"/>
  <c r="J42" i="6"/>
  <c r="F21" i="6"/>
  <c r="F65" i="5"/>
  <c r="H22" i="5"/>
  <c r="D66" i="4"/>
  <c r="D50" i="4"/>
  <c r="D34" i="4"/>
  <c r="D18" i="4"/>
  <c r="BJ76" i="3"/>
  <c r="CP73" i="3"/>
  <c r="AD71" i="3"/>
  <c r="BJ68" i="3"/>
  <c r="BQ66" i="3"/>
  <c r="BU65" i="3"/>
  <c r="E65" i="3"/>
  <c r="AC64" i="3"/>
  <c r="BA63" i="3"/>
  <c r="BY62" i="3"/>
  <c r="M62" i="3"/>
  <c r="AK61" i="3"/>
  <c r="BI60" i="3"/>
  <c r="CG59" i="3"/>
  <c r="U59" i="3"/>
  <c r="AS58" i="3"/>
  <c r="BQ57" i="3"/>
  <c r="E57" i="3"/>
  <c r="AC56" i="3"/>
  <c r="BA55" i="3"/>
  <c r="BY54" i="3"/>
  <c r="M54" i="3"/>
  <c r="AK53" i="3"/>
  <c r="BI52" i="3"/>
  <c r="CG51" i="3"/>
  <c r="U51" i="3"/>
  <c r="AS50" i="3"/>
  <c r="BQ49" i="3"/>
  <c r="E49" i="3"/>
  <c r="AC48" i="3"/>
  <c r="BA47" i="3"/>
  <c r="BY46" i="3"/>
  <c r="M46" i="3"/>
  <c r="AK45" i="3"/>
  <c r="BI44" i="3"/>
  <c r="CG43" i="3"/>
  <c r="U43" i="3"/>
  <c r="AS42" i="3"/>
  <c r="BQ41" i="3"/>
  <c r="E41" i="3"/>
  <c r="AC40" i="3"/>
  <c r="BA39" i="3"/>
  <c r="BY38" i="3"/>
  <c r="M38" i="3"/>
  <c r="AK37" i="3"/>
  <c r="BI36" i="3"/>
  <c r="CG35" i="3"/>
  <c r="U35" i="3"/>
  <c r="AS34" i="3"/>
  <c r="BQ33" i="3"/>
  <c r="E33" i="3"/>
  <c r="AC32" i="3"/>
  <c r="BA31" i="3"/>
  <c r="BY30" i="3"/>
  <c r="M30" i="3"/>
  <c r="AK29" i="3"/>
  <c r="BI28" i="3"/>
  <c r="CG27" i="3"/>
  <c r="U27" i="3"/>
  <c r="AS26" i="3"/>
  <c r="BQ25" i="3"/>
  <c r="E25" i="3"/>
  <c r="AC24" i="3"/>
  <c r="BA23" i="3"/>
  <c r="BY22" i="3"/>
  <c r="M22" i="3"/>
  <c r="AK21" i="3"/>
  <c r="BI20" i="3"/>
  <c r="CG19" i="3"/>
  <c r="U19" i="3"/>
  <c r="AS18" i="3"/>
  <c r="BQ17" i="3"/>
  <c r="E17" i="3"/>
  <c r="AC16" i="3"/>
  <c r="BA15" i="3"/>
  <c r="BY14" i="3"/>
  <c r="M14" i="3"/>
  <c r="AK13" i="3"/>
  <c r="BI12" i="3"/>
  <c r="CG11" i="3"/>
  <c r="U11" i="3"/>
  <c r="AS10" i="3"/>
  <c r="BQ9" i="3"/>
  <c r="E9" i="3"/>
  <c r="AC8" i="3"/>
  <c r="BA7" i="3"/>
  <c r="E74" i="2"/>
  <c r="E58" i="2"/>
  <c r="E42" i="2"/>
  <c r="E26" i="2"/>
  <c r="E10" i="2"/>
  <c r="C115" i="1"/>
  <c r="D102" i="1"/>
  <c r="D86" i="1"/>
  <c r="D70" i="1"/>
  <c r="G55" i="1"/>
  <c r="C43" i="1"/>
  <c r="D22" i="1"/>
  <c r="I19" i="25"/>
  <c r="O31" i="19"/>
  <c r="M69" i="14"/>
  <c r="K72" i="13"/>
  <c r="N53" i="6"/>
  <c r="P32" i="4"/>
  <c r="F69" i="3"/>
  <c r="O63" i="3"/>
  <c r="AE59" i="3"/>
  <c r="AE36" i="3"/>
  <c r="AE32" i="3"/>
  <c r="G27" i="3"/>
  <c r="O23" i="3"/>
  <c r="AE19" i="3"/>
  <c r="W14" i="3"/>
  <c r="CQ9" i="3"/>
  <c r="G58" i="2"/>
  <c r="G8" i="2"/>
  <c r="D80" i="1"/>
  <c r="D16" i="1"/>
  <c r="D33" i="8"/>
  <c r="G59" i="4"/>
  <c r="D9" i="29"/>
  <c r="I66" i="22"/>
  <c r="N73" i="19"/>
  <c r="M56" i="19"/>
  <c r="J37" i="19"/>
  <c r="I20" i="19"/>
  <c r="D45" i="17"/>
  <c r="E68" i="15"/>
  <c r="D76" i="14"/>
  <c r="R61" i="14"/>
  <c r="N47" i="14"/>
  <c r="J33" i="14"/>
  <c r="F19" i="14"/>
  <c r="L71" i="13"/>
  <c r="L39" i="13"/>
  <c r="L7" i="13"/>
  <c r="E56" i="11"/>
  <c r="D27" i="10"/>
  <c r="D26" i="7"/>
  <c r="G26" i="6"/>
  <c r="E38" i="5"/>
  <c r="E64" i="4"/>
  <c r="M44" i="4"/>
  <c r="O19" i="4"/>
  <c r="AA76" i="3"/>
  <c r="BG73" i="3"/>
  <c r="CM70" i="3"/>
  <c r="AA68" i="3"/>
  <c r="AQ66" i="3"/>
  <c r="BA65" i="3"/>
  <c r="BX64" i="3"/>
  <c r="L64" i="3"/>
  <c r="AJ63" i="3"/>
  <c r="BH62" i="3"/>
  <c r="CF61" i="3"/>
  <c r="T61" i="3"/>
  <c r="AR60" i="3"/>
  <c r="BP59" i="3"/>
  <c r="CN58" i="3"/>
  <c r="AB58" i="3"/>
  <c r="AZ57" i="3"/>
  <c r="BX56" i="3"/>
  <c r="L56" i="3"/>
  <c r="AJ55" i="3"/>
  <c r="E69" i="11"/>
  <c r="O49" i="4"/>
  <c r="AU76" i="3"/>
  <c r="BK70" i="3"/>
  <c r="I26" i="25"/>
  <c r="J59" i="19"/>
  <c r="F23" i="19"/>
  <c r="E9" i="16"/>
  <c r="F64" i="14"/>
  <c r="P35" i="14"/>
  <c r="H7" i="14"/>
  <c r="J34" i="13"/>
  <c r="D37" i="10"/>
  <c r="M51" i="6"/>
  <c r="E37" i="5"/>
  <c r="G44" i="4"/>
  <c r="U76" i="3"/>
  <c r="AK70" i="3"/>
  <c r="I17" i="25"/>
  <c r="P58" i="19"/>
  <c r="L22" i="19"/>
  <c r="G71" i="15"/>
  <c r="K61" i="14"/>
  <c r="K29" i="14"/>
  <c r="M63" i="13"/>
  <c r="I42" i="13"/>
  <c r="E21" i="13"/>
  <c r="E36" i="12"/>
  <c r="F44" i="11"/>
  <c r="F12" i="11"/>
  <c r="D43" i="9"/>
  <c r="E66" i="7"/>
  <c r="D75" i="6"/>
  <c r="D59" i="6"/>
  <c r="D43" i="6"/>
  <c r="D27" i="6"/>
  <c r="D11" i="6"/>
  <c r="D61" i="5"/>
  <c r="H39" i="5"/>
  <c r="F18" i="5"/>
  <c r="D73" i="4"/>
  <c r="D65" i="4"/>
  <c r="D57" i="4"/>
  <c r="D49" i="4"/>
  <c r="D41" i="4"/>
  <c r="D33" i="4"/>
  <c r="J26" i="4"/>
  <c r="D21" i="4"/>
  <c r="P15" i="4"/>
  <c r="J10" i="4"/>
  <c r="BX76" i="3"/>
  <c r="L76" i="3"/>
  <c r="AJ75" i="3"/>
  <c r="BH74" i="3"/>
  <c r="CF73" i="3"/>
  <c r="T73" i="3"/>
  <c r="AR72" i="3"/>
  <c r="BP71" i="3"/>
  <c r="CN70" i="3"/>
  <c r="AB70" i="3"/>
  <c r="AZ69" i="3"/>
  <c r="BX68" i="3"/>
  <c r="L68" i="3"/>
  <c r="AJ67" i="3"/>
  <c r="D44" i="29"/>
  <c r="G43" i="22"/>
  <c r="Q73" i="19"/>
  <c r="N54" i="19"/>
  <c r="M37" i="19"/>
  <c r="J18" i="19"/>
  <c r="D48" i="17"/>
  <c r="F62" i="15"/>
  <c r="G76" i="14"/>
  <c r="G60" i="14"/>
  <c r="G44" i="14"/>
  <c r="G28" i="14"/>
  <c r="G12" i="14"/>
  <c r="G53" i="13"/>
  <c r="G21" i="13"/>
  <c r="D73" i="11"/>
  <c r="D9" i="11"/>
  <c r="E48" i="7"/>
  <c r="F61" i="6"/>
  <c r="N39" i="6"/>
  <c r="J18" i="6"/>
  <c r="D60" i="5"/>
  <c r="F17" i="5"/>
  <c r="H64" i="4"/>
  <c r="H48" i="4"/>
  <c r="H32" i="4"/>
  <c r="H16" i="4"/>
  <c r="AD76" i="3"/>
  <c r="BJ73" i="3"/>
  <c r="CP70" i="3"/>
  <c r="AD68" i="3"/>
  <c r="BC66" i="3"/>
  <c r="BK65" i="3"/>
  <c r="CG64" i="3"/>
  <c r="U64" i="3"/>
  <c r="AS63" i="3"/>
  <c r="BQ62" i="3"/>
  <c r="E62" i="3"/>
  <c r="AC61" i="3"/>
  <c r="BA60" i="3"/>
  <c r="BY59" i="3"/>
  <c r="M59" i="3"/>
  <c r="AK58" i="3"/>
  <c r="BI57" i="3"/>
  <c r="CG56" i="3"/>
  <c r="U56" i="3"/>
  <c r="AS55" i="3"/>
  <c r="BQ54" i="3"/>
  <c r="E54" i="3"/>
  <c r="AC53" i="3"/>
  <c r="BA52" i="3"/>
  <c r="BY51" i="3"/>
  <c r="M51" i="3"/>
  <c r="AK50" i="3"/>
  <c r="BI49" i="3"/>
  <c r="CG48" i="3"/>
  <c r="U48" i="3"/>
  <c r="AS47" i="3"/>
  <c r="BQ46" i="3"/>
  <c r="E46" i="3"/>
  <c r="AC45" i="3"/>
  <c r="BA44" i="3"/>
  <c r="BY43" i="3"/>
  <c r="M43" i="3"/>
  <c r="AK42" i="3"/>
  <c r="BI41" i="3"/>
  <c r="CG40" i="3"/>
  <c r="U40" i="3"/>
  <c r="AS39" i="3"/>
  <c r="BQ38" i="3"/>
  <c r="E38" i="3"/>
  <c r="AC37" i="3"/>
  <c r="BA36" i="3"/>
  <c r="BY35" i="3"/>
  <c r="M35" i="3"/>
  <c r="AK34" i="3"/>
  <c r="BI33" i="3"/>
  <c r="CG32" i="3"/>
  <c r="U32" i="3"/>
  <c r="AS31" i="3"/>
  <c r="BQ30" i="3"/>
  <c r="E30" i="3"/>
  <c r="AC29" i="3"/>
  <c r="BA28" i="3"/>
  <c r="BY27" i="3"/>
  <c r="M27" i="3"/>
  <c r="AK26" i="3"/>
  <c r="BI25" i="3"/>
  <c r="CG24" i="3"/>
  <c r="U24" i="3"/>
  <c r="AS23" i="3"/>
  <c r="BQ22" i="3"/>
  <c r="E22" i="3"/>
  <c r="AC21" i="3"/>
  <c r="BA20" i="3"/>
  <c r="BY19" i="3"/>
  <c r="M19" i="3"/>
  <c r="AK18" i="3"/>
  <c r="BI17" i="3"/>
  <c r="CG16" i="3"/>
  <c r="U16" i="3"/>
  <c r="AS15" i="3"/>
  <c r="BQ14" i="3"/>
  <c r="E14" i="3"/>
  <c r="AC13" i="3"/>
  <c r="BA12" i="3"/>
  <c r="BY11" i="3"/>
  <c r="M11" i="3"/>
  <c r="AK10" i="3"/>
  <c r="BI9" i="3"/>
  <c r="CG8" i="3"/>
  <c r="U8" i="3"/>
  <c r="AS7" i="3"/>
  <c r="E72" i="2"/>
  <c r="E56" i="2"/>
  <c r="E40" i="2"/>
  <c r="E24" i="2"/>
  <c r="E8" i="2"/>
  <c r="E113" i="1"/>
  <c r="F100" i="1"/>
  <c r="O60" i="14"/>
  <c r="CA31" i="3"/>
  <c r="C69" i="1"/>
  <c r="H35" i="19"/>
  <c r="J17" i="14"/>
  <c r="E24" i="11"/>
  <c r="G11" i="5"/>
  <c r="S17" i="4"/>
  <c r="AA72" i="3"/>
  <c r="E66" i="3"/>
  <c r="CN63" i="3"/>
  <c r="AB62" i="3"/>
  <c r="T60" i="3"/>
  <c r="BH58" i="3"/>
  <c r="T57" i="3"/>
  <c r="BP55" i="3"/>
  <c r="BH54" i="3"/>
  <c r="BH53" i="3"/>
  <c r="BH52" i="3"/>
  <c r="BX51" i="3"/>
  <c r="CN50" i="3"/>
  <c r="T50" i="3"/>
  <c r="AB49" i="3"/>
  <c r="AR48" i="3"/>
  <c r="BH47" i="3"/>
  <c r="BX46" i="3"/>
  <c r="CN45" i="3"/>
  <c r="T45" i="3"/>
  <c r="AJ44" i="3"/>
  <c r="AR43" i="3"/>
  <c r="BH42" i="3"/>
  <c r="BX41" i="3"/>
  <c r="CN40" i="3"/>
  <c r="T40" i="3"/>
  <c r="AJ39" i="3"/>
  <c r="AZ38" i="3"/>
  <c r="BP37" i="3"/>
  <c r="CN36" i="3"/>
  <c r="AB36" i="3"/>
  <c r="AZ35" i="3"/>
  <c r="BX34" i="3"/>
  <c r="L34" i="3"/>
  <c r="AJ33" i="3"/>
  <c r="BH32" i="3"/>
  <c r="CF31" i="3"/>
  <c r="T31" i="3"/>
  <c r="AR30" i="3"/>
  <c r="BP29" i="3"/>
  <c r="CN28" i="3"/>
  <c r="AB28" i="3"/>
  <c r="AZ27" i="3"/>
  <c r="BX26" i="3"/>
  <c r="L26" i="3"/>
  <c r="AJ25" i="3"/>
  <c r="BH24" i="3"/>
  <c r="CF23" i="3"/>
  <c r="T23" i="3"/>
  <c r="AR22" i="3"/>
  <c r="BP21" i="3"/>
  <c r="CN20" i="3"/>
  <c r="AB20" i="3"/>
  <c r="AZ19" i="3"/>
  <c r="BX18" i="3"/>
  <c r="L18" i="3"/>
  <c r="AJ17" i="3"/>
  <c r="BH16" i="3"/>
  <c r="CF15" i="3"/>
  <c r="T15" i="3"/>
  <c r="AR14" i="3"/>
  <c r="BP13" i="3"/>
  <c r="CN12" i="3"/>
  <c r="AB12" i="3"/>
  <c r="AZ11" i="3"/>
  <c r="BX10" i="3"/>
  <c r="L10" i="3"/>
  <c r="AJ9" i="3"/>
  <c r="BH8" i="3"/>
  <c r="CF7" i="3"/>
  <c r="T7" i="3"/>
  <c r="D70" i="2"/>
  <c r="D62" i="2"/>
  <c r="D54" i="2"/>
  <c r="D46" i="2"/>
  <c r="D38" i="2"/>
  <c r="D30" i="2"/>
  <c r="D22" i="2"/>
  <c r="D14" i="2"/>
  <c r="F127" i="1"/>
  <c r="C110" i="1"/>
  <c r="D97" i="1"/>
  <c r="G82" i="1"/>
  <c r="G66" i="1"/>
  <c r="C54" i="1"/>
  <c r="E36" i="1"/>
  <c r="C22" i="1"/>
  <c r="D64" i="15"/>
  <c r="G16" i="14"/>
  <c r="F59" i="6"/>
  <c r="R7" i="4"/>
  <c r="AT66" i="3"/>
  <c r="O62" i="3"/>
  <c r="BK57" i="3"/>
  <c r="CA54" i="3"/>
  <c r="CA50" i="3"/>
  <c r="CA47" i="3"/>
  <c r="BK42" i="3"/>
  <c r="BC38" i="3"/>
  <c r="AM33" i="3"/>
  <c r="G29" i="3"/>
  <c r="AE25" i="3"/>
  <c r="G21" i="3"/>
  <c r="O17" i="3"/>
  <c r="O13" i="3"/>
  <c r="AU7" i="3"/>
  <c r="V32" i="3"/>
  <c r="AL27" i="3"/>
  <c r="CH22" i="3"/>
  <c r="CH19" i="3"/>
  <c r="BJ16" i="3"/>
  <c r="C72" i="1"/>
  <c r="D68" i="29"/>
  <c r="E42" i="21"/>
  <c r="P64" i="19"/>
  <c r="O47" i="19"/>
  <c r="L28" i="19"/>
  <c r="K11" i="19"/>
  <c r="D63" i="16"/>
  <c r="G41" i="15"/>
  <c r="O68" i="14"/>
  <c r="O52" i="14"/>
  <c r="O36" i="14"/>
  <c r="O20" i="14"/>
  <c r="G71" i="13"/>
  <c r="G39" i="13"/>
  <c r="G7" i="13"/>
  <c r="D55" i="11"/>
  <c r="D22" i="10"/>
  <c r="E24" i="7"/>
  <c r="N57" i="6"/>
  <c r="J36" i="6"/>
  <c r="F15" i="6"/>
  <c r="F53" i="5"/>
  <c r="H10" i="5"/>
  <c r="D62" i="4"/>
  <c r="D46" i="4"/>
  <c r="D30" i="4"/>
  <c r="D14" i="4"/>
  <c r="BB75" i="3"/>
  <c r="CH72" i="3"/>
  <c r="V70" i="3"/>
  <c r="BB67" i="3"/>
  <c r="AB66" i="3"/>
  <c r="AA65" i="3"/>
  <c r="AY64" i="3"/>
  <c r="BW63" i="3"/>
  <c r="K63" i="3"/>
  <c r="AI62" i="3"/>
  <c r="BG61" i="3"/>
  <c r="CE60" i="3"/>
  <c r="S60" i="3"/>
  <c r="AQ59" i="3"/>
  <c r="BO58" i="3"/>
  <c r="CM57" i="3"/>
  <c r="AA57" i="3"/>
  <c r="AY56" i="3"/>
  <c r="BW55" i="3"/>
  <c r="K55" i="3"/>
  <c r="AI54" i="3"/>
  <c r="BG53" i="3"/>
  <c r="CE52" i="3"/>
  <c r="S52" i="3"/>
  <c r="AQ51" i="3"/>
  <c r="BO50" i="3"/>
  <c r="CM49" i="3"/>
  <c r="AA49" i="3"/>
  <c r="AY48" i="3"/>
  <c r="BW47" i="3"/>
  <c r="K47" i="3"/>
  <c r="AI46" i="3"/>
  <c r="BG45" i="3"/>
  <c r="CE44" i="3"/>
  <c r="S44" i="3"/>
  <c r="AQ43" i="3"/>
  <c r="BO42" i="3"/>
  <c r="CM41" i="3"/>
  <c r="AA41" i="3"/>
  <c r="AY40" i="3"/>
  <c r="BW39" i="3"/>
  <c r="K39" i="3"/>
  <c r="AI38" i="3"/>
  <c r="BG37" i="3"/>
  <c r="CE36" i="3"/>
  <c r="S36" i="3"/>
  <c r="AQ35" i="3"/>
  <c r="BO34" i="3"/>
  <c r="CM33" i="3"/>
  <c r="AA33" i="3"/>
  <c r="AY32" i="3"/>
  <c r="BW31" i="3"/>
  <c r="K31" i="3"/>
  <c r="AI30" i="3"/>
  <c r="BG29" i="3"/>
  <c r="CE28" i="3"/>
  <c r="S28" i="3"/>
  <c r="AQ27" i="3"/>
  <c r="BO26" i="3"/>
  <c r="CM25" i="3"/>
  <c r="AA25" i="3"/>
  <c r="AY24" i="3"/>
  <c r="BW23" i="3"/>
  <c r="K23" i="3"/>
  <c r="AI22" i="3"/>
  <c r="BG21" i="3"/>
  <c r="CE20" i="3"/>
  <c r="S20" i="3"/>
  <c r="AQ19" i="3"/>
  <c r="BO18" i="3"/>
  <c r="CM17" i="3"/>
  <c r="AA17" i="3"/>
  <c r="AY16" i="3"/>
  <c r="BW15" i="3"/>
  <c r="K15" i="3"/>
  <c r="AI14" i="3"/>
  <c r="BG13" i="3"/>
  <c r="CE12" i="3"/>
  <c r="S12" i="3"/>
  <c r="AQ11" i="3"/>
  <c r="BO10" i="3"/>
  <c r="CM9" i="3"/>
  <c r="AA9" i="3"/>
  <c r="AY8" i="3"/>
  <c r="BW7" i="3"/>
  <c r="K7" i="3"/>
  <c r="G61" i="2"/>
  <c r="G45" i="2"/>
  <c r="G29" i="2"/>
  <c r="G13" i="2"/>
  <c r="C121" i="1"/>
  <c r="E103" i="1"/>
  <c r="C89" i="1"/>
  <c r="F74" i="1"/>
  <c r="F58" i="1"/>
  <c r="D44" i="1"/>
  <c r="F26" i="1"/>
  <c r="C9" i="1"/>
  <c r="F70" i="15"/>
  <c r="N69" i="6"/>
  <c r="T62" i="4"/>
  <c r="BR75" i="3"/>
  <c r="AM64" i="3"/>
  <c r="BS59" i="3"/>
  <c r="AE56" i="3"/>
  <c r="W52" i="3"/>
  <c r="AU48" i="3"/>
  <c r="AE45" i="3"/>
  <c r="AU41" i="3"/>
  <c r="CQ37" i="3"/>
  <c r="CQ33" i="3"/>
  <c r="CA29" i="3"/>
  <c r="BS25" i="3"/>
  <c r="F84" i="1"/>
  <c r="K56" i="13"/>
  <c r="BC26" i="3"/>
  <c r="C13" i="1"/>
  <c r="G18" i="19"/>
  <c r="H66" i="13"/>
  <c r="D74" i="9"/>
  <c r="M76" i="4"/>
  <c r="I14" i="4"/>
  <c r="BG70" i="3"/>
  <c r="CM65" i="3"/>
  <c r="BX63" i="3"/>
  <c r="BX61" i="3"/>
  <c r="L60" i="3"/>
  <c r="AJ58" i="3"/>
  <c r="CF56" i="3"/>
  <c r="AZ55" i="3"/>
  <c r="AZ54" i="3"/>
  <c r="AZ53" i="3"/>
  <c r="AZ52" i="3"/>
  <c r="BP51" i="3"/>
  <c r="CF50" i="3"/>
  <c r="CN49" i="3"/>
  <c r="T49" i="3"/>
  <c r="AJ48" i="3"/>
  <c r="AZ47" i="3"/>
  <c r="BP46" i="3"/>
  <c r="CF45" i="3"/>
  <c r="L45" i="3"/>
  <c r="T44" i="3"/>
  <c r="AJ43" i="3"/>
  <c r="AZ42" i="3"/>
  <c r="BP41" i="3"/>
  <c r="CF40" i="3"/>
  <c r="L40" i="3"/>
  <c r="AB39" i="3"/>
  <c r="AJ38" i="3"/>
  <c r="BH37" i="3"/>
  <c r="CF36" i="3"/>
  <c r="T36" i="3"/>
  <c r="AR35" i="3"/>
  <c r="BP34" i="3"/>
  <c r="CN33" i="3"/>
  <c r="AB33" i="3"/>
  <c r="AZ32" i="3"/>
  <c r="BX31" i="3"/>
  <c r="L31" i="3"/>
  <c r="AJ30" i="3"/>
  <c r="BH29" i="3"/>
  <c r="CF28" i="3"/>
  <c r="T28" i="3"/>
  <c r="AR27" i="3"/>
  <c r="BP26" i="3"/>
  <c r="CN25" i="3"/>
  <c r="AB25" i="3"/>
  <c r="AZ24" i="3"/>
  <c r="BX23" i="3"/>
  <c r="L23" i="3"/>
  <c r="AJ22" i="3"/>
  <c r="BH21" i="3"/>
  <c r="CF20" i="3"/>
  <c r="T20" i="3"/>
  <c r="AR19" i="3"/>
  <c r="BP18" i="3"/>
  <c r="CN17" i="3"/>
  <c r="AB17" i="3"/>
  <c r="AZ16" i="3"/>
  <c r="BX15" i="3"/>
  <c r="L15" i="3"/>
  <c r="AJ14" i="3"/>
  <c r="BH13" i="3"/>
  <c r="CF12" i="3"/>
  <c r="T12" i="3"/>
  <c r="AR11" i="3"/>
  <c r="BP10" i="3"/>
  <c r="CN9" i="3"/>
  <c r="AB9" i="3"/>
  <c r="AZ8" i="3"/>
  <c r="BX7" i="3"/>
  <c r="L7" i="3"/>
  <c r="H69" i="2"/>
  <c r="H61" i="2"/>
  <c r="H53" i="2"/>
  <c r="H45" i="2"/>
  <c r="H37" i="2"/>
  <c r="H29" i="2"/>
  <c r="H21" i="2"/>
  <c r="H13" i="2"/>
  <c r="C126" i="1"/>
  <c r="E108" i="1"/>
  <c r="F95" i="1"/>
  <c r="D81" i="1"/>
  <c r="D65" i="1"/>
  <c r="E52" i="1"/>
  <c r="G34" i="1"/>
  <c r="G18" i="1"/>
  <c r="G25" i="15"/>
  <c r="K40" i="13"/>
  <c r="F43" i="6"/>
  <c r="AL76" i="3"/>
  <c r="BW65" i="3"/>
  <c r="BK61" i="3"/>
  <c r="W57" i="3"/>
  <c r="AE54" i="3"/>
  <c r="AM50" i="3"/>
  <c r="AM47" i="3"/>
  <c r="O42" i="3"/>
  <c r="G38" i="3"/>
  <c r="AU32" i="3"/>
  <c r="BC28" i="3"/>
  <c r="CA24" i="3"/>
  <c r="BC20" i="3"/>
  <c r="BK16" i="3"/>
  <c r="CA12" i="3"/>
  <c r="G38" i="2"/>
  <c r="BJ31" i="3"/>
  <c r="BB26" i="3"/>
  <c r="AL22" i="3"/>
  <c r="BJ19" i="3"/>
  <c r="V16" i="3"/>
  <c r="F65" i="1"/>
  <c r="D36" i="29"/>
  <c r="H50" i="20"/>
  <c r="N62" i="19"/>
  <c r="M45" i="19"/>
  <c r="J26" i="19"/>
  <c r="I9" i="19"/>
  <c r="E52" i="16"/>
  <c r="E35" i="15"/>
  <c r="S66" i="14"/>
  <c r="S50" i="14"/>
  <c r="S34" i="14"/>
  <c r="S18" i="14"/>
  <c r="K68" i="13"/>
  <c r="K36" i="13"/>
  <c r="E74" i="12"/>
  <c r="D47" i="11"/>
  <c r="D69" i="9"/>
  <c r="J76" i="6"/>
  <c r="F55" i="6"/>
  <c r="N33" i="6"/>
  <c r="J12" i="6"/>
  <c r="D48" i="5"/>
  <c r="H76" i="4"/>
  <c r="H60" i="4"/>
  <c r="H44" i="4"/>
  <c r="H28" i="4"/>
  <c r="H12" i="4"/>
  <c r="V75" i="3"/>
  <c r="BB72" i="3"/>
  <c r="CH69" i="3"/>
  <c r="AE67" i="3"/>
  <c r="N66" i="3"/>
  <c r="S65" i="3"/>
  <c r="AQ64" i="3"/>
  <c r="BO63" i="3"/>
  <c r="CM62" i="3"/>
  <c r="AA62" i="3"/>
  <c r="AY61" i="3"/>
  <c r="BW60" i="3"/>
  <c r="K60" i="3"/>
  <c r="AI59" i="3"/>
  <c r="BG58" i="3"/>
  <c r="CE57" i="3"/>
  <c r="S57" i="3"/>
  <c r="AQ56" i="3"/>
  <c r="BO55" i="3"/>
  <c r="CM54" i="3"/>
  <c r="AA54" i="3"/>
  <c r="AY53" i="3"/>
  <c r="BW52" i="3"/>
  <c r="K52" i="3"/>
  <c r="AI51" i="3"/>
  <c r="BG50" i="3"/>
  <c r="CE49" i="3"/>
  <c r="S49" i="3"/>
  <c r="AQ48" i="3"/>
  <c r="BO47" i="3"/>
  <c r="CM46" i="3"/>
  <c r="AA46" i="3"/>
  <c r="AY45" i="3"/>
  <c r="BW44" i="3"/>
  <c r="K44" i="3"/>
  <c r="AI43" i="3"/>
  <c r="BG42" i="3"/>
  <c r="CE41" i="3"/>
  <c r="S41" i="3"/>
  <c r="AQ40" i="3"/>
  <c r="BO39" i="3"/>
  <c r="CM38" i="3"/>
  <c r="AA38" i="3"/>
  <c r="AY37" i="3"/>
  <c r="BW36" i="3"/>
  <c r="K36" i="3"/>
  <c r="AI35" i="3"/>
  <c r="BG34" i="3"/>
  <c r="CE33" i="3"/>
  <c r="S33" i="3"/>
  <c r="AQ32" i="3"/>
  <c r="BO31" i="3"/>
  <c r="CM30" i="3"/>
  <c r="AA30" i="3"/>
  <c r="AY29" i="3"/>
  <c r="BW28" i="3"/>
  <c r="K28" i="3"/>
  <c r="AI27" i="3"/>
  <c r="BG26" i="3"/>
  <c r="CE25" i="3"/>
  <c r="S25" i="3"/>
  <c r="AQ24" i="3"/>
  <c r="BO23" i="3"/>
  <c r="CM22" i="3"/>
  <c r="AA22" i="3"/>
  <c r="AY21" i="3"/>
  <c r="BW20" i="3"/>
  <c r="K20" i="3"/>
  <c r="AI19" i="3"/>
  <c r="BG18" i="3"/>
  <c r="CE17" i="3"/>
  <c r="S17" i="3"/>
  <c r="AQ16" i="3"/>
  <c r="BO15" i="3"/>
  <c r="CM14" i="3"/>
  <c r="AA14" i="3"/>
  <c r="AY13" i="3"/>
  <c r="BW12" i="3"/>
  <c r="K12" i="3"/>
  <c r="AI11" i="3"/>
  <c r="BG10" i="3"/>
  <c r="CE9" i="3"/>
  <c r="S9" i="3"/>
  <c r="AQ8" i="3"/>
  <c r="BO7" i="3"/>
  <c r="G75" i="2"/>
  <c r="G59" i="2"/>
  <c r="G43" i="2"/>
  <c r="G27" i="2"/>
  <c r="G11" i="2"/>
  <c r="G117" i="1"/>
  <c r="G101" i="1"/>
  <c r="E87" i="1"/>
  <c r="C67" i="1"/>
  <c r="J40" i="6"/>
  <c r="BS22" i="3"/>
  <c r="G72" i="6"/>
  <c r="D13" i="17"/>
  <c r="L55" i="13"/>
  <c r="D57" i="8"/>
  <c r="I62" i="4"/>
  <c r="M12" i="4"/>
  <c r="CM69" i="3"/>
  <c r="AR65" i="3"/>
  <c r="BP63" i="3"/>
  <c r="BH61" i="3"/>
  <c r="BH59" i="3"/>
  <c r="T58" i="3"/>
  <c r="BP56" i="3"/>
  <c r="AR55" i="3"/>
  <c r="AJ54" i="3"/>
  <c r="AJ53" i="3"/>
  <c r="AR52" i="3"/>
  <c r="BH51" i="3"/>
  <c r="BP50" i="3"/>
  <c r="CF49" i="3"/>
  <c r="L49" i="3"/>
  <c r="AB48" i="3"/>
  <c r="AR47" i="3"/>
  <c r="BH46" i="3"/>
  <c r="BX45" i="3"/>
  <c r="CF44" i="3"/>
  <c r="L44" i="3"/>
  <c r="AB43" i="3"/>
  <c r="AR42" i="3"/>
  <c r="BH41" i="3"/>
  <c r="BX40" i="3"/>
  <c r="CN39" i="3"/>
  <c r="L39" i="3"/>
  <c r="AB38" i="3"/>
  <c r="AZ37" i="3"/>
  <c r="BX36" i="3"/>
  <c r="L36" i="3"/>
  <c r="AJ35" i="3"/>
  <c r="BH34" i="3"/>
  <c r="CF33" i="3"/>
  <c r="T33" i="3"/>
  <c r="AR32" i="3"/>
  <c r="BP31" i="3"/>
  <c r="CN30" i="3"/>
  <c r="AB30" i="3"/>
  <c r="AZ29" i="3"/>
  <c r="BX28" i="3"/>
  <c r="L28" i="3"/>
  <c r="AJ27" i="3"/>
  <c r="BH26" i="3"/>
  <c r="CF25" i="3"/>
  <c r="T25" i="3"/>
  <c r="AR24" i="3"/>
  <c r="BP23" i="3"/>
  <c r="CN22" i="3"/>
  <c r="AB22" i="3"/>
  <c r="AZ21" i="3"/>
  <c r="BX20" i="3"/>
  <c r="L20" i="3"/>
  <c r="AJ19" i="3"/>
  <c r="BH18" i="3"/>
  <c r="CF17" i="3"/>
  <c r="T17" i="3"/>
  <c r="AR16" i="3"/>
  <c r="BP15" i="3"/>
  <c r="CN14" i="3"/>
  <c r="AB14" i="3"/>
  <c r="AZ13" i="3"/>
  <c r="BX12" i="3"/>
  <c r="L12" i="3"/>
  <c r="AJ11" i="3"/>
  <c r="BH10" i="3"/>
  <c r="CF9" i="3"/>
  <c r="T9" i="3"/>
  <c r="AR8" i="3"/>
  <c r="BP7" i="3"/>
  <c r="D76" i="2"/>
  <c r="D68" i="2"/>
  <c r="D60" i="2"/>
  <c r="D52" i="2"/>
  <c r="D44" i="2"/>
  <c r="D36" i="2"/>
  <c r="D28" i="2"/>
  <c r="D20" i="2"/>
  <c r="D12" i="2"/>
  <c r="E124" i="1"/>
  <c r="G106" i="1"/>
  <c r="C94" i="1"/>
  <c r="F79" i="1"/>
  <c r="F63" i="1"/>
  <c r="D49" i="1"/>
  <c r="D33" i="1"/>
  <c r="F15" i="1"/>
  <c r="E73" i="14"/>
  <c r="K8" i="13"/>
  <c r="J32" i="6"/>
  <c r="AL75" i="3"/>
  <c r="W65" i="3"/>
  <c r="O61" i="3"/>
  <c r="CQ56" i="3"/>
  <c r="CA53" i="3"/>
  <c r="CQ49" i="3"/>
  <c r="AM46" i="3"/>
  <c r="BK41" i="3"/>
  <c r="CA37" i="3"/>
  <c r="CQ31" i="3"/>
  <c r="CQ27" i="3"/>
  <c r="AE24" i="3"/>
  <c r="G20" i="3"/>
  <c r="G16" i="3"/>
  <c r="AE12" i="3"/>
  <c r="G24" i="2"/>
  <c r="CP30" i="3"/>
  <c r="N26" i="3"/>
  <c r="F22" i="3"/>
  <c r="AL19" i="3"/>
  <c r="BZ15" i="3"/>
  <c r="D59" i="1"/>
  <c r="E22" i="27"/>
  <c r="F32" i="20"/>
  <c r="L60" i="19"/>
  <c r="K43" i="19"/>
  <c r="H24" i="19"/>
  <c r="G7" i="19"/>
  <c r="D31" i="16"/>
  <c r="F22" i="15"/>
  <c r="E65" i="14"/>
  <c r="E49" i="14"/>
  <c r="E33" i="14"/>
  <c r="E17" i="14"/>
  <c r="G63" i="13"/>
  <c r="G31" i="13"/>
  <c r="D53" i="12"/>
  <c r="D39" i="11"/>
  <c r="D37" i="9"/>
  <c r="N73" i="6"/>
  <c r="J52" i="6"/>
  <c r="F31" i="6"/>
  <c r="N9" i="6"/>
  <c r="H42" i="5"/>
  <c r="L74" i="4"/>
  <c r="L58" i="4"/>
  <c r="L42" i="4"/>
  <c r="L26" i="4"/>
  <c r="L10" i="4"/>
  <c r="CH74" i="3"/>
  <c r="V72" i="3"/>
  <c r="BB69" i="3"/>
  <c r="O67" i="3"/>
  <c r="CA65" i="3"/>
  <c r="K65" i="3"/>
  <c r="AI64" i="3"/>
  <c r="BG63" i="3"/>
  <c r="CE62" i="3"/>
  <c r="S62" i="3"/>
  <c r="AQ61" i="3"/>
  <c r="BO60" i="3"/>
  <c r="CM59" i="3"/>
  <c r="AA59" i="3"/>
  <c r="AY58" i="3"/>
  <c r="BW57" i="3"/>
  <c r="K57" i="3"/>
  <c r="AI56" i="3"/>
  <c r="BG55" i="3"/>
  <c r="CE54" i="3"/>
  <c r="S54" i="3"/>
  <c r="AQ53" i="3"/>
  <c r="BO52" i="3"/>
  <c r="CM51" i="3"/>
  <c r="AA51" i="3"/>
  <c r="AY50" i="3"/>
  <c r="BW49" i="3"/>
  <c r="K49" i="3"/>
  <c r="AI48" i="3"/>
  <c r="BG47" i="3"/>
  <c r="CE46" i="3"/>
  <c r="S46" i="3"/>
  <c r="AQ45" i="3"/>
  <c r="BO44" i="3"/>
  <c r="CM43" i="3"/>
  <c r="AA43" i="3"/>
  <c r="AY42" i="3"/>
  <c r="BW41" i="3"/>
  <c r="K41" i="3"/>
  <c r="AI40" i="3"/>
  <c r="BG39" i="3"/>
  <c r="CE38" i="3"/>
  <c r="S38" i="3"/>
  <c r="AQ37" i="3"/>
  <c r="BO36" i="3"/>
  <c r="CM35" i="3"/>
  <c r="AA35" i="3"/>
  <c r="AY34" i="3"/>
  <c r="BW33" i="3"/>
  <c r="K33" i="3"/>
  <c r="AI32" i="3"/>
  <c r="BG31" i="3"/>
  <c r="CE30" i="3"/>
  <c r="S30" i="3"/>
  <c r="AQ29" i="3"/>
  <c r="BO28" i="3"/>
  <c r="CM27" i="3"/>
  <c r="AA27" i="3"/>
  <c r="AY26" i="3"/>
  <c r="BW25" i="3"/>
  <c r="K25" i="3"/>
  <c r="AI24" i="3"/>
  <c r="BG23" i="3"/>
  <c r="CE22" i="3"/>
  <c r="S22" i="3"/>
  <c r="AQ21" i="3"/>
  <c r="BO20" i="3"/>
  <c r="CM19" i="3"/>
  <c r="AA19" i="3"/>
  <c r="AY18" i="3"/>
  <c r="BW17" i="3"/>
  <c r="K17" i="3"/>
  <c r="AI16" i="3"/>
  <c r="BG15" i="3"/>
  <c r="CE14" i="3"/>
  <c r="S14" i="3"/>
  <c r="AQ13" i="3"/>
  <c r="BO12" i="3"/>
  <c r="CM11" i="3"/>
  <c r="AA11" i="3"/>
  <c r="AY10" i="3"/>
  <c r="BW9" i="3"/>
  <c r="K9" i="3"/>
  <c r="AI8" i="3"/>
  <c r="BG7" i="3"/>
  <c r="G73" i="2"/>
  <c r="G57" i="2"/>
  <c r="G41" i="2"/>
  <c r="G25" i="2"/>
  <c r="G9" i="2"/>
  <c r="C113" i="1"/>
  <c r="D100" i="1"/>
  <c r="G85" i="1"/>
  <c r="G69" i="1"/>
  <c r="E55" i="1"/>
  <c r="C41" i="1"/>
  <c r="E23" i="1"/>
  <c r="D65" i="27"/>
  <c r="G35" i="13"/>
  <c r="N45" i="6"/>
  <c r="H52" i="4"/>
  <c r="BR73" i="3"/>
  <c r="CA62" i="3"/>
  <c r="CQ58" i="3"/>
  <c r="O55" i="3"/>
  <c r="D54" i="1"/>
  <c r="R23" i="4"/>
  <c r="CA18" i="3"/>
  <c r="E52" i="4"/>
  <c r="F55" i="15"/>
  <c r="H34" i="13"/>
  <c r="E15" i="7"/>
  <c r="G55" i="4"/>
  <c r="CM75" i="3"/>
  <c r="BG69" i="3"/>
  <c r="AB65" i="3"/>
  <c r="AB63" i="3"/>
  <c r="AZ61" i="3"/>
  <c r="AR59" i="3"/>
  <c r="CN57" i="3"/>
  <c r="AZ56" i="3"/>
  <c r="AB55" i="3"/>
  <c r="AB54" i="3"/>
  <c r="AB53" i="3"/>
  <c r="AJ52" i="3"/>
  <c r="AR51" i="3"/>
  <c r="BH50" i="3"/>
  <c r="BX49" i="3"/>
  <c r="CN48" i="3"/>
  <c r="T48" i="3"/>
  <c r="AJ47" i="3"/>
  <c r="AZ46" i="3"/>
  <c r="BH45" i="3"/>
  <c r="BX44" i="3"/>
  <c r="CN43" i="3"/>
  <c r="T43" i="3"/>
  <c r="AJ42" i="3"/>
  <c r="AZ41" i="3"/>
  <c r="BP40" i="3"/>
  <c r="BX39" i="3"/>
  <c r="CN38" i="3"/>
  <c r="T38" i="3"/>
  <c r="AR37" i="3"/>
  <c r="BP36" i="3"/>
  <c r="CN35" i="3"/>
  <c r="AB35" i="3"/>
  <c r="AZ34" i="3"/>
  <c r="BX33" i="3"/>
  <c r="L33" i="3"/>
  <c r="AJ32" i="3"/>
  <c r="BH31" i="3"/>
  <c r="CF30" i="3"/>
  <c r="T30" i="3"/>
  <c r="AR29" i="3"/>
  <c r="BP28" i="3"/>
  <c r="CN27" i="3"/>
  <c r="AB27" i="3"/>
  <c r="AZ26" i="3"/>
  <c r="BX25" i="3"/>
  <c r="L25" i="3"/>
  <c r="AJ24" i="3"/>
  <c r="BH23" i="3"/>
  <c r="CF22" i="3"/>
  <c r="T22" i="3"/>
  <c r="AR21" i="3"/>
  <c r="BP20" i="3"/>
  <c r="CN19" i="3"/>
  <c r="AB19" i="3"/>
  <c r="AZ18" i="3"/>
  <c r="BX17" i="3"/>
  <c r="L17" i="3"/>
  <c r="AJ16" i="3"/>
  <c r="BH15" i="3"/>
  <c r="CF14" i="3"/>
  <c r="T14" i="3"/>
  <c r="AR13" i="3"/>
  <c r="BP12" i="3"/>
  <c r="CN11" i="3"/>
  <c r="AB11" i="3"/>
  <c r="AZ10" i="3"/>
  <c r="BX9" i="3"/>
  <c r="L9" i="3"/>
  <c r="AJ8" i="3"/>
  <c r="BH7" i="3"/>
  <c r="H75" i="2"/>
  <c r="H67" i="2"/>
  <c r="H59" i="2"/>
  <c r="H51" i="2"/>
  <c r="H43" i="2"/>
  <c r="H35" i="2"/>
  <c r="H27" i="2"/>
  <c r="H19" i="2"/>
  <c r="H11" i="2"/>
  <c r="G122" i="1"/>
  <c r="D105" i="1"/>
  <c r="G90" i="1"/>
  <c r="C78" i="1"/>
  <c r="C62" i="1"/>
  <c r="F47" i="1"/>
  <c r="C30" i="1"/>
  <c r="G10" i="1"/>
  <c r="K62" i="14"/>
  <c r="D69" i="12"/>
  <c r="F19" i="6"/>
  <c r="AL74" i="3"/>
  <c r="BS64" i="3"/>
  <c r="BK60" i="3"/>
  <c r="BK56" i="3"/>
  <c r="AM53" i="3"/>
  <c r="BK49" i="3"/>
  <c r="AU45" i="3"/>
  <c r="AE41" i="3"/>
  <c r="AE37" i="3"/>
  <c r="AU31" i="3"/>
  <c r="AU27" i="3"/>
  <c r="CA23" i="3"/>
  <c r="BC19" i="3"/>
  <c r="BC15" i="3"/>
  <c r="AU11" i="3"/>
  <c r="BR61" i="3"/>
  <c r="AL30" i="3"/>
  <c r="AL25" i="3"/>
  <c r="BJ21" i="3"/>
  <c r="CP18" i="3"/>
  <c r="AD15" i="3"/>
  <c r="G44" i="1"/>
  <c r="I67" i="25"/>
  <c r="D14" i="20"/>
  <c r="J58" i="19"/>
  <c r="I41" i="19"/>
  <c r="F22" i="19"/>
  <c r="D57" i="18"/>
  <c r="E20" i="16"/>
  <c r="D16" i="15"/>
  <c r="I63" i="14"/>
  <c r="I47" i="14"/>
  <c r="I31" i="14"/>
  <c r="I15" i="14"/>
  <c r="K60" i="13"/>
  <c r="K28" i="13"/>
  <c r="E42" i="12"/>
  <c r="D31" i="11"/>
  <c r="D52" i="8"/>
  <c r="F71" i="6"/>
  <c r="N49" i="6"/>
  <c r="J28" i="6"/>
  <c r="F7" i="6"/>
  <c r="F37" i="5"/>
  <c r="P72" i="4"/>
  <c r="P56" i="4"/>
  <c r="P40" i="4"/>
  <c r="P24" i="4"/>
  <c r="P8" i="4"/>
  <c r="BB74" i="3"/>
  <c r="CH71" i="3"/>
  <c r="V69" i="3"/>
  <c r="CQ66" i="3"/>
  <c r="BR65" i="3"/>
  <c r="CM64" i="3"/>
  <c r="AA64" i="3"/>
  <c r="AY63" i="3"/>
  <c r="BW62" i="3"/>
  <c r="K62" i="3"/>
  <c r="AI61" i="3"/>
  <c r="BG60" i="3"/>
  <c r="CE59" i="3"/>
  <c r="S59" i="3"/>
  <c r="AQ58" i="3"/>
  <c r="BO57" i="3"/>
  <c r="CM56" i="3"/>
  <c r="AA56" i="3"/>
  <c r="AY55" i="3"/>
  <c r="BW54" i="3"/>
  <c r="K54" i="3"/>
  <c r="AI53" i="3"/>
  <c r="BG52" i="3"/>
  <c r="CE51" i="3"/>
  <c r="S51" i="3"/>
  <c r="AQ50" i="3"/>
  <c r="BO49" i="3"/>
  <c r="CM48" i="3"/>
  <c r="AA48" i="3"/>
  <c r="AY47" i="3"/>
  <c r="BW46" i="3"/>
  <c r="K46" i="3"/>
  <c r="AI45" i="3"/>
  <c r="BG44" i="3"/>
  <c r="CE43" i="3"/>
  <c r="S43" i="3"/>
  <c r="AQ42" i="3"/>
  <c r="BO41" i="3"/>
  <c r="CM40" i="3"/>
  <c r="AA40" i="3"/>
  <c r="AY39" i="3"/>
  <c r="BW38" i="3"/>
  <c r="K38" i="3"/>
  <c r="AI37" i="3"/>
  <c r="BG36" i="3"/>
  <c r="CE35" i="3"/>
  <c r="S35" i="3"/>
  <c r="AQ34" i="3"/>
  <c r="BO33" i="3"/>
  <c r="CM32" i="3"/>
  <c r="AA32" i="3"/>
  <c r="AY31" i="3"/>
  <c r="BW30" i="3"/>
  <c r="K30" i="3"/>
  <c r="AI29" i="3"/>
  <c r="BG28" i="3"/>
  <c r="CE27" i="3"/>
  <c r="S27" i="3"/>
  <c r="AQ26" i="3"/>
  <c r="BO25" i="3"/>
  <c r="CM24" i="3"/>
  <c r="AA24" i="3"/>
  <c r="AY23" i="3"/>
  <c r="BW22" i="3"/>
  <c r="K22" i="3"/>
  <c r="AI21" i="3"/>
  <c r="BG20" i="3"/>
  <c r="CE19" i="3"/>
  <c r="S19" i="3"/>
  <c r="AQ18" i="3"/>
  <c r="BO17" i="3"/>
  <c r="CM16" i="3"/>
  <c r="AA16" i="3"/>
  <c r="AY15" i="3"/>
  <c r="BW14" i="3"/>
  <c r="K14" i="3"/>
  <c r="AI13" i="3"/>
  <c r="BG12" i="3"/>
  <c r="CE11" i="3"/>
  <c r="S11" i="3"/>
  <c r="AQ10" i="3"/>
  <c r="BO9" i="3"/>
  <c r="CM8" i="3"/>
  <c r="AA8" i="3"/>
  <c r="AY7" i="3"/>
  <c r="G71" i="2"/>
  <c r="G55" i="2"/>
  <c r="G39" i="2"/>
  <c r="G23" i="2"/>
  <c r="G7" i="2"/>
  <c r="E111" i="1"/>
  <c r="F98" i="1"/>
  <c r="D84" i="1"/>
  <c r="E41" i="1"/>
  <c r="W67" i="3"/>
  <c r="BS13" i="3"/>
  <c r="G75" i="28"/>
  <c r="H74" i="14"/>
  <c r="L23" i="13"/>
  <c r="G58" i="6"/>
  <c r="O51" i="4"/>
  <c r="AA75" i="3"/>
  <c r="CM67" i="3"/>
  <c r="T65" i="3"/>
  <c r="L63" i="3"/>
  <c r="L61" i="3"/>
  <c r="AJ59" i="3"/>
  <c r="CF57" i="3"/>
  <c r="AR56" i="3"/>
  <c r="L55" i="3"/>
  <c r="L54" i="3"/>
  <c r="T53" i="3"/>
  <c r="T52" i="3"/>
  <c r="AJ51" i="3"/>
  <c r="AZ50" i="3"/>
  <c r="BP49" i="3"/>
  <c r="CF48" i="3"/>
  <c r="L48" i="3"/>
  <c r="AB47" i="3"/>
  <c r="AJ46" i="3"/>
  <c r="AZ45" i="3"/>
  <c r="BP44" i="3"/>
  <c r="CF43" i="3"/>
  <c r="L43" i="3"/>
  <c r="AB42" i="3"/>
  <c r="AR41" i="3"/>
  <c r="AZ40" i="3"/>
  <c r="BP39" i="3"/>
  <c r="CF38" i="3"/>
  <c r="L38" i="3"/>
  <c r="AJ37" i="3"/>
  <c r="BH36" i="3"/>
  <c r="CF35" i="3"/>
  <c r="T35" i="3"/>
  <c r="AR34" i="3"/>
  <c r="BP33" i="3"/>
  <c r="CN32" i="3"/>
  <c r="AB32" i="3"/>
  <c r="AZ31" i="3"/>
  <c r="BX30" i="3"/>
  <c r="L30" i="3"/>
  <c r="AJ29" i="3"/>
  <c r="BH28" i="3"/>
  <c r="CF27" i="3"/>
  <c r="T27" i="3"/>
  <c r="AR26" i="3"/>
  <c r="BP25" i="3"/>
  <c r="CN24" i="3"/>
  <c r="AB24" i="3"/>
  <c r="AZ23" i="3"/>
  <c r="BX22" i="3"/>
  <c r="L22" i="3"/>
  <c r="AJ21" i="3"/>
  <c r="BH20" i="3"/>
  <c r="CF19" i="3"/>
  <c r="T19" i="3"/>
  <c r="AR18" i="3"/>
  <c r="BP17" i="3"/>
  <c r="CN16" i="3"/>
  <c r="AB16" i="3"/>
  <c r="AZ15" i="3"/>
  <c r="BX14" i="3"/>
  <c r="L14" i="3"/>
  <c r="AJ13" i="3"/>
  <c r="BH12" i="3"/>
  <c r="CF11" i="3"/>
  <c r="T11" i="3"/>
  <c r="AR10" i="3"/>
  <c r="BP9" i="3"/>
  <c r="CN8" i="3"/>
  <c r="AB8" i="3"/>
  <c r="AZ7" i="3"/>
  <c r="D74" i="2"/>
  <c r="D66" i="2"/>
  <c r="D58" i="2"/>
  <c r="D50" i="2"/>
  <c r="D42" i="2"/>
  <c r="D34" i="2"/>
  <c r="D26" i="2"/>
  <c r="D18" i="2"/>
  <c r="D10" i="2"/>
  <c r="D121" i="1"/>
  <c r="F103" i="1"/>
  <c r="D89" i="1"/>
  <c r="E76" i="1"/>
  <c r="E60" i="1"/>
  <c r="C46" i="1"/>
  <c r="E28" i="1"/>
  <c r="D9" i="1"/>
  <c r="E57" i="14"/>
  <c r="D37" i="12"/>
  <c r="F61" i="5"/>
  <c r="AL73" i="3"/>
  <c r="W64" i="3"/>
  <c r="AE60" i="3"/>
  <c r="W56" i="3"/>
  <c r="BS52" i="3"/>
  <c r="W49" i="3"/>
  <c r="AU44" i="3"/>
  <c r="CQ40" i="3"/>
  <c r="CA36" i="3"/>
  <c r="G31" i="3"/>
  <c r="W27" i="3"/>
  <c r="W23" i="3"/>
  <c r="O19" i="3"/>
  <c r="G15" i="3"/>
  <c r="CQ10" i="3"/>
  <c r="AT38" i="3"/>
  <c r="BB29" i="3"/>
  <c r="BR24" i="3"/>
  <c r="V21" i="3"/>
  <c r="AT18" i="3"/>
  <c r="CH14" i="3"/>
  <c r="C40" i="1"/>
  <c r="I35" i="25"/>
  <c r="K75" i="19"/>
  <c r="H56" i="19"/>
  <c r="G39" i="19"/>
  <c r="D20" i="19"/>
  <c r="D25" i="18"/>
  <c r="G73" i="15"/>
  <c r="G9" i="15"/>
  <c r="M61" i="14"/>
  <c r="M45" i="14"/>
  <c r="M29" i="14"/>
  <c r="M13" i="14"/>
  <c r="G55" i="13"/>
  <c r="G23" i="13"/>
  <c r="D21" i="12"/>
  <c r="D23" i="11"/>
  <c r="D20" i="8"/>
  <c r="J68" i="6"/>
  <c r="F47" i="6"/>
  <c r="N25" i="6"/>
  <c r="H74" i="5"/>
  <c r="D32" i="5"/>
  <c r="T70" i="4"/>
  <c r="T54" i="4"/>
  <c r="T38" i="4"/>
  <c r="T22" i="4"/>
  <c r="CH76" i="3"/>
  <c r="V74" i="3"/>
  <c r="BB71" i="3"/>
  <c r="CH68" i="3"/>
  <c r="CA66" i="3"/>
  <c r="BI65" i="3"/>
  <c r="CE64" i="3"/>
  <c r="S64" i="3"/>
  <c r="AQ63" i="3"/>
  <c r="BO62" i="3"/>
  <c r="CM61" i="3"/>
  <c r="AA61" i="3"/>
  <c r="AY60" i="3"/>
  <c r="BW59" i="3"/>
  <c r="K59" i="3"/>
  <c r="AI58" i="3"/>
  <c r="BG57" i="3"/>
  <c r="CE56" i="3"/>
  <c r="S56" i="3"/>
  <c r="AQ55" i="3"/>
  <c r="BO54" i="3"/>
  <c r="CM53" i="3"/>
  <c r="AA53" i="3"/>
  <c r="AY52" i="3"/>
  <c r="BW51" i="3"/>
  <c r="K51" i="3"/>
  <c r="AI50" i="3"/>
  <c r="BG49" i="3"/>
  <c r="CE48" i="3"/>
  <c r="S48" i="3"/>
  <c r="AQ47" i="3"/>
  <c r="BO46" i="3"/>
  <c r="CM45" i="3"/>
  <c r="AA45" i="3"/>
  <c r="AY44" i="3"/>
  <c r="BW43" i="3"/>
  <c r="K43" i="3"/>
  <c r="AI42" i="3"/>
  <c r="BG41" i="3"/>
  <c r="CE40" i="3"/>
  <c r="S40" i="3"/>
  <c r="AQ39" i="3"/>
  <c r="BO38" i="3"/>
  <c r="CM37" i="3"/>
  <c r="AA37" i="3"/>
  <c r="AY36" i="3"/>
  <c r="BW35" i="3"/>
  <c r="K35" i="3"/>
  <c r="AI34" i="3"/>
  <c r="BG33" i="3"/>
  <c r="CE32" i="3"/>
  <c r="S32" i="3"/>
  <c r="AQ31" i="3"/>
  <c r="BO30" i="3"/>
  <c r="CM29" i="3"/>
  <c r="AA29" i="3"/>
  <c r="AY28" i="3"/>
  <c r="BW27" i="3"/>
  <c r="K27" i="3"/>
  <c r="AI26" i="3"/>
  <c r="BG25" i="3"/>
  <c r="CE24" i="3"/>
  <c r="S24" i="3"/>
  <c r="AQ23" i="3"/>
  <c r="BO22" i="3"/>
  <c r="CM21" i="3"/>
  <c r="AA21" i="3"/>
  <c r="AY20" i="3"/>
  <c r="BW19" i="3"/>
  <c r="K19" i="3"/>
  <c r="AI18" i="3"/>
  <c r="BG17" i="3"/>
  <c r="CE16" i="3"/>
  <c r="S16" i="3"/>
  <c r="AQ15" i="3"/>
  <c r="BO14" i="3"/>
  <c r="CM13" i="3"/>
  <c r="AA13" i="3"/>
  <c r="AY12" i="3"/>
  <c r="BW11" i="3"/>
  <c r="K11" i="3"/>
  <c r="AI10" i="3"/>
  <c r="BG9" i="3"/>
  <c r="CE8" i="3"/>
  <c r="S8" i="3"/>
  <c r="AQ7" i="3"/>
  <c r="G69" i="2"/>
  <c r="G53" i="2"/>
  <c r="G37" i="2"/>
  <c r="G21" i="2"/>
  <c r="E127" i="1"/>
  <c r="G109" i="1"/>
  <c r="C97" i="1"/>
  <c r="F82" i="1"/>
  <c r="C65" i="1"/>
  <c r="D52" i="1"/>
  <c r="D36" i="1"/>
  <c r="F18" i="1"/>
  <c r="K49" i="22"/>
  <c r="D59" i="11"/>
  <c r="J24" i="6"/>
  <c r="H36" i="4"/>
  <c r="AL70" i="3"/>
  <c r="CA61" i="3"/>
  <c r="CQ57" i="3"/>
  <c r="O54" i="3"/>
  <c r="BS50" i="3"/>
  <c r="CA46" i="3"/>
  <c r="CA43" i="3"/>
  <c r="CA39" i="3"/>
  <c r="W36" i="3"/>
  <c r="BS31" i="3"/>
  <c r="CA27" i="3"/>
  <c r="C19" i="1"/>
  <c r="BK62" i="3"/>
  <c r="AM9" i="3"/>
  <c r="G15" i="22"/>
  <c r="D60" i="14"/>
  <c r="D76" i="12"/>
  <c r="G18" i="6"/>
  <c r="G39" i="4"/>
  <c r="CM74" i="3"/>
  <c r="AI67" i="3"/>
  <c r="BP64" i="3"/>
  <c r="CN62" i="3"/>
  <c r="CF60" i="3"/>
  <c r="L59" i="3"/>
  <c r="BH57" i="3"/>
  <c r="T56" i="3"/>
  <c r="CN54" i="3"/>
  <c r="CN53" i="3"/>
  <c r="L53" i="3"/>
  <c r="L52" i="3"/>
  <c r="AB51" i="3"/>
  <c r="AR50" i="3"/>
  <c r="BH49" i="3"/>
  <c r="BX48" i="3"/>
  <c r="CN47" i="3"/>
  <c r="L47" i="3"/>
  <c r="AB46" i="3"/>
  <c r="AR45" i="3"/>
  <c r="BH44" i="3"/>
  <c r="BX43" i="3"/>
  <c r="CN42" i="3"/>
  <c r="T42" i="3"/>
  <c r="AB41" i="3"/>
  <c r="AR40" i="3"/>
  <c r="BH39" i="3"/>
  <c r="BX38" i="3"/>
  <c r="CN37" i="3"/>
  <c r="AB37" i="3"/>
  <c r="AZ36" i="3"/>
  <c r="BX35" i="3"/>
  <c r="L35" i="3"/>
  <c r="AJ34" i="3"/>
  <c r="BH33" i="3"/>
  <c r="CF32" i="3"/>
  <c r="T32" i="3"/>
  <c r="AR31" i="3"/>
  <c r="BP30" i="3"/>
  <c r="CN29" i="3"/>
  <c r="AB29" i="3"/>
  <c r="AZ28" i="3"/>
  <c r="BX27" i="3"/>
  <c r="L27" i="3"/>
  <c r="AJ26" i="3"/>
  <c r="BH25" i="3"/>
  <c r="CF24" i="3"/>
  <c r="T24" i="3"/>
  <c r="AR23" i="3"/>
  <c r="BP22" i="3"/>
  <c r="CN21" i="3"/>
  <c r="AB21" i="3"/>
  <c r="AZ20" i="3"/>
  <c r="BX19" i="3"/>
  <c r="L19" i="3"/>
  <c r="AJ18" i="3"/>
  <c r="BH17" i="3"/>
  <c r="CF16" i="3"/>
  <c r="T16" i="3"/>
  <c r="AR15" i="3"/>
  <c r="BP14" i="3"/>
  <c r="CN13" i="3"/>
  <c r="AB13" i="3"/>
  <c r="AZ12" i="3"/>
  <c r="BX11" i="3"/>
  <c r="L11" i="3"/>
  <c r="AJ10" i="3"/>
  <c r="BH9" i="3"/>
  <c r="CF8" i="3"/>
  <c r="T8" i="3"/>
  <c r="AR7" i="3"/>
  <c r="H73" i="2"/>
  <c r="H65" i="2"/>
  <c r="H57" i="2"/>
  <c r="H49" i="2"/>
  <c r="H41" i="2"/>
  <c r="H33" i="2"/>
  <c r="H25" i="2"/>
  <c r="H17" i="2"/>
  <c r="H9" i="2"/>
  <c r="C118" i="1"/>
  <c r="C102" i="1"/>
  <c r="F87" i="1"/>
  <c r="G74" i="1"/>
  <c r="G58" i="1"/>
  <c r="E44" i="1"/>
  <c r="G26" i="1"/>
  <c r="F7" i="1"/>
  <c r="G48" i="14"/>
  <c r="D51" i="11"/>
  <c r="H50" i="5"/>
  <c r="AL71" i="3"/>
  <c r="BS63" i="3"/>
  <c r="AU59" i="3"/>
  <c r="CQ55" i="3"/>
  <c r="AE52" i="3"/>
  <c r="G49" i="3"/>
  <c r="G44" i="3"/>
  <c r="BC40" i="3"/>
  <c r="AM36" i="3"/>
  <c r="BC30" i="3"/>
  <c r="CA26" i="3"/>
  <c r="CA22" i="3"/>
  <c r="BK18" i="3"/>
  <c r="BC14" i="3"/>
  <c r="AU10" i="3"/>
  <c r="BB34" i="3"/>
  <c r="CP28" i="3"/>
  <c r="V24" i="3"/>
  <c r="CH20" i="3"/>
  <c r="F18" i="3"/>
  <c r="AT14" i="3"/>
  <c r="G36" i="1"/>
  <c r="E32" i="24"/>
  <c r="I73" i="19"/>
  <c r="F54" i="19"/>
  <c r="E37" i="19"/>
  <c r="Q17" i="19"/>
  <c r="D72" i="17"/>
  <c r="E67" i="15"/>
  <c r="Q75" i="14"/>
  <c r="Q59" i="14"/>
  <c r="Q43" i="14"/>
  <c r="Q27" i="14"/>
  <c r="Q11" i="14"/>
  <c r="K52" i="13"/>
  <c r="K20" i="13"/>
  <c r="E10" i="12"/>
  <c r="D15" i="11"/>
  <c r="D67" i="7"/>
  <c r="N65" i="6"/>
  <c r="J44" i="6"/>
  <c r="F23" i="6"/>
  <c r="F69" i="5"/>
  <c r="H26" i="5"/>
  <c r="F69" i="4"/>
  <c r="F53" i="4"/>
  <c r="F37" i="4"/>
  <c r="F21" i="4"/>
  <c r="BB76" i="3"/>
  <c r="CH73" i="3"/>
  <c r="V71" i="3"/>
  <c r="BB68" i="3"/>
  <c r="BO66" i="3"/>
  <c r="AZ65" i="3"/>
  <c r="BW64" i="3"/>
  <c r="K64" i="3"/>
  <c r="AI63" i="3"/>
  <c r="BG62" i="3"/>
  <c r="CE61" i="3"/>
  <c r="S61" i="3"/>
  <c r="AQ60" i="3"/>
  <c r="BO59" i="3"/>
  <c r="CM58" i="3"/>
  <c r="AA58" i="3"/>
  <c r="AY57" i="3"/>
  <c r="BW56" i="3"/>
  <c r="K56" i="3"/>
  <c r="AI55" i="3"/>
  <c r="BG54" i="3"/>
  <c r="CE53" i="3"/>
  <c r="S53" i="3"/>
  <c r="AQ52" i="3"/>
  <c r="BO51" i="3"/>
  <c r="CM50" i="3"/>
  <c r="AA50" i="3"/>
  <c r="AY49" i="3"/>
  <c r="BW48" i="3"/>
  <c r="K48" i="3"/>
  <c r="AI47" i="3"/>
  <c r="BG46" i="3"/>
  <c r="CE45" i="3"/>
  <c r="S45" i="3"/>
  <c r="AQ44" i="3"/>
  <c r="BO43" i="3"/>
  <c r="CM42" i="3"/>
  <c r="AA42" i="3"/>
  <c r="AY41" i="3"/>
  <c r="BW40" i="3"/>
  <c r="K40" i="3"/>
  <c r="AI39" i="3"/>
  <c r="BG38" i="3"/>
  <c r="CE37" i="3"/>
  <c r="S37" i="3"/>
  <c r="AQ36" i="3"/>
  <c r="BO35" i="3"/>
  <c r="CM34" i="3"/>
  <c r="AA34" i="3"/>
  <c r="AY33" i="3"/>
  <c r="BW32" i="3"/>
  <c r="K32" i="3"/>
  <c r="AI31" i="3"/>
  <c r="BG30" i="3"/>
  <c r="CE29" i="3"/>
  <c r="S29" i="3"/>
  <c r="AQ28" i="3"/>
  <c r="BO27" i="3"/>
  <c r="CM26" i="3"/>
  <c r="AA26" i="3"/>
  <c r="AY25" i="3"/>
  <c r="BW24" i="3"/>
  <c r="K24" i="3"/>
  <c r="AI23" i="3"/>
  <c r="BG22" i="3"/>
  <c r="CE21" i="3"/>
  <c r="S21" i="3"/>
  <c r="AQ20" i="3"/>
  <c r="BO19" i="3"/>
  <c r="CM18" i="3"/>
  <c r="AA18" i="3"/>
  <c r="AY17" i="3"/>
  <c r="BW16" i="3"/>
  <c r="K16" i="3"/>
  <c r="AI15" i="3"/>
  <c r="BG14" i="3"/>
  <c r="CE13" i="3"/>
  <c r="S13" i="3"/>
  <c r="AQ12" i="3"/>
  <c r="BO11" i="3"/>
  <c r="CM10" i="3"/>
  <c r="AA10" i="3"/>
  <c r="AY9" i="3"/>
  <c r="BW8" i="3"/>
  <c r="K8" i="3"/>
  <c r="AI7" i="3"/>
  <c r="G67" i="2"/>
  <c r="G51" i="2"/>
  <c r="G35" i="2"/>
  <c r="G19" i="2"/>
  <c r="G125" i="1"/>
  <c r="D108" i="1"/>
  <c r="E95" i="1"/>
  <c r="C81" i="1"/>
  <c r="E63" i="1"/>
  <c r="C49" i="1"/>
  <c r="F34" i="1"/>
  <c r="E15" i="1"/>
  <c r="G41" i="20"/>
  <c r="D19" i="11"/>
  <c r="F11" i="6"/>
  <c r="J27" i="4"/>
  <c r="AL68" i="3"/>
  <c r="AE61" i="3"/>
  <c r="AU57" i="3"/>
  <c r="BC53" i="3"/>
  <c r="AE50" i="3"/>
  <c r="AU46" i="3"/>
  <c r="G75" i="22"/>
  <c r="G59" i="3"/>
  <c r="G54" i="2"/>
  <c r="L71" i="19"/>
  <c r="R45" i="14"/>
  <c r="E33" i="12"/>
  <c r="E70" i="5"/>
  <c r="S33" i="4"/>
  <c r="AA73" i="3"/>
  <c r="S67" i="3"/>
  <c r="AZ64" i="3"/>
  <c r="AZ62" i="3"/>
  <c r="BX60" i="3"/>
  <c r="CF58" i="3"/>
  <c r="AR57" i="3"/>
  <c r="CN55" i="3"/>
  <c r="BX54" i="3"/>
  <c r="CF53" i="3"/>
  <c r="CF52" i="3"/>
  <c r="CN51" i="3"/>
  <c r="T51" i="3"/>
  <c r="AJ50" i="3"/>
  <c r="AZ49" i="3"/>
  <c r="BP48" i="3"/>
  <c r="BX47" i="3"/>
  <c r="CN46" i="3"/>
  <c r="T46" i="3"/>
  <c r="AJ45" i="3"/>
  <c r="AZ44" i="3"/>
  <c r="BP43" i="3"/>
  <c r="CF42" i="3"/>
  <c r="CN41" i="3"/>
  <c r="T41" i="3"/>
  <c r="AJ40" i="3"/>
  <c r="AZ39" i="3"/>
  <c r="BP38" i="3"/>
  <c r="CF37" i="3"/>
  <c r="T37" i="3"/>
  <c r="AR36" i="3"/>
  <c r="BP35" i="3"/>
  <c r="CN34" i="3"/>
  <c r="AB34" i="3"/>
  <c r="AZ33" i="3"/>
  <c r="BX32" i="3"/>
  <c r="L32" i="3"/>
  <c r="AJ31" i="3"/>
  <c r="BH30" i="3"/>
  <c r="CF29" i="3"/>
  <c r="T29" i="3"/>
  <c r="AR28" i="3"/>
  <c r="BP27" i="3"/>
  <c r="CN26" i="3"/>
  <c r="AB26" i="3"/>
  <c r="AZ25" i="3"/>
  <c r="BX24" i="3"/>
  <c r="L24" i="3"/>
  <c r="AJ23" i="3"/>
  <c r="BH22" i="3"/>
  <c r="CF21" i="3"/>
  <c r="T21" i="3"/>
  <c r="AR20" i="3"/>
  <c r="BP19" i="3"/>
  <c r="CN18" i="3"/>
  <c r="AB18" i="3"/>
  <c r="AZ17" i="3"/>
  <c r="BX16" i="3"/>
  <c r="L16" i="3"/>
  <c r="AJ15" i="3"/>
  <c r="BH14" i="3"/>
  <c r="CF13" i="3"/>
  <c r="T13" i="3"/>
  <c r="AR12" i="3"/>
  <c r="BP11" i="3"/>
  <c r="CN10" i="3"/>
  <c r="AB10" i="3"/>
  <c r="AZ9" i="3"/>
  <c r="BX8" i="3"/>
  <c r="L8" i="3"/>
  <c r="AJ7" i="3"/>
  <c r="D72" i="2"/>
  <c r="D64" i="2"/>
  <c r="D56" i="2"/>
  <c r="D48" i="2"/>
  <c r="D40" i="2"/>
  <c r="D32" i="2"/>
  <c r="D24" i="2"/>
  <c r="D16" i="2"/>
  <c r="D8" i="2"/>
  <c r="D113" i="1"/>
  <c r="E100" i="1"/>
  <c r="C86" i="1"/>
  <c r="F71" i="1"/>
  <c r="D57" i="1"/>
  <c r="G42" i="1"/>
  <c r="D25" i="1"/>
  <c r="I57" i="19"/>
  <c r="E41" i="14"/>
  <c r="D19" i="7"/>
  <c r="F29" i="5"/>
  <c r="AL69" i="3"/>
  <c r="W63" i="3"/>
  <c r="AU58" i="3"/>
  <c r="BC55" i="3"/>
  <c r="BC51" i="3"/>
  <c r="BK48" i="3"/>
  <c r="BC43" i="3"/>
  <c r="CQ39" i="3"/>
  <c r="AM35" i="3"/>
  <c r="G30" i="3"/>
  <c r="AE26" i="3"/>
  <c r="AE22" i="3"/>
  <c r="O18" i="3"/>
  <c r="O14" i="3"/>
  <c r="AU9" i="3"/>
  <c r="F33" i="3"/>
  <c r="BB28" i="3"/>
  <c r="BR23" i="3"/>
  <c r="AT20" i="3"/>
  <c r="BJ17" i="3"/>
  <c r="F8" i="2"/>
  <c r="E30" i="1"/>
  <c r="I62" i="22"/>
  <c r="G71" i="19"/>
  <c r="D52" i="19"/>
  <c r="P32" i="19"/>
  <c r="O15" i="19"/>
  <c r="D40" i="17"/>
  <c r="F54" i="15"/>
  <c r="G72" i="14"/>
  <c r="G56" i="14"/>
  <c r="G40" i="14"/>
  <c r="G24" i="14"/>
  <c r="G8" i="14"/>
  <c r="G47" i="13"/>
  <c r="G15" i="13"/>
  <c r="D71" i="11"/>
  <c r="D7" i="11"/>
  <c r="E56" i="7"/>
  <c r="F63" i="6"/>
  <c r="N41" i="6"/>
  <c r="J20" i="6"/>
  <c r="D64" i="5"/>
  <c r="F21" i="5"/>
  <c r="J67" i="4"/>
  <c r="J51" i="4"/>
  <c r="J35" i="4"/>
  <c r="J19" i="4"/>
  <c r="V76" i="3"/>
  <c r="BB73" i="3"/>
  <c r="CH70" i="3"/>
  <c r="V68" i="3"/>
  <c r="BA66" i="3"/>
  <c r="AQ65" i="3"/>
  <c r="BO64" i="3"/>
  <c r="CM63" i="3"/>
  <c r="AA63" i="3"/>
  <c r="AY62" i="3"/>
  <c r="BW61" i="3"/>
  <c r="K61" i="3"/>
  <c r="AI60" i="3"/>
  <c r="BG59" i="3"/>
  <c r="CE58" i="3"/>
  <c r="S58" i="3"/>
  <c r="AQ57" i="3"/>
  <c r="BO56" i="3"/>
  <c r="CM55" i="3"/>
  <c r="AA55" i="3"/>
  <c r="AY54" i="3"/>
  <c r="BW53" i="3"/>
  <c r="K53" i="3"/>
  <c r="AI52" i="3"/>
  <c r="BG51" i="3"/>
  <c r="CE50" i="3"/>
  <c r="S50" i="3"/>
  <c r="AQ49" i="3"/>
  <c r="BO48" i="3"/>
  <c r="CM47" i="3"/>
  <c r="AA47" i="3"/>
  <c r="AY46" i="3"/>
  <c r="BW45" i="3"/>
  <c r="K45" i="3"/>
  <c r="AI44" i="3"/>
  <c r="BG43" i="3"/>
  <c r="CE42" i="3"/>
  <c r="S42" i="3"/>
  <c r="AQ41" i="3"/>
  <c r="BO40" i="3"/>
  <c r="CM39" i="3"/>
  <c r="AA39" i="3"/>
  <c r="AY38" i="3"/>
  <c r="BW37" i="3"/>
  <c r="K37" i="3"/>
  <c r="AI36" i="3"/>
  <c r="BG35" i="3"/>
  <c r="CE34" i="3"/>
  <c r="S34" i="3"/>
  <c r="AQ33" i="3"/>
  <c r="BO32" i="3"/>
  <c r="CM31" i="3"/>
  <c r="AA31" i="3"/>
  <c r="AY30" i="3"/>
  <c r="BW29" i="3"/>
  <c r="K29" i="3"/>
  <c r="AI28" i="3"/>
  <c r="BG27" i="3"/>
  <c r="CE26" i="3"/>
  <c r="S26" i="3"/>
  <c r="AQ25" i="3"/>
  <c r="BO24" i="3"/>
  <c r="CM23" i="3"/>
  <c r="AA23" i="3"/>
  <c r="AY22" i="3"/>
  <c r="BW21" i="3"/>
  <c r="K21" i="3"/>
  <c r="AI20" i="3"/>
  <c r="BG19" i="3"/>
  <c r="CE18" i="3"/>
  <c r="S18" i="3"/>
  <c r="AQ17" i="3"/>
  <c r="BO16" i="3"/>
  <c r="CM15" i="3"/>
  <c r="AA15" i="3"/>
  <c r="AY14" i="3"/>
  <c r="BW13" i="3"/>
  <c r="K13" i="3"/>
  <c r="AI12" i="3"/>
  <c r="BG11" i="3"/>
  <c r="CE10" i="3"/>
  <c r="S10" i="3"/>
  <c r="AQ9" i="3"/>
  <c r="BO8" i="3"/>
  <c r="CM7" i="3"/>
  <c r="AA7" i="3"/>
  <c r="G65" i="2"/>
  <c r="G49" i="2"/>
  <c r="G33" i="2"/>
  <c r="G17" i="2"/>
  <c r="D124" i="1"/>
  <c r="F106" i="1"/>
  <c r="G93" i="1"/>
  <c r="E79" i="1"/>
  <c r="G61" i="1"/>
  <c r="E47" i="1"/>
  <c r="C33" i="1"/>
  <c r="G13" i="1"/>
  <c r="D24" i="17"/>
  <c r="D68" i="8"/>
  <c r="H18" i="5"/>
  <c r="P16" i="4"/>
  <c r="J66" i="3"/>
  <c r="CA60" i="3"/>
  <c r="O57" i="3"/>
  <c r="G53" i="3"/>
  <c r="CA49" i="3"/>
  <c r="G46" i="3"/>
  <c r="I25" i="19"/>
  <c r="BG72" i="3"/>
  <c r="BP54" i="3"/>
  <c r="BP47" i="3"/>
  <c r="L41" i="3"/>
  <c r="CF34" i="3"/>
  <c r="L29" i="3"/>
  <c r="AB23" i="3"/>
  <c r="AR17" i="3"/>
  <c r="BH11" i="3"/>
  <c r="H63" i="2"/>
  <c r="F111" i="1"/>
  <c r="E25" i="14"/>
  <c r="W48" i="3"/>
  <c r="BK13" i="3"/>
  <c r="F9" i="1"/>
  <c r="K70" i="14"/>
  <c r="D54" i="10"/>
  <c r="R47" i="4"/>
  <c r="AI65" i="3"/>
  <c r="AY59" i="3"/>
  <c r="BO53" i="3"/>
  <c r="CE47" i="3"/>
  <c r="K42" i="3"/>
  <c r="AA36" i="3"/>
  <c r="AQ30" i="3"/>
  <c r="BG24" i="3"/>
  <c r="BW18" i="3"/>
  <c r="CM12" i="3"/>
  <c r="S7" i="3"/>
  <c r="D76" i="1"/>
  <c r="G37" i="1"/>
  <c r="G67" i="13"/>
  <c r="BR76" i="3"/>
  <c r="AM58" i="3"/>
  <c r="AM49" i="3"/>
  <c r="AM43" i="3"/>
  <c r="AM38" i="3"/>
  <c r="CQ32" i="3"/>
  <c r="AE27" i="3"/>
  <c r="BK22" i="3"/>
  <c r="BC18" i="3"/>
  <c r="BK14" i="3"/>
  <c r="AE10" i="3"/>
  <c r="G46" i="2"/>
  <c r="G121" i="1"/>
  <c r="F62" i="1"/>
  <c r="J53" i="14"/>
  <c r="L53" i="13"/>
  <c r="E34" i="5"/>
  <c r="BO73" i="3"/>
  <c r="AM67" i="3"/>
  <c r="F64" i="3"/>
  <c r="N61" i="3"/>
  <c r="BR57" i="3"/>
  <c r="AD54" i="3"/>
  <c r="CP50" i="3"/>
  <c r="AL47" i="3"/>
  <c r="F44" i="3"/>
  <c r="AT41" i="3"/>
  <c r="AL38" i="3"/>
  <c r="AD35" i="3"/>
  <c r="BB30" i="3"/>
  <c r="CH25" i="3"/>
  <c r="N22" i="3"/>
  <c r="BR18" i="3"/>
  <c r="BJ15" i="3"/>
  <c r="AD12" i="3"/>
  <c r="AD9" i="3"/>
  <c r="F58" i="2"/>
  <c r="F97" i="1"/>
  <c r="E14" i="27"/>
  <c r="D7" i="21"/>
  <c r="O66" i="19"/>
  <c r="L47" i="19"/>
  <c r="K30" i="19"/>
  <c r="H11" i="19"/>
  <c r="E51" i="16"/>
  <c r="G34" i="15"/>
  <c r="L68" i="14"/>
  <c r="H54" i="14"/>
  <c r="D40" i="14"/>
  <c r="R25" i="14"/>
  <c r="N11" i="14"/>
  <c r="L57" i="13"/>
  <c r="L25" i="13"/>
  <c r="D20" i="12"/>
  <c r="E22" i="11"/>
  <c r="D66" i="7"/>
  <c r="G44" i="6"/>
  <c r="G47" i="5"/>
  <c r="M72" i="4"/>
  <c r="O47" i="4"/>
  <c r="E28" i="4"/>
  <c r="M8" i="4"/>
  <c r="AY74" i="3"/>
  <c r="CE71" i="3"/>
  <c r="S69" i="3"/>
  <c r="CP66" i="3"/>
  <c r="BQ65" i="3"/>
  <c r="CT64" i="3"/>
  <c r="Z64" i="3"/>
  <c r="AX63" i="3"/>
  <c r="BV62" i="3"/>
  <c r="J62" i="3"/>
  <c r="AH61" i="3"/>
  <c r="BF60" i="3"/>
  <c r="CD59" i="3"/>
  <c r="R59" i="3"/>
  <c r="AP58" i="3"/>
  <c r="BN57" i="3"/>
  <c r="CT56" i="3"/>
  <c r="Z56" i="3"/>
  <c r="AX55" i="3"/>
  <c r="BV54" i="3"/>
  <c r="J54" i="3"/>
  <c r="AH53" i="3"/>
  <c r="BF52" i="3"/>
  <c r="CD51" i="3"/>
  <c r="R51" i="3"/>
  <c r="AP50" i="3"/>
  <c r="BN49" i="3"/>
  <c r="CT48" i="3"/>
  <c r="Z48" i="3"/>
  <c r="AX47" i="3"/>
  <c r="BV46" i="3"/>
  <c r="J46" i="3"/>
  <c r="AH45" i="3"/>
  <c r="BF44" i="3"/>
  <c r="CD43" i="3"/>
  <c r="R43" i="3"/>
  <c r="AP42" i="3"/>
  <c r="BN41" i="3"/>
  <c r="CT40" i="3"/>
  <c r="Z40" i="3"/>
  <c r="AX39" i="3"/>
  <c r="BV38" i="3"/>
  <c r="J38" i="3"/>
  <c r="AH37" i="3"/>
  <c r="BF36" i="3"/>
  <c r="CD35" i="3"/>
  <c r="R35" i="3"/>
  <c r="AP34" i="3"/>
  <c r="BN33" i="3"/>
  <c r="CT32" i="3"/>
  <c r="Z32" i="3"/>
  <c r="AX31" i="3"/>
  <c r="BV30" i="3"/>
  <c r="J30" i="3"/>
  <c r="AH29" i="3"/>
  <c r="BF28" i="3"/>
  <c r="CD27" i="3"/>
  <c r="R27" i="3"/>
  <c r="AP26" i="3"/>
  <c r="BN25" i="3"/>
  <c r="CT24" i="3"/>
  <c r="Z24" i="3"/>
  <c r="AX23" i="3"/>
  <c r="BV22" i="3"/>
  <c r="J22" i="3"/>
  <c r="AH21" i="3"/>
  <c r="BF20" i="3"/>
  <c r="CD19" i="3"/>
  <c r="R19" i="3"/>
  <c r="AP18" i="3"/>
  <c r="BN17" i="3"/>
  <c r="CT16" i="3"/>
  <c r="Z16" i="3"/>
  <c r="AX15" i="3"/>
  <c r="BV14" i="3"/>
  <c r="J14" i="3"/>
  <c r="AH13" i="3"/>
  <c r="BF12" i="3"/>
  <c r="CD11" i="3"/>
  <c r="R11" i="3"/>
  <c r="AP10" i="3"/>
  <c r="BN9" i="3"/>
  <c r="CT8" i="3"/>
  <c r="Z8" i="3"/>
  <c r="AX7" i="3"/>
  <c r="F71" i="2"/>
  <c r="F55" i="2"/>
  <c r="F39" i="2"/>
  <c r="F23" i="2"/>
  <c r="F7" i="2"/>
  <c r="G112" i="1"/>
  <c r="E98" i="1"/>
  <c r="C84" i="1"/>
  <c r="F69" i="1"/>
  <c r="D55" i="1"/>
  <c r="G40" i="1"/>
  <c r="F21" i="1"/>
  <c r="D52" i="29"/>
  <c r="P48" i="19"/>
  <c r="I71" i="14"/>
  <c r="G59" i="13"/>
  <c r="D51" i="7"/>
  <c r="BR71" i="3"/>
  <c r="CQ63" i="3"/>
  <c r="AM55" i="3"/>
  <c r="CA52" i="3"/>
  <c r="BC49" i="3"/>
  <c r="AE46" i="3"/>
  <c r="BS42" i="3"/>
  <c r="W39" i="3"/>
  <c r="G35" i="3"/>
  <c r="CQ30" i="3"/>
  <c r="AM26" i="3"/>
  <c r="AU21" i="3"/>
  <c r="W16" i="3"/>
  <c r="W12" i="3"/>
  <c r="CQ7" i="3"/>
  <c r="G52" i="2"/>
  <c r="D88" i="1"/>
  <c r="G33" i="1"/>
  <c r="T56" i="14"/>
  <c r="P10" i="14"/>
  <c r="I66" i="4"/>
  <c r="T66" i="3"/>
  <c r="AT63" i="3"/>
  <c r="AT60" i="3"/>
  <c r="N57" i="3"/>
  <c r="CH53" i="3"/>
  <c r="BZ50" i="3"/>
  <c r="CH47" i="3"/>
  <c r="BB44" i="3"/>
  <c r="CP35" i="3"/>
  <c r="CP32" i="3"/>
  <c r="F30" i="3"/>
  <c r="V27" i="3"/>
  <c r="CH23" i="3"/>
  <c r="V8" i="3"/>
  <c r="F81" i="1"/>
  <c r="D60" i="29"/>
  <c r="D11" i="24"/>
  <c r="P72" i="19"/>
  <c r="O55" i="19"/>
  <c r="L36" i="19"/>
  <c r="K19" i="19"/>
  <c r="D32" i="17"/>
  <c r="E59" i="15"/>
  <c r="M73" i="14"/>
  <c r="M57" i="14"/>
  <c r="M41" i="14"/>
  <c r="M25" i="14"/>
  <c r="M9" i="14"/>
  <c r="G49" i="13"/>
  <c r="G17" i="13"/>
  <c r="D61" i="11"/>
  <c r="D14" i="10"/>
  <c r="D43" i="7"/>
  <c r="J62" i="6"/>
  <c r="F41" i="6"/>
  <c r="N19" i="6"/>
  <c r="F57" i="5"/>
  <c r="H14" i="5"/>
  <c r="F65" i="4"/>
  <c r="F49" i="4"/>
  <c r="F33" i="4"/>
  <c r="F17" i="4"/>
  <c r="BZ75" i="3"/>
  <c r="N73" i="3"/>
  <c r="AT70" i="3"/>
  <c r="BZ67" i="3"/>
  <c r="W66" i="3"/>
  <c r="AO65" i="3"/>
  <c r="BU64" i="3"/>
  <c r="I64" i="3"/>
  <c r="AO63" i="3"/>
  <c r="BU62" i="3"/>
  <c r="I62" i="3"/>
  <c r="AO61" i="3"/>
  <c r="CA35" i="3"/>
  <c r="AC66" i="3"/>
  <c r="BX53" i="3"/>
  <c r="CF46" i="3"/>
  <c r="AB40" i="3"/>
  <c r="T34" i="3"/>
  <c r="AJ28" i="3"/>
  <c r="AZ22" i="3"/>
  <c r="BP16" i="3"/>
  <c r="CF10" i="3"/>
  <c r="H55" i="2"/>
  <c r="G98" i="1"/>
  <c r="J72" i="6"/>
  <c r="G43" i="3"/>
  <c r="AM8" i="3"/>
  <c r="G11" i="22"/>
  <c r="K54" i="14"/>
  <c r="D35" i="7"/>
  <c r="R31" i="4"/>
  <c r="BG64" i="3"/>
  <c r="BW58" i="3"/>
  <c r="CM52" i="3"/>
  <c r="S47" i="3"/>
  <c r="AI41" i="3"/>
  <c r="AY35" i="3"/>
  <c r="BO29" i="3"/>
  <c r="CE23" i="3"/>
  <c r="K18" i="3"/>
  <c r="AA12" i="3"/>
  <c r="G63" i="2"/>
  <c r="E71" i="1"/>
  <c r="D28" i="1"/>
  <c r="K16" i="13"/>
  <c r="BR74" i="3"/>
  <c r="CA56" i="3"/>
  <c r="G48" i="3"/>
  <c r="CA42" i="3"/>
  <c r="BS37" i="3"/>
  <c r="W32" i="3"/>
  <c r="BS26" i="3"/>
  <c r="G22" i="3"/>
  <c r="G18" i="3"/>
  <c r="G14" i="3"/>
  <c r="CA9" i="3"/>
  <c r="G36" i="2"/>
  <c r="D120" i="1"/>
  <c r="G49" i="1"/>
  <c r="H46" i="14"/>
  <c r="L45" i="13"/>
  <c r="G7" i="5"/>
  <c r="AI73" i="3"/>
  <c r="F67" i="3"/>
  <c r="BJ63" i="3"/>
  <c r="BR60" i="3"/>
  <c r="AD57" i="3"/>
  <c r="BZ53" i="3"/>
  <c r="BB50" i="3"/>
  <c r="CP46" i="3"/>
  <c r="BR43" i="3"/>
  <c r="N41" i="3"/>
  <c r="CP37" i="3"/>
  <c r="BZ34" i="3"/>
  <c r="CH29" i="3"/>
  <c r="BB25" i="3"/>
  <c r="BR21" i="3"/>
  <c r="AL18" i="3"/>
  <c r="V15" i="3"/>
  <c r="CH11" i="3"/>
  <c r="CH8" i="3"/>
  <c r="F48" i="2"/>
  <c r="D67" i="1"/>
  <c r="D38" i="26"/>
  <c r="H48" i="20"/>
  <c r="M64" i="19"/>
  <c r="J45" i="19"/>
  <c r="I28" i="19"/>
  <c r="F9" i="19"/>
  <c r="D30" i="16"/>
  <c r="E28" i="15"/>
  <c r="P66" i="14"/>
  <c r="L52" i="14"/>
  <c r="H38" i="14"/>
  <c r="D24" i="14"/>
  <c r="R9" i="14"/>
  <c r="H52" i="13"/>
  <c r="H20" i="13"/>
  <c r="E9" i="12"/>
  <c r="E14" i="11"/>
  <c r="E55" i="7"/>
  <c r="G36" i="6"/>
  <c r="E42" i="5"/>
  <c r="G67" i="4"/>
  <c r="S45" i="4"/>
  <c r="I26" i="4"/>
  <c r="CE76" i="3"/>
  <c r="S74" i="3"/>
  <c r="AY71" i="3"/>
  <c r="CE68" i="3"/>
  <c r="BZ66" i="3"/>
  <c r="BH65" i="3"/>
  <c r="CD64" i="3"/>
  <c r="R64" i="3"/>
  <c r="AP63" i="3"/>
  <c r="BN62" i="3"/>
  <c r="CT61" i="3"/>
  <c r="Z61" i="3"/>
  <c r="AX60" i="3"/>
  <c r="BV59" i="3"/>
  <c r="J59" i="3"/>
  <c r="AH58" i="3"/>
  <c r="BF57" i="3"/>
  <c r="CD56" i="3"/>
  <c r="R56" i="3"/>
  <c r="AP55" i="3"/>
  <c r="BN54" i="3"/>
  <c r="CT53" i="3"/>
  <c r="Z53" i="3"/>
  <c r="AX52" i="3"/>
  <c r="BV51" i="3"/>
  <c r="J51" i="3"/>
  <c r="AH50" i="3"/>
  <c r="BF49" i="3"/>
  <c r="CD48" i="3"/>
  <c r="R48" i="3"/>
  <c r="AP47" i="3"/>
  <c r="BN46" i="3"/>
  <c r="CT45" i="3"/>
  <c r="Z45" i="3"/>
  <c r="AX44" i="3"/>
  <c r="BV43" i="3"/>
  <c r="J43" i="3"/>
  <c r="AH42" i="3"/>
  <c r="BF41" i="3"/>
  <c r="CD40" i="3"/>
  <c r="R40" i="3"/>
  <c r="AP39" i="3"/>
  <c r="BN38" i="3"/>
  <c r="CT37" i="3"/>
  <c r="Z37" i="3"/>
  <c r="AX36" i="3"/>
  <c r="BV35" i="3"/>
  <c r="J35" i="3"/>
  <c r="AH34" i="3"/>
  <c r="BF33" i="3"/>
  <c r="CD32" i="3"/>
  <c r="R32" i="3"/>
  <c r="AP31" i="3"/>
  <c r="BN30" i="3"/>
  <c r="CT29" i="3"/>
  <c r="Z29" i="3"/>
  <c r="AX28" i="3"/>
  <c r="BV27" i="3"/>
  <c r="J27" i="3"/>
  <c r="AH26" i="3"/>
  <c r="BF25" i="3"/>
  <c r="CD24" i="3"/>
  <c r="R24" i="3"/>
  <c r="AP23" i="3"/>
  <c r="BN22" i="3"/>
  <c r="CT21" i="3"/>
  <c r="Z21" i="3"/>
  <c r="AX20" i="3"/>
  <c r="BV19" i="3"/>
  <c r="J19" i="3"/>
  <c r="AH18" i="3"/>
  <c r="BF17" i="3"/>
  <c r="CD16" i="3"/>
  <c r="R16" i="3"/>
  <c r="AP15" i="3"/>
  <c r="BN14" i="3"/>
  <c r="CT13" i="3"/>
  <c r="Z13" i="3"/>
  <c r="AX12" i="3"/>
  <c r="BV11" i="3"/>
  <c r="J11" i="3"/>
  <c r="AH10" i="3"/>
  <c r="BF9" i="3"/>
  <c r="CD8" i="3"/>
  <c r="R8" i="3"/>
  <c r="AP7" i="3"/>
  <c r="F69" i="2"/>
  <c r="F53" i="2"/>
  <c r="F37" i="2"/>
  <c r="F21" i="2"/>
  <c r="G128" i="1"/>
  <c r="D111" i="1"/>
  <c r="G96" i="1"/>
  <c r="E82" i="1"/>
  <c r="E66" i="1"/>
  <c r="F53" i="1"/>
  <c r="F37" i="1"/>
  <c r="E18" i="1"/>
  <c r="I13" i="28"/>
  <c r="J42" i="19"/>
  <c r="Q67" i="14"/>
  <c r="G43" i="13"/>
  <c r="J75" i="4"/>
  <c r="BR69" i="3"/>
  <c r="AU63" i="3"/>
  <c r="CQ54" i="3"/>
  <c r="AM52" i="3"/>
  <c r="O49" i="3"/>
  <c r="CQ45" i="3"/>
  <c r="W42" i="3"/>
  <c r="CA38" i="3"/>
  <c r="BC34" i="3"/>
  <c r="AU30" i="3"/>
  <c r="AM25" i="3"/>
  <c r="CQ20" i="3"/>
  <c r="BS15" i="3"/>
  <c r="BS11" i="3"/>
  <c r="AM7" i="3"/>
  <c r="G42" i="2"/>
  <c r="F70" i="1"/>
  <c r="F63" i="15"/>
  <c r="R49" i="14"/>
  <c r="H8" i="13"/>
  <c r="M48" i="4"/>
  <c r="BV65" i="3"/>
  <c r="N63" i="3"/>
  <c r="F60" i="3"/>
  <c r="BR56" i="3"/>
  <c r="BB53" i="3"/>
  <c r="AL50" i="3"/>
  <c r="AT47" i="3"/>
  <c r="F40" i="3"/>
  <c r="BB35" i="3"/>
  <c r="AT32" i="3"/>
  <c r="BZ29" i="3"/>
  <c r="BR26" i="3"/>
  <c r="AD23" i="3"/>
  <c r="BZ7" i="3"/>
  <c r="G76" i="1"/>
  <c r="D28" i="29"/>
  <c r="E56" i="22"/>
  <c r="N70" i="19"/>
  <c r="M53" i="19"/>
  <c r="J34" i="19"/>
  <c r="I17" i="19"/>
  <c r="D71" i="16"/>
  <c r="F46" i="15"/>
  <c r="Q71" i="14"/>
  <c r="Q55" i="14"/>
  <c r="D128" i="1"/>
  <c r="AR64" i="3"/>
  <c r="BX52" i="3"/>
  <c r="L46" i="3"/>
  <c r="AR39" i="3"/>
  <c r="AR33" i="3"/>
  <c r="BH27" i="3"/>
  <c r="BX21" i="3"/>
  <c r="CN15" i="3"/>
  <c r="T10" i="3"/>
  <c r="H47" i="2"/>
  <c r="E84" i="1"/>
  <c r="D8" i="5"/>
  <c r="AU39" i="3"/>
  <c r="BB32" i="3"/>
  <c r="E69" i="19"/>
  <c r="K38" i="14"/>
  <c r="J60" i="6"/>
  <c r="R15" i="4"/>
  <c r="CE63" i="3"/>
  <c r="K58" i="3"/>
  <c r="AA52" i="3"/>
  <c r="AQ46" i="3"/>
  <c r="BG40" i="3"/>
  <c r="BW34" i="3"/>
  <c r="CM28" i="3"/>
  <c r="S23" i="3"/>
  <c r="AI17" i="3"/>
  <c r="AY11" i="3"/>
  <c r="G47" i="2"/>
  <c r="F66" i="1"/>
  <c r="C25" i="1"/>
  <c r="E8" i="7"/>
  <c r="AL72" i="3"/>
  <c r="BK55" i="3"/>
  <c r="BK47" i="3"/>
  <c r="AE42" i="3"/>
  <c r="W37" i="3"/>
  <c r="W31" i="3"/>
  <c r="W26" i="3"/>
  <c r="CA21" i="3"/>
  <c r="BC17" i="3"/>
  <c r="BC13" i="3"/>
  <c r="AE9" i="3"/>
  <c r="G32" i="2"/>
  <c r="C117" i="1"/>
  <c r="C45" i="1"/>
  <c r="N35" i="14"/>
  <c r="H32" i="13"/>
  <c r="BO76" i="3"/>
  <c r="BO72" i="3"/>
  <c r="AS66" i="3"/>
  <c r="AD63" i="3"/>
  <c r="AD60" i="3"/>
  <c r="CH56" i="3"/>
  <c r="AD53" i="3"/>
  <c r="N50" i="3"/>
  <c r="AT46" i="3"/>
  <c r="AD43" i="3"/>
  <c r="BJ40" i="3"/>
  <c r="BR37" i="3"/>
  <c r="AD34" i="3"/>
  <c r="V29" i="3"/>
  <c r="CP24" i="3"/>
  <c r="AD21" i="3"/>
  <c r="CP17" i="3"/>
  <c r="BR14" i="3"/>
  <c r="AT11" i="3"/>
  <c r="AT8" i="3"/>
  <c r="F40" i="2"/>
  <c r="E54" i="1"/>
  <c r="I64" i="25"/>
  <c r="F30" i="20"/>
  <c r="K62" i="19"/>
  <c r="H43" i="19"/>
  <c r="G26" i="19"/>
  <c r="D7" i="19"/>
  <c r="E19" i="16"/>
  <c r="F15" i="15"/>
  <c r="T64" i="14"/>
  <c r="P50" i="14"/>
  <c r="L36" i="14"/>
  <c r="H22" i="14"/>
  <c r="D8" i="14"/>
  <c r="L49" i="13"/>
  <c r="L17" i="13"/>
  <c r="E70" i="11"/>
  <c r="D51" i="10"/>
  <c r="D34" i="7"/>
  <c r="G28" i="6"/>
  <c r="G31" i="5"/>
  <c r="O63" i="4"/>
  <c r="E44" i="4"/>
  <c r="M24" i="4"/>
  <c r="AY76" i="3"/>
  <c r="CE73" i="3"/>
  <c r="S71" i="3"/>
  <c r="AY68" i="3"/>
  <c r="BK66" i="3"/>
  <c r="AY65" i="3"/>
  <c r="BV64" i="3"/>
  <c r="J64" i="3"/>
  <c r="AH63" i="3"/>
  <c r="BF62" i="3"/>
  <c r="CD61" i="3"/>
  <c r="R61" i="3"/>
  <c r="AP60" i="3"/>
  <c r="BN59" i="3"/>
  <c r="CT58" i="3"/>
  <c r="Z58" i="3"/>
  <c r="AX57" i="3"/>
  <c r="BV56" i="3"/>
  <c r="J56" i="3"/>
  <c r="AH55" i="3"/>
  <c r="BF54" i="3"/>
  <c r="CD53" i="3"/>
  <c r="R53" i="3"/>
  <c r="AP52" i="3"/>
  <c r="BN51" i="3"/>
  <c r="CT50" i="3"/>
  <c r="Z50" i="3"/>
  <c r="AX49" i="3"/>
  <c r="BV48" i="3"/>
  <c r="J48" i="3"/>
  <c r="AH47" i="3"/>
  <c r="BF46" i="3"/>
  <c r="CD45" i="3"/>
  <c r="R45" i="3"/>
  <c r="AP44" i="3"/>
  <c r="BN43" i="3"/>
  <c r="CT42" i="3"/>
  <c r="Z42" i="3"/>
  <c r="AX41" i="3"/>
  <c r="BV40" i="3"/>
  <c r="J40" i="3"/>
  <c r="AH39" i="3"/>
  <c r="BF38" i="3"/>
  <c r="CD37" i="3"/>
  <c r="R37" i="3"/>
  <c r="AP36" i="3"/>
  <c r="BN35" i="3"/>
  <c r="CT34" i="3"/>
  <c r="Z34" i="3"/>
  <c r="AX33" i="3"/>
  <c r="BV32" i="3"/>
  <c r="J32" i="3"/>
  <c r="AH31" i="3"/>
  <c r="BF30" i="3"/>
  <c r="CD29" i="3"/>
  <c r="R29" i="3"/>
  <c r="AP28" i="3"/>
  <c r="BN27" i="3"/>
  <c r="CT26" i="3"/>
  <c r="Z26" i="3"/>
  <c r="AX25" i="3"/>
  <c r="BV24" i="3"/>
  <c r="J24" i="3"/>
  <c r="AH23" i="3"/>
  <c r="BF22" i="3"/>
  <c r="CD21" i="3"/>
  <c r="R21" i="3"/>
  <c r="AP20" i="3"/>
  <c r="BN19" i="3"/>
  <c r="CT18" i="3"/>
  <c r="Z18" i="3"/>
  <c r="AX17" i="3"/>
  <c r="BV16" i="3"/>
  <c r="J16" i="3"/>
  <c r="AH15" i="3"/>
  <c r="BF14" i="3"/>
  <c r="CD13" i="3"/>
  <c r="R13" i="3"/>
  <c r="AP12" i="3"/>
  <c r="BN11" i="3"/>
  <c r="CT10" i="3"/>
  <c r="Z10" i="3"/>
  <c r="AX9" i="3"/>
  <c r="BV8" i="3"/>
  <c r="J8" i="3"/>
  <c r="AH7" i="3"/>
  <c r="F67" i="2"/>
  <c r="F51" i="2"/>
  <c r="F35" i="2"/>
  <c r="F19" i="2"/>
  <c r="D127" i="1"/>
  <c r="F109" i="1"/>
  <c r="D95" i="1"/>
  <c r="G80" i="1"/>
  <c r="G64" i="1"/>
  <c r="C52" i="1"/>
  <c r="C36" i="1"/>
  <c r="G16" i="1"/>
  <c r="E24" i="22"/>
  <c r="D36" i="19"/>
  <c r="I55" i="14"/>
  <c r="G27" i="13"/>
  <c r="L66" i="4"/>
  <c r="BR67" i="3"/>
  <c r="CQ62" i="3"/>
  <c r="BC54" i="3"/>
  <c r="CQ51" i="3"/>
  <c r="BS48" i="3"/>
  <c r="BC45" i="3"/>
  <c r="CA41" i="3"/>
  <c r="W38" i="3"/>
  <c r="G34" i="3"/>
  <c r="CQ29" i="3"/>
  <c r="AU24" i="3"/>
  <c r="AU20" i="3"/>
  <c r="AE15" i="3"/>
  <c r="AM11" i="3"/>
  <c r="G7" i="3"/>
  <c r="G18" i="2"/>
  <c r="G65" i="1"/>
  <c r="E44" i="15"/>
  <c r="P42" i="14"/>
  <c r="D36" i="12"/>
  <c r="O39" i="4"/>
  <c r="AL65" i="3"/>
  <c r="BZ62" i="3"/>
  <c r="BB59" i="3"/>
  <c r="V56" i="3"/>
  <c r="N53" i="3"/>
  <c r="F50" i="3"/>
  <c r="F47" i="3"/>
  <c r="CP38" i="3"/>
  <c r="N35" i="3"/>
  <c r="N32" i="3"/>
  <c r="AT29" i="3"/>
  <c r="AD26" i="3"/>
  <c r="BR22" i="3"/>
  <c r="AD7" i="3"/>
  <c r="C64" i="1"/>
  <c r="M65" i="28"/>
  <c r="I30" i="22"/>
  <c r="L68" i="19"/>
  <c r="K51" i="19"/>
  <c r="H32" i="19"/>
  <c r="G15" i="19"/>
  <c r="E60" i="16"/>
  <c r="D40" i="15"/>
  <c r="G68" i="14"/>
  <c r="G52" i="14"/>
  <c r="G36" i="14"/>
  <c r="G20" i="14"/>
  <c r="G73" i="13"/>
  <c r="G41" i="13"/>
  <c r="G9" i="13"/>
  <c r="D45" i="11"/>
  <c r="D29" i="9"/>
  <c r="D11" i="7"/>
  <c r="F57" i="6"/>
  <c r="N35" i="6"/>
  <c r="J14" i="6"/>
  <c r="H46" i="5"/>
  <c r="K54" i="19"/>
  <c r="AJ62" i="3"/>
  <c r="CF51" i="3"/>
  <c r="AB45" i="3"/>
  <c r="BH38" i="3"/>
  <c r="BP32" i="3"/>
  <c r="CF26" i="3"/>
  <c r="L21" i="3"/>
  <c r="AB15" i="3"/>
  <c r="AR9" i="3"/>
  <c r="H39" i="2"/>
  <c r="C70" i="1"/>
  <c r="AQ67" i="3"/>
  <c r="AM34" i="3"/>
  <c r="F28" i="3"/>
  <c r="Q49" i="19"/>
  <c r="K22" i="14"/>
  <c r="F39" i="6"/>
  <c r="CH75" i="3"/>
  <c r="S63" i="3"/>
  <c r="AI57" i="3"/>
  <c r="AY51" i="3"/>
  <c r="BO45" i="3"/>
  <c r="CE39" i="3"/>
  <c r="K34" i="3"/>
  <c r="AA28" i="3"/>
  <c r="AQ22" i="3"/>
  <c r="BG16" i="3"/>
  <c r="BW10" i="3"/>
  <c r="G31" i="2"/>
  <c r="D60" i="1"/>
  <c r="G21" i="1"/>
  <c r="J56" i="6"/>
  <c r="AE65" i="3"/>
  <c r="BS54" i="3"/>
  <c r="W47" i="3"/>
  <c r="O41" i="3"/>
  <c r="BS36" i="3"/>
  <c r="BS30" i="3"/>
  <c r="O25" i="3"/>
  <c r="O21" i="3"/>
  <c r="G17" i="3"/>
  <c r="G13" i="3"/>
  <c r="CQ8" i="3"/>
  <c r="G28" i="2"/>
  <c r="F102" i="1"/>
  <c r="G25" i="1"/>
  <c r="T24" i="14"/>
  <c r="H24" i="13"/>
  <c r="AI76" i="3"/>
  <c r="AI72" i="3"/>
  <c r="BC65" i="3"/>
  <c r="CP62" i="3"/>
  <c r="BZ59" i="3"/>
  <c r="AT56" i="3"/>
  <c r="CP52" i="3"/>
  <c r="BB49" i="3"/>
  <c r="F46" i="3"/>
  <c r="F43" i="3"/>
  <c r="V40" i="3"/>
  <c r="AL37" i="3"/>
  <c r="BR33" i="3"/>
  <c r="BJ28" i="3"/>
  <c r="AT24" i="3"/>
  <c r="N21" i="3"/>
  <c r="BB17" i="3"/>
  <c r="V14" i="3"/>
  <c r="N11" i="3"/>
  <c r="F8" i="3"/>
  <c r="F32" i="2"/>
  <c r="C16" i="1"/>
  <c r="I32" i="25"/>
  <c r="D12" i="20"/>
  <c r="I60" i="19"/>
  <c r="F41" i="19"/>
  <c r="E24" i="19"/>
  <c r="D54" i="18"/>
  <c r="D73" i="15"/>
  <c r="D9" i="15"/>
  <c r="F63" i="14"/>
  <c r="T48" i="14"/>
  <c r="P34" i="14"/>
  <c r="L20" i="14"/>
  <c r="H76" i="13"/>
  <c r="H44" i="13"/>
  <c r="H12" i="13"/>
  <c r="E62" i="11"/>
  <c r="D19" i="10"/>
  <c r="E23" i="7"/>
  <c r="G20" i="6"/>
  <c r="E26" i="5"/>
  <c r="S61" i="4"/>
  <c r="I42" i="4"/>
  <c r="G19" i="4"/>
  <c r="S76" i="3"/>
  <c r="AY73" i="3"/>
  <c r="CE70" i="3"/>
  <c r="S68" i="3"/>
  <c r="AZ66" i="3"/>
  <c r="AP65" i="3"/>
  <c r="BN64" i="3"/>
  <c r="CT63" i="3"/>
  <c r="Z63" i="3"/>
  <c r="AX62" i="3"/>
  <c r="BV61" i="3"/>
  <c r="J61" i="3"/>
  <c r="AH60" i="3"/>
  <c r="BF59" i="3"/>
  <c r="CD58" i="3"/>
  <c r="R58" i="3"/>
  <c r="AP57" i="3"/>
  <c r="BN56" i="3"/>
  <c r="CT55" i="3"/>
  <c r="Z55" i="3"/>
  <c r="AX54" i="3"/>
  <c r="BV53" i="3"/>
  <c r="J53" i="3"/>
  <c r="AH52" i="3"/>
  <c r="BF51" i="3"/>
  <c r="CD50" i="3"/>
  <c r="R50" i="3"/>
  <c r="AP49" i="3"/>
  <c r="BN48" i="3"/>
  <c r="CT47" i="3"/>
  <c r="Z47" i="3"/>
  <c r="AX46" i="3"/>
  <c r="BV45" i="3"/>
  <c r="J45" i="3"/>
  <c r="AH44" i="3"/>
  <c r="BF43" i="3"/>
  <c r="CD42" i="3"/>
  <c r="R42" i="3"/>
  <c r="AP41" i="3"/>
  <c r="BN40" i="3"/>
  <c r="CT39" i="3"/>
  <c r="Z39" i="3"/>
  <c r="AX38" i="3"/>
  <c r="BV37" i="3"/>
  <c r="J37" i="3"/>
  <c r="AH36" i="3"/>
  <c r="BF35" i="3"/>
  <c r="CD34" i="3"/>
  <c r="R34" i="3"/>
  <c r="AP33" i="3"/>
  <c r="BN32" i="3"/>
  <c r="CT31" i="3"/>
  <c r="Z31" i="3"/>
  <c r="AX30" i="3"/>
  <c r="BV29" i="3"/>
  <c r="J29" i="3"/>
  <c r="AH28" i="3"/>
  <c r="BF27" i="3"/>
  <c r="CD26" i="3"/>
  <c r="R26" i="3"/>
  <c r="AP25" i="3"/>
  <c r="BN24" i="3"/>
  <c r="CT23" i="3"/>
  <c r="Z23" i="3"/>
  <c r="AX22" i="3"/>
  <c r="BV21" i="3"/>
  <c r="J21" i="3"/>
  <c r="AH20" i="3"/>
  <c r="BF19" i="3"/>
  <c r="CD18" i="3"/>
  <c r="R18" i="3"/>
  <c r="AP17" i="3"/>
  <c r="BN16" i="3"/>
  <c r="CT15" i="3"/>
  <c r="Z15" i="3"/>
  <c r="AX14" i="3"/>
  <c r="BV13" i="3"/>
  <c r="J13" i="3"/>
  <c r="AH12" i="3"/>
  <c r="BF11" i="3"/>
  <c r="CD10" i="3"/>
  <c r="R10" i="3"/>
  <c r="AP9" i="3"/>
  <c r="BN8" i="3"/>
  <c r="CT7" i="3"/>
  <c r="Z7" i="3"/>
  <c r="F65" i="2"/>
  <c r="F49" i="2"/>
  <c r="F33" i="2"/>
  <c r="F17" i="2"/>
  <c r="F125" i="1"/>
  <c r="C108" i="1"/>
  <c r="F93" i="1"/>
  <c r="D79" i="1"/>
  <c r="D63" i="1"/>
  <c r="G48" i="1"/>
  <c r="E34" i="1"/>
  <c r="D15" i="1"/>
  <c r="E23" i="20"/>
  <c r="M29" i="19"/>
  <c r="K46" i="14"/>
  <c r="G11" i="13"/>
  <c r="T46" i="4"/>
  <c r="BH66" i="3"/>
  <c r="AU62" i="3"/>
  <c r="AM54" i="3"/>
  <c r="BS51" i="3"/>
  <c r="AM48" i="3"/>
  <c r="W45" i="3"/>
  <c r="AM41" i="3"/>
  <c r="BC37" i="3"/>
  <c r="BC33" i="3"/>
  <c r="AU29" i="3"/>
  <c r="CQ23" i="3"/>
  <c r="AM19" i="3"/>
  <c r="BS14" i="3"/>
  <c r="AM10" i="3"/>
  <c r="G76" i="2"/>
  <c r="G12" i="2"/>
  <c r="E59" i="1"/>
  <c r="F31" i="15"/>
  <c r="F39" i="14"/>
  <c r="E50" i="11"/>
  <c r="M32" i="4"/>
  <c r="F65" i="3"/>
  <c r="AT62" i="3"/>
  <c r="N59" i="3"/>
  <c r="BZ55" i="3"/>
  <c r="BR52" i="3"/>
  <c r="BR49" i="3"/>
  <c r="BJ46" i="3"/>
  <c r="N38" i="3"/>
  <c r="CH34" i="3"/>
  <c r="BR31" i="3"/>
  <c r="F29" i="3"/>
  <c r="BZ25" i="3"/>
  <c r="BJ12" i="3"/>
  <c r="F10" i="2"/>
  <c r="D51" i="1"/>
  <c r="J42" i="28"/>
  <c r="F29" i="21"/>
  <c r="J66" i="19"/>
  <c r="I49" i="19"/>
  <c r="F30" i="19"/>
  <c r="E13" i="19"/>
  <c r="D39" i="16"/>
  <c r="G33" i="15"/>
  <c r="K66" i="14"/>
  <c r="N31" i="14"/>
  <c r="AJ60" i="3"/>
  <c r="L51" i="3"/>
  <c r="AR44" i="3"/>
  <c r="BX37" i="3"/>
  <c r="CN31" i="3"/>
  <c r="T26" i="3"/>
  <c r="AJ20" i="3"/>
  <c r="AZ14" i="3"/>
  <c r="BP8" i="3"/>
  <c r="H31" i="2"/>
  <c r="F55" i="1"/>
  <c r="BS62" i="3"/>
  <c r="BC29" i="3"/>
  <c r="N23" i="3"/>
  <c r="N30" i="19"/>
  <c r="K76" i="13"/>
  <c r="N17" i="6"/>
  <c r="V73" i="3"/>
  <c r="AQ62" i="3"/>
  <c r="BG56" i="3"/>
  <c r="BW50" i="3"/>
  <c r="CM44" i="3"/>
  <c r="S39" i="3"/>
  <c r="AI33" i="3"/>
  <c r="AY27" i="3"/>
  <c r="BO21" i="3"/>
  <c r="CE15" i="3"/>
  <c r="K10" i="3"/>
  <c r="G15" i="2"/>
  <c r="C57" i="1"/>
  <c r="F10" i="1"/>
  <c r="N37" i="6"/>
  <c r="AM63" i="3"/>
  <c r="BK52" i="3"/>
  <c r="BS45" i="3"/>
  <c r="BS40" i="3"/>
  <c r="BK35" i="3"/>
  <c r="AE30" i="3"/>
  <c r="BK24" i="3"/>
  <c r="BK20" i="3"/>
  <c r="BC16" i="3"/>
  <c r="BC12" i="3"/>
  <c r="AU8" i="3"/>
  <c r="G14" i="2"/>
  <c r="D96" i="1"/>
  <c r="F22" i="1"/>
  <c r="R17" i="14"/>
  <c r="E71" i="7"/>
  <c r="BO75" i="3"/>
  <c r="BO71" i="3"/>
  <c r="V65" i="3"/>
  <c r="BJ62" i="3"/>
  <c r="AL59" i="3"/>
  <c r="F56" i="3"/>
  <c r="BB52" i="3"/>
  <c r="CP48" i="3"/>
  <c r="BR45" i="3"/>
  <c r="BR42" i="3"/>
  <c r="BZ39" i="3"/>
  <c r="CP36" i="3"/>
  <c r="V33" i="3"/>
  <c r="N28" i="3"/>
  <c r="F24" i="3"/>
  <c r="BJ20" i="3"/>
  <c r="N17" i="3"/>
  <c r="CH13" i="3"/>
  <c r="CH10" i="3"/>
  <c r="BR7" i="3"/>
  <c r="F24" i="2"/>
  <c r="D65" i="29"/>
  <c r="E24" i="24"/>
  <c r="H75" i="19"/>
  <c r="G58" i="19"/>
  <c r="D39" i="19"/>
  <c r="P19" i="19"/>
  <c r="D22" i="18"/>
  <c r="G66" i="15"/>
  <c r="N75" i="14"/>
  <c r="J61" i="14"/>
  <c r="F47" i="14"/>
  <c r="T32" i="14"/>
  <c r="P18" i="14"/>
  <c r="L73" i="13"/>
  <c r="L41" i="13"/>
  <c r="L9" i="13"/>
  <c r="E54" i="11"/>
  <c r="D66" i="9"/>
  <c r="G76" i="6"/>
  <c r="G12" i="6"/>
  <c r="G15" i="5"/>
  <c r="E60" i="4"/>
  <c r="M40" i="4"/>
  <c r="O15" i="4"/>
  <c r="CE75" i="3"/>
  <c r="S73" i="3"/>
  <c r="AY70" i="3"/>
  <c r="CE67" i="3"/>
  <c r="AL66" i="3"/>
  <c r="AH65" i="3"/>
  <c r="BF64" i="3"/>
  <c r="CD63" i="3"/>
  <c r="R63" i="3"/>
  <c r="AP62" i="3"/>
  <c r="BN61" i="3"/>
  <c r="CT60" i="3"/>
  <c r="Z60" i="3"/>
  <c r="AX59" i="3"/>
  <c r="BV58" i="3"/>
  <c r="J58" i="3"/>
  <c r="AH57" i="3"/>
  <c r="BF56" i="3"/>
  <c r="CD55" i="3"/>
  <c r="R55" i="3"/>
  <c r="AP54" i="3"/>
  <c r="BN53" i="3"/>
  <c r="CT52" i="3"/>
  <c r="Z52" i="3"/>
  <c r="AX51" i="3"/>
  <c r="BV50" i="3"/>
  <c r="J50" i="3"/>
  <c r="AH49" i="3"/>
  <c r="BF48" i="3"/>
  <c r="CD47" i="3"/>
  <c r="R47" i="3"/>
  <c r="AP46" i="3"/>
  <c r="BN45" i="3"/>
  <c r="CT44" i="3"/>
  <c r="Z44" i="3"/>
  <c r="AX43" i="3"/>
  <c r="BV42" i="3"/>
  <c r="J42" i="3"/>
  <c r="AH41" i="3"/>
  <c r="BF40" i="3"/>
  <c r="CD39" i="3"/>
  <c r="R39" i="3"/>
  <c r="AP38" i="3"/>
  <c r="BN37" i="3"/>
  <c r="CT36" i="3"/>
  <c r="Z36" i="3"/>
  <c r="AX35" i="3"/>
  <c r="BV34" i="3"/>
  <c r="J34" i="3"/>
  <c r="AH33" i="3"/>
  <c r="BF32" i="3"/>
  <c r="CD31" i="3"/>
  <c r="R31" i="3"/>
  <c r="AP30" i="3"/>
  <c r="BN29" i="3"/>
  <c r="CT28" i="3"/>
  <c r="Z28" i="3"/>
  <c r="AX27" i="3"/>
  <c r="BV26" i="3"/>
  <c r="J26" i="3"/>
  <c r="AH25" i="3"/>
  <c r="BF24" i="3"/>
  <c r="CD23" i="3"/>
  <c r="R23" i="3"/>
  <c r="AP22" i="3"/>
  <c r="BN21" i="3"/>
  <c r="CT20" i="3"/>
  <c r="Z20" i="3"/>
  <c r="AX19" i="3"/>
  <c r="BV18" i="3"/>
  <c r="J18" i="3"/>
  <c r="AH17" i="3"/>
  <c r="BF16" i="3"/>
  <c r="CD15" i="3"/>
  <c r="R15" i="3"/>
  <c r="AP14" i="3"/>
  <c r="BN13" i="3"/>
  <c r="CT12" i="3"/>
  <c r="Z12" i="3"/>
  <c r="AX11" i="3"/>
  <c r="BV10" i="3"/>
  <c r="J10" i="3"/>
  <c r="AH9" i="3"/>
  <c r="BF8" i="3"/>
  <c r="CD7" i="3"/>
  <c r="R7" i="3"/>
  <c r="F63" i="2"/>
  <c r="F47" i="2"/>
  <c r="F31" i="2"/>
  <c r="F15" i="2"/>
  <c r="C124" i="1"/>
  <c r="E106" i="1"/>
  <c r="E90" i="1"/>
  <c r="C76" i="1"/>
  <c r="F61" i="1"/>
  <c r="D47" i="1"/>
  <c r="G32" i="1"/>
  <c r="F13" i="1"/>
  <c r="H72" i="19"/>
  <c r="G23" i="19"/>
  <c r="Q35" i="14"/>
  <c r="D43" i="11"/>
  <c r="D38" i="4"/>
  <c r="CF65" i="3"/>
  <c r="CQ61" i="3"/>
  <c r="CQ53" i="3"/>
  <c r="AE51" i="3"/>
  <c r="CQ47" i="3"/>
  <c r="CA44" i="3"/>
  <c r="BK40" i="3"/>
  <c r="G37" i="3"/>
  <c r="G33" i="3"/>
  <c r="CQ28" i="3"/>
  <c r="AU23" i="3"/>
  <c r="AM18" i="3"/>
  <c r="AE14" i="3"/>
  <c r="G10" i="3"/>
  <c r="G70" i="2"/>
  <c r="E115" i="1"/>
  <c r="D56" i="1"/>
  <c r="P74" i="14"/>
  <c r="D32" i="14"/>
  <c r="E34" i="11"/>
  <c r="O23" i="4"/>
  <c r="BR64" i="3"/>
  <c r="N62" i="3"/>
  <c r="BR58" i="3"/>
  <c r="AL55" i="3"/>
  <c r="AL52" i="3"/>
  <c r="AL49" i="3"/>
  <c r="V46" i="3"/>
  <c r="BJ37" i="3"/>
  <c r="AT34" i="3"/>
  <c r="AL31" i="3"/>
  <c r="BR28" i="3"/>
  <c r="AT25" i="3"/>
  <c r="AD10" i="3"/>
  <c r="D123" i="1"/>
  <c r="E46" i="1"/>
  <c r="G19" i="28"/>
  <c r="F64" i="20"/>
  <c r="H64" i="19"/>
  <c r="G47" i="19"/>
  <c r="D28" i="19"/>
  <c r="P8" i="19"/>
  <c r="E28" i="16"/>
  <c r="E27" i="15"/>
  <c r="O64" i="14"/>
  <c r="O48" i="14"/>
  <c r="O32" i="14"/>
  <c r="O16" i="14"/>
  <c r="G65" i="13"/>
  <c r="G33" i="13"/>
  <c r="E50" i="12"/>
  <c r="D29" i="11"/>
  <c r="D44" i="8"/>
  <c r="F73" i="6"/>
  <c r="N51" i="6"/>
  <c r="J30" i="6"/>
  <c r="F9" i="6"/>
  <c r="D36" i="5"/>
  <c r="H72" i="4"/>
  <c r="H56" i="4"/>
  <c r="H40" i="4"/>
  <c r="H24" i="4"/>
  <c r="H8" i="4"/>
  <c r="AT74" i="3"/>
  <c r="BZ71" i="3"/>
  <c r="N69" i="3"/>
  <c r="BY66" i="3"/>
  <c r="BY65" i="3"/>
  <c r="I65" i="3"/>
  <c r="AO64" i="3"/>
  <c r="BU63" i="3"/>
  <c r="I63" i="3"/>
  <c r="AO62" i="3"/>
  <c r="BU61" i="3"/>
  <c r="I61" i="3"/>
  <c r="AO60" i="3"/>
  <c r="BU59" i="3"/>
  <c r="I59" i="3"/>
  <c r="E48" i="11"/>
  <c r="BP58" i="3"/>
  <c r="AB50" i="3"/>
  <c r="BH43" i="3"/>
  <c r="L37" i="3"/>
  <c r="AB31" i="3"/>
  <c r="AR25" i="3"/>
  <c r="BH19" i="3"/>
  <c r="BX13" i="3"/>
  <c r="CN7" i="3"/>
  <c r="H23" i="2"/>
  <c r="D41" i="1"/>
  <c r="G58" i="3"/>
  <c r="CA25" i="3"/>
  <c r="V20" i="3"/>
  <c r="M13" i="19"/>
  <c r="K44" i="13"/>
  <c r="H58" i="5"/>
  <c r="BB70" i="3"/>
  <c r="BO61" i="3"/>
  <c r="CE55" i="3"/>
  <c r="K50" i="3"/>
  <c r="AA44" i="3"/>
  <c r="AQ38" i="3"/>
  <c r="BG32" i="3"/>
  <c r="BW26" i="3"/>
  <c r="CM20" i="3"/>
  <c r="S15" i="3"/>
  <c r="AI9" i="3"/>
  <c r="F122" i="1"/>
  <c r="G53" i="1"/>
  <c r="E7" i="1"/>
  <c r="R71" i="4"/>
  <c r="AE62" i="3"/>
  <c r="CA51" i="3"/>
  <c r="CQ44" i="3"/>
  <c r="W40" i="3"/>
  <c r="CQ34" i="3"/>
  <c r="AE29" i="3"/>
  <c r="O24" i="3"/>
  <c r="O20" i="3"/>
  <c r="O16" i="3"/>
  <c r="CQ11" i="3"/>
  <c r="G8" i="3"/>
  <c r="G10" i="2"/>
  <c r="G89" i="1"/>
  <c r="G9" i="1"/>
  <c r="L12" i="14"/>
  <c r="E7" i="7"/>
  <c r="AI75" i="3"/>
  <c r="AI71" i="3"/>
  <c r="CH64" i="3"/>
  <c r="AD62" i="3"/>
  <c r="CP58" i="3"/>
  <c r="BJ55" i="3"/>
  <c r="N52" i="3"/>
  <c r="BB48" i="3"/>
  <c r="AD45" i="3"/>
  <c r="AL42" i="3"/>
  <c r="AT39" i="3"/>
  <c r="AT36" i="3"/>
  <c r="BR32" i="3"/>
  <c r="AT27" i="3"/>
  <c r="BB23" i="3"/>
  <c r="F20" i="3"/>
  <c r="CH16" i="3"/>
  <c r="BB13" i="3"/>
  <c r="BB10" i="3"/>
  <c r="AL7" i="3"/>
  <c r="F16" i="2"/>
  <c r="D33" i="29"/>
  <c r="E60" i="22"/>
  <c r="F73" i="19"/>
  <c r="E56" i="19"/>
  <c r="Q36" i="19"/>
  <c r="N17" i="19"/>
  <c r="D69" i="17"/>
  <c r="E60" i="15"/>
  <c r="R73" i="14"/>
  <c r="N59" i="14"/>
  <c r="J45" i="14"/>
  <c r="F31" i="14"/>
  <c r="T16" i="14"/>
  <c r="H68" i="13"/>
  <c r="H36" i="13"/>
  <c r="E73" i="12"/>
  <c r="E46" i="11"/>
  <c r="D34" i="9"/>
  <c r="G68" i="6"/>
  <c r="E74" i="5"/>
  <c r="E10" i="5"/>
  <c r="I58" i="4"/>
  <c r="G35" i="4"/>
  <c r="S13" i="4"/>
  <c r="AY75" i="3"/>
  <c r="CE72" i="3"/>
  <c r="S70" i="3"/>
  <c r="AY67" i="3"/>
  <c r="AA66" i="3"/>
  <c r="Z65" i="3"/>
  <c r="AX64" i="3"/>
  <c r="BV63" i="3"/>
  <c r="J63" i="3"/>
  <c r="AH62" i="3"/>
  <c r="BF61" i="3"/>
  <c r="CD60" i="3"/>
  <c r="R60" i="3"/>
  <c r="AP59" i="3"/>
  <c r="BN58" i="3"/>
  <c r="CT57" i="3"/>
  <c r="Z57" i="3"/>
  <c r="AX56" i="3"/>
  <c r="BV55" i="3"/>
  <c r="J55" i="3"/>
  <c r="AH54" i="3"/>
  <c r="BF53" i="3"/>
  <c r="CD52" i="3"/>
  <c r="R52" i="3"/>
  <c r="AP51" i="3"/>
  <c r="BN50" i="3"/>
  <c r="CT49" i="3"/>
  <c r="Z49" i="3"/>
  <c r="AX48" i="3"/>
  <c r="BV47" i="3"/>
  <c r="J47" i="3"/>
  <c r="AH46" i="3"/>
  <c r="BF45" i="3"/>
  <c r="CD44" i="3"/>
  <c r="R44" i="3"/>
  <c r="AP43" i="3"/>
  <c r="BN42" i="3"/>
  <c r="CT41" i="3"/>
  <c r="Z41" i="3"/>
  <c r="AX40" i="3"/>
  <c r="BV39" i="3"/>
  <c r="J39" i="3"/>
  <c r="AH38" i="3"/>
  <c r="BF37" i="3"/>
  <c r="CD36" i="3"/>
  <c r="R36" i="3"/>
  <c r="AP35" i="3"/>
  <c r="BN34" i="3"/>
  <c r="CT33" i="3"/>
  <c r="Z33" i="3"/>
  <c r="AX32" i="3"/>
  <c r="BV31" i="3"/>
  <c r="J31" i="3"/>
  <c r="AH30" i="3"/>
  <c r="BF29" i="3"/>
  <c r="CD28" i="3"/>
  <c r="R28" i="3"/>
  <c r="AP27" i="3"/>
  <c r="BN26" i="3"/>
  <c r="CT25" i="3"/>
  <c r="Z25" i="3"/>
  <c r="AX24" i="3"/>
  <c r="BV23" i="3"/>
  <c r="J23" i="3"/>
  <c r="AH22" i="3"/>
  <c r="BF21" i="3"/>
  <c r="CD20" i="3"/>
  <c r="R20" i="3"/>
  <c r="AP19" i="3"/>
  <c r="BN18" i="3"/>
  <c r="CT17" i="3"/>
  <c r="Z17" i="3"/>
  <c r="AX16" i="3"/>
  <c r="BV15" i="3"/>
  <c r="J15" i="3"/>
  <c r="AH14" i="3"/>
  <c r="BF13" i="3"/>
  <c r="CD12" i="3"/>
  <c r="R12" i="3"/>
  <c r="AP11" i="3"/>
  <c r="BN10" i="3"/>
  <c r="CT9" i="3"/>
  <c r="Z9" i="3"/>
  <c r="AX8" i="3"/>
  <c r="BV7" i="3"/>
  <c r="J7" i="3"/>
  <c r="F61" i="2"/>
  <c r="F45" i="2"/>
  <c r="F29" i="2"/>
  <c r="F13" i="2"/>
  <c r="E122" i="1"/>
  <c r="D103" i="1"/>
  <c r="G88" i="1"/>
  <c r="E74" i="1"/>
  <c r="C60" i="1"/>
  <c r="F45" i="1"/>
  <c r="C28" i="1"/>
  <c r="E10" i="1"/>
  <c r="D68" i="19"/>
  <c r="L12" i="19"/>
  <c r="S26" i="14"/>
  <c r="D11" i="11"/>
  <c r="F29" i="4"/>
  <c r="AU65" i="3"/>
  <c r="AU61" i="3"/>
  <c r="BS53" i="3"/>
  <c r="CQ50" i="3"/>
  <c r="AU47" i="3"/>
  <c r="W44" i="3"/>
  <c r="AM40" i="3"/>
  <c r="BC36" i="3"/>
  <c r="BC32" i="3"/>
  <c r="AU28" i="3"/>
  <c r="CQ22" i="3"/>
  <c r="CA17" i="3"/>
  <c r="CA13" i="3"/>
  <c r="BC9" i="3"/>
  <c r="G66" i="2"/>
  <c r="C101" i="1"/>
  <c r="C53" i="1"/>
  <c r="J69" i="14"/>
  <c r="H30" i="14"/>
  <c r="D65" i="8"/>
  <c r="M16" i="4"/>
  <c r="AT64" i="3"/>
  <c r="BJ61" i="3"/>
  <c r="AD58" i="3"/>
  <c r="F55" i="3"/>
  <c r="CP51" i="3"/>
  <c r="N49" i="3"/>
  <c r="BZ45" i="3"/>
  <c r="V37" i="3"/>
  <c r="F34" i="3"/>
  <c r="F31" i="3"/>
  <c r="V28" i="3"/>
  <c r="N25" i="3"/>
  <c r="BJ9" i="3"/>
  <c r="E118" i="1"/>
  <c r="F41" i="1"/>
  <c r="D30" i="26"/>
  <c r="D46" i="20"/>
  <c r="F62" i="19"/>
  <c r="E45" i="19"/>
  <c r="Q25" i="19"/>
  <c r="D49" i="18"/>
  <c r="D7" i="16"/>
  <c r="F14" i="15"/>
  <c r="S62" i="14"/>
  <c r="S46" i="14"/>
  <c r="S30" i="14"/>
  <c r="S14" i="14"/>
  <c r="K62" i="13"/>
  <c r="K30" i="13"/>
  <c r="D29" i="12"/>
  <c r="D21" i="11"/>
  <c r="D12" i="8"/>
  <c r="J70" i="6"/>
  <c r="F49" i="6"/>
  <c r="N27" i="6"/>
  <c r="F73" i="5"/>
  <c r="H30" i="5"/>
  <c r="L70" i="4"/>
  <c r="L54" i="4"/>
  <c r="L38" i="4"/>
  <c r="L22" i="4"/>
  <c r="G27" i="5"/>
  <c r="AB57" i="3"/>
  <c r="AR49" i="3"/>
  <c r="BP42" i="3"/>
  <c r="AJ36" i="3"/>
  <c r="AZ30" i="3"/>
  <c r="BP24" i="3"/>
  <c r="CF18" i="3"/>
  <c r="L13" i="3"/>
  <c r="AB7" i="3"/>
  <c r="H15" i="2"/>
  <c r="F23" i="1"/>
  <c r="W55" i="3"/>
  <c r="BC21" i="3"/>
  <c r="V17" i="3"/>
  <c r="D8" i="17"/>
  <c r="K12" i="13"/>
  <c r="D16" i="5"/>
  <c r="CH67" i="3"/>
  <c r="CM60" i="3"/>
  <c r="S55" i="3"/>
  <c r="AI49" i="3"/>
  <c r="AY43" i="3"/>
  <c r="BO37" i="3"/>
  <c r="CE31" i="3"/>
  <c r="K26" i="3"/>
  <c r="AA20" i="3"/>
  <c r="AQ14" i="3"/>
  <c r="BG8" i="3"/>
  <c r="C105" i="1"/>
  <c r="G45" i="1"/>
  <c r="D75" i="24"/>
  <c r="J59" i="4"/>
  <c r="O60" i="3"/>
  <c r="AM51" i="3"/>
  <c r="BC44" i="3"/>
  <c r="AE39" i="3"/>
  <c r="AU34" i="3"/>
  <c r="CA28" i="3"/>
  <c r="BK23" i="3"/>
  <c r="BK19" i="3"/>
  <c r="BK15" i="3"/>
  <c r="W11" i="3"/>
  <c r="BC7" i="3"/>
  <c r="F126" i="1"/>
  <c r="F78" i="1"/>
  <c r="F71" i="14"/>
  <c r="L69" i="13"/>
  <c r="G56" i="6"/>
  <c r="BO74" i="3"/>
  <c r="BO69" i="3"/>
  <c r="BJ64" i="3"/>
  <c r="CP61" i="3"/>
  <c r="BB58" i="3"/>
  <c r="V55" i="3"/>
  <c r="BZ51" i="3"/>
  <c r="N48" i="3"/>
  <c r="CH44" i="3"/>
  <c r="CP41" i="3"/>
  <c r="N39" i="3"/>
  <c r="N36" i="3"/>
  <c r="CH31" i="3"/>
  <c r="CH26" i="3"/>
  <c r="CP22" i="3"/>
  <c r="AT19" i="3"/>
  <c r="AT16" i="3"/>
  <c r="F13" i="3"/>
  <c r="N10" i="3"/>
  <c r="F68" i="2"/>
  <c r="G124" i="1"/>
  <c r="I69" i="28"/>
  <c r="I34" i="22"/>
  <c r="D71" i="19"/>
  <c r="P51" i="19"/>
  <c r="O34" i="19"/>
  <c r="L15" i="19"/>
  <c r="D37" i="17"/>
  <c r="F47" i="15"/>
  <c r="D72" i="14"/>
  <c r="R57" i="14"/>
  <c r="N43" i="14"/>
  <c r="J29" i="14"/>
  <c r="F15" i="14"/>
  <c r="L65" i="13"/>
  <c r="L33" i="13"/>
  <c r="D52" i="12"/>
  <c r="E38" i="11"/>
  <c r="D49" i="8"/>
  <c r="G60" i="6"/>
  <c r="G63" i="5"/>
  <c r="E76" i="4"/>
  <c r="M56" i="4"/>
  <c r="O31" i="4"/>
  <c r="E12" i="4"/>
  <c r="S75" i="3"/>
  <c r="AY72" i="3"/>
  <c r="CE69" i="3"/>
  <c r="AD67" i="3"/>
  <c r="M66" i="3"/>
  <c r="R65" i="3"/>
  <c r="AP64" i="3"/>
  <c r="BN63" i="3"/>
  <c r="CT62" i="3"/>
  <c r="Z62" i="3"/>
  <c r="AX61" i="3"/>
  <c r="BV60" i="3"/>
  <c r="J60" i="3"/>
  <c r="AH59" i="3"/>
  <c r="BF58" i="3"/>
  <c r="CD57" i="3"/>
  <c r="R57" i="3"/>
  <c r="AP56" i="3"/>
  <c r="BN55" i="3"/>
  <c r="CT54" i="3"/>
  <c r="Z54" i="3"/>
  <c r="AX53" i="3"/>
  <c r="BV52" i="3"/>
  <c r="J52" i="3"/>
  <c r="AH51" i="3"/>
  <c r="BF50" i="3"/>
  <c r="CD49" i="3"/>
  <c r="R49" i="3"/>
  <c r="AP48" i="3"/>
  <c r="BN47" i="3"/>
  <c r="CT46" i="3"/>
  <c r="Z46" i="3"/>
  <c r="AX45" i="3"/>
  <c r="BV44" i="3"/>
  <c r="J44" i="3"/>
  <c r="AH43" i="3"/>
  <c r="BF42" i="3"/>
  <c r="CD41" i="3"/>
  <c r="R41" i="3"/>
  <c r="AP40" i="3"/>
  <c r="BN39" i="3"/>
  <c r="CT38" i="3"/>
  <c r="Z38" i="3"/>
  <c r="AX37" i="3"/>
  <c r="BV36" i="3"/>
  <c r="J36" i="3"/>
  <c r="AH35" i="3"/>
  <c r="BF34" i="3"/>
  <c r="CD33" i="3"/>
  <c r="R33" i="3"/>
  <c r="AP32" i="3"/>
  <c r="BN31" i="3"/>
  <c r="CT30" i="3"/>
  <c r="Z30" i="3"/>
  <c r="AX29" i="3"/>
  <c r="BV28" i="3"/>
  <c r="J28" i="3"/>
  <c r="AH27" i="3"/>
  <c r="BF26" i="3"/>
  <c r="CD25" i="3"/>
  <c r="R25" i="3"/>
  <c r="AP24" i="3"/>
  <c r="BN23" i="3"/>
  <c r="CT22" i="3"/>
  <c r="Z22" i="3"/>
  <c r="AX21" i="3"/>
  <c r="BV20" i="3"/>
  <c r="J20" i="3"/>
  <c r="AH19" i="3"/>
  <c r="BF18" i="3"/>
  <c r="CD17" i="3"/>
  <c r="R17" i="3"/>
  <c r="AP16" i="3"/>
  <c r="BN15" i="3"/>
  <c r="CT14" i="3"/>
  <c r="Z14" i="3"/>
  <c r="AX13" i="3"/>
  <c r="BV12" i="3"/>
  <c r="J12" i="3"/>
  <c r="AH11" i="3"/>
  <c r="BF10" i="3"/>
  <c r="CD9" i="3"/>
  <c r="R9" i="3"/>
  <c r="AP8" i="3"/>
  <c r="BN7" i="3"/>
  <c r="F75" i="2"/>
  <c r="F59" i="2"/>
  <c r="F43" i="2"/>
  <c r="F27" i="2"/>
  <c r="F11" i="2"/>
  <c r="G120" i="1"/>
  <c r="F101" i="1"/>
  <c r="D87" i="1"/>
  <c r="G72" i="1"/>
  <c r="E58" i="1"/>
  <c r="C44" i="1"/>
  <c r="E26" i="1"/>
  <c r="G8" i="1"/>
  <c r="O63" i="19"/>
  <c r="D47" i="16"/>
  <c r="I7" i="14"/>
  <c r="D38" i="10"/>
  <c r="D22" i="4"/>
  <c r="CQ64" i="3"/>
  <c r="CQ60" i="3"/>
  <c r="AE53" i="3"/>
  <c r="AU50" i="3"/>
  <c r="G47" i="3"/>
  <c r="AU43" i="3"/>
  <c r="G40" i="3"/>
  <c r="CQ35" i="3"/>
  <c r="G32" i="3"/>
  <c r="O28" i="3"/>
  <c r="BC22" i="3"/>
  <c r="W17" i="3"/>
  <c r="W13" i="3"/>
  <c r="G9" i="3"/>
  <c r="G60" i="2"/>
  <c r="G97" i="1"/>
  <c r="D40" i="1"/>
  <c r="H62" i="14"/>
  <c r="F23" i="14"/>
  <c r="E39" i="7"/>
  <c r="AI70" i="3"/>
  <c r="N64" i="3"/>
  <c r="AD61" i="3"/>
  <c r="CH57" i="3"/>
  <c r="BJ54" i="3"/>
  <c r="BJ51" i="3"/>
  <c r="BZ48" i="3"/>
  <c r="AL45" i="3"/>
  <c r="BZ36" i="3"/>
  <c r="BZ33" i="3"/>
  <c r="BJ30" i="3"/>
  <c r="BR27" i="3"/>
  <c r="BZ24" i="3"/>
  <c r="V9" i="3"/>
  <c r="D115" i="1"/>
  <c r="F33" i="1"/>
  <c r="I59" i="25"/>
  <c r="I27" i="20"/>
  <c r="D60" i="19"/>
  <c r="P40" i="19"/>
  <c r="O23" i="19"/>
  <c r="D17" i="18"/>
  <c r="D72" i="15"/>
  <c r="D8" i="15"/>
  <c r="E61" i="14"/>
  <c r="E45" i="14"/>
  <c r="E29" i="14"/>
  <c r="E13" i="14"/>
  <c r="G57" i="13"/>
  <c r="G25" i="13"/>
  <c r="E18" i="12"/>
  <c r="D13" i="11"/>
  <c r="D75" i="7"/>
  <c r="N67" i="6"/>
  <c r="J46" i="6"/>
  <c r="F25" i="6"/>
  <c r="D68" i="5"/>
  <c r="F25" i="5"/>
  <c r="P68" i="4"/>
  <c r="P52" i="4"/>
  <c r="P36" i="4"/>
  <c r="P20" i="4"/>
  <c r="AT76" i="3"/>
  <c r="E32" i="4"/>
  <c r="AJ12" i="3"/>
  <c r="D63" i="11"/>
  <c r="S31" i="3"/>
  <c r="F45" i="4"/>
  <c r="G19" i="3"/>
  <c r="G40" i="6"/>
  <c r="BZ47" i="3"/>
  <c r="N19" i="3"/>
  <c r="Q68" i="19"/>
  <c r="R41" i="14"/>
  <c r="G52" i="6"/>
  <c r="AY69" i="3"/>
  <c r="AP61" i="3"/>
  <c r="BF55" i="3"/>
  <c r="BV49" i="3"/>
  <c r="CT43" i="3"/>
  <c r="R38" i="3"/>
  <c r="AH32" i="3"/>
  <c r="AX26" i="3"/>
  <c r="BN20" i="3"/>
  <c r="CD14" i="3"/>
  <c r="J9" i="3"/>
  <c r="F117" i="1"/>
  <c r="G55" i="19"/>
  <c r="G50" i="3"/>
  <c r="BS16" i="3"/>
  <c r="G64" i="6"/>
  <c r="CP44" i="3"/>
  <c r="F25" i="1"/>
  <c r="I75" i="14"/>
  <c r="K18" i="14"/>
  <c r="K14" i="13"/>
  <c r="E64" i="7"/>
  <c r="F33" i="6"/>
  <c r="F9" i="5"/>
  <c r="J47" i="4"/>
  <c r="J15" i="4"/>
  <c r="N74" i="3"/>
  <c r="BZ70" i="3"/>
  <c r="AC67" i="3"/>
  <c r="BP65" i="3"/>
  <c r="CC64" i="3"/>
  <c r="CK63" i="3"/>
  <c r="CS62" i="3"/>
  <c r="Q62" i="3"/>
  <c r="Y61" i="3"/>
  <c r="AW60" i="3"/>
  <c r="BM59" i="3"/>
  <c r="CK58" i="3"/>
  <c r="Y58" i="3"/>
  <c r="BE57" i="3"/>
  <c r="CK56" i="3"/>
  <c r="Y56" i="3"/>
  <c r="BE55" i="3"/>
  <c r="CK54" i="3"/>
  <c r="Y54" i="3"/>
  <c r="BE53" i="3"/>
  <c r="CK52" i="3"/>
  <c r="Y52" i="3"/>
  <c r="BE51" i="3"/>
  <c r="CK50" i="3"/>
  <c r="Y50" i="3"/>
  <c r="BE49" i="3"/>
  <c r="CK48" i="3"/>
  <c r="Y48" i="3"/>
  <c r="BE47" i="3"/>
  <c r="CK46" i="3"/>
  <c r="Y46" i="3"/>
  <c r="BE45" i="3"/>
  <c r="CK44" i="3"/>
  <c r="Y44" i="3"/>
  <c r="BE43" i="3"/>
  <c r="CK42" i="3"/>
  <c r="Y42" i="3"/>
  <c r="BE41" i="3"/>
  <c r="CK40" i="3"/>
  <c r="Y40" i="3"/>
  <c r="BE39" i="3"/>
  <c r="CK38" i="3"/>
  <c r="Y38" i="3"/>
  <c r="BE37" i="3"/>
  <c r="CK36" i="3"/>
  <c r="Y36" i="3"/>
  <c r="BE35" i="3"/>
  <c r="CK34" i="3"/>
  <c r="Y34" i="3"/>
  <c r="BE33" i="3"/>
  <c r="CK32" i="3"/>
  <c r="Y32" i="3"/>
  <c r="BE31" i="3"/>
  <c r="CK30" i="3"/>
  <c r="Y30" i="3"/>
  <c r="BE29" i="3"/>
  <c r="CK28" i="3"/>
  <c r="Y28" i="3"/>
  <c r="BE27" i="3"/>
  <c r="CK26" i="3"/>
  <c r="Y26" i="3"/>
  <c r="BE25" i="3"/>
  <c r="CK24" i="3"/>
  <c r="Y24" i="3"/>
  <c r="BE23" i="3"/>
  <c r="CK22" i="3"/>
  <c r="Y22" i="3"/>
  <c r="BE21" i="3"/>
  <c r="CK20" i="3"/>
  <c r="Y20" i="3"/>
  <c r="BE19" i="3"/>
  <c r="CK18" i="3"/>
  <c r="Y18" i="3"/>
  <c r="BE17" i="3"/>
  <c r="CK16" i="3"/>
  <c r="Y16" i="3"/>
  <c r="BE15" i="3"/>
  <c r="CK14" i="3"/>
  <c r="Y14" i="3"/>
  <c r="BE13" i="3"/>
  <c r="CK12" i="3"/>
  <c r="Y12" i="3"/>
  <c r="BE11" i="3"/>
  <c r="CK10" i="3"/>
  <c r="Y10" i="3"/>
  <c r="BE9" i="3"/>
  <c r="CK8" i="3"/>
  <c r="Y8" i="3"/>
  <c r="BE7" i="3"/>
  <c r="E73" i="2"/>
  <c r="E57" i="2"/>
  <c r="E41" i="2"/>
  <c r="E25" i="2"/>
  <c r="E9" i="2"/>
  <c r="E117" i="1"/>
  <c r="E101" i="1"/>
  <c r="C87" i="1"/>
  <c r="C71" i="1"/>
  <c r="D58" i="1"/>
  <c r="G43" i="1"/>
  <c r="E21" i="1"/>
  <c r="F8" i="1"/>
  <c r="H40" i="19"/>
  <c r="E19" i="15"/>
  <c r="K14" i="14"/>
  <c r="D70" i="10"/>
  <c r="D40" i="5"/>
  <c r="H20" i="4"/>
  <c r="CA64" i="3"/>
  <c r="BC59" i="3"/>
  <c r="AM56" i="3"/>
  <c r="CQ52" i="3"/>
  <c r="CA48" i="3"/>
  <c r="BS44" i="3"/>
  <c r="CA40" i="3"/>
  <c r="BK36" i="3"/>
  <c r="BK32" i="3"/>
  <c r="BS27" i="3"/>
  <c r="AM22" i="3"/>
  <c r="AU17" i="3"/>
  <c r="AU13" i="3"/>
  <c r="BK9" i="3"/>
  <c r="D57" i="29"/>
  <c r="E26" i="21"/>
  <c r="K70" i="19"/>
  <c r="H51" i="19"/>
  <c r="G34" i="19"/>
  <c r="D15" i="19"/>
  <c r="D70" i="16"/>
  <c r="F39" i="15"/>
  <c r="N71" i="14"/>
  <c r="J57" i="14"/>
  <c r="F43" i="14"/>
  <c r="T28" i="14"/>
  <c r="P14" i="14"/>
  <c r="H62" i="13"/>
  <c r="H30" i="13"/>
  <c r="D28" i="12"/>
  <c r="E28" i="11"/>
  <c r="D73" i="8"/>
  <c r="G70" i="6"/>
  <c r="G67" i="5"/>
  <c r="O75" i="4"/>
  <c r="E56" i="4"/>
  <c r="M36" i="4"/>
  <c r="O11" i="4"/>
  <c r="K75" i="3"/>
  <c r="AQ72" i="3"/>
  <c r="BW69" i="3"/>
  <c r="AA67" i="3"/>
  <c r="K66" i="3"/>
  <c r="AF65" i="3"/>
  <c r="BL64" i="3"/>
  <c r="CR63" i="3"/>
  <c r="AF63" i="3"/>
  <c r="BL62" i="3"/>
  <c r="CR61" i="3"/>
  <c r="AF61" i="3"/>
  <c r="BL60" i="3"/>
  <c r="CR59" i="3"/>
  <c r="AF59" i="3"/>
  <c r="BL58" i="3"/>
  <c r="CR57" i="3"/>
  <c r="AF57" i="3"/>
  <c r="BL56" i="3"/>
  <c r="CR55" i="3"/>
  <c r="AF55" i="3"/>
  <c r="BL54" i="3"/>
  <c r="CR53" i="3"/>
  <c r="AF53" i="3"/>
  <c r="BL52" i="3"/>
  <c r="CR51" i="3"/>
  <c r="AF51" i="3"/>
  <c r="BL50" i="3"/>
  <c r="CR49" i="3"/>
  <c r="AF49" i="3"/>
  <c r="BL48" i="3"/>
  <c r="CR47" i="3"/>
  <c r="AF47" i="3"/>
  <c r="BL46" i="3"/>
  <c r="CR45" i="3"/>
  <c r="AF45" i="3"/>
  <c r="BL44" i="3"/>
  <c r="CR43" i="3"/>
  <c r="AF43" i="3"/>
  <c r="BL42" i="3"/>
  <c r="CR41" i="3"/>
  <c r="AF41" i="3"/>
  <c r="BL40" i="3"/>
  <c r="CR39" i="3"/>
  <c r="AF39" i="3"/>
  <c r="BL38" i="3"/>
  <c r="CR37" i="3"/>
  <c r="AF37" i="3"/>
  <c r="BL36" i="3"/>
  <c r="CR35" i="3"/>
  <c r="AF35" i="3"/>
  <c r="BL34" i="3"/>
  <c r="CR33" i="3"/>
  <c r="AF33" i="3"/>
  <c r="BL32" i="3"/>
  <c r="CR31" i="3"/>
  <c r="AF31" i="3"/>
  <c r="BL30" i="3"/>
  <c r="CR29" i="3"/>
  <c r="AF29" i="3"/>
  <c r="BL28" i="3"/>
  <c r="CR27" i="3"/>
  <c r="AF27" i="3"/>
  <c r="BL26" i="3"/>
  <c r="CR25" i="3"/>
  <c r="AF25" i="3"/>
  <c r="BL24" i="3"/>
  <c r="CR23" i="3"/>
  <c r="AF23" i="3"/>
  <c r="BL22" i="3"/>
  <c r="CR21" i="3"/>
  <c r="AF21" i="3"/>
  <c r="BL20" i="3"/>
  <c r="CR19" i="3"/>
  <c r="AF19" i="3"/>
  <c r="BL18" i="3"/>
  <c r="CR17" i="3"/>
  <c r="AF17" i="3"/>
  <c r="BL16" i="3"/>
  <c r="CR15" i="3"/>
  <c r="AF15" i="3"/>
  <c r="BL14" i="3"/>
  <c r="CR13" i="3"/>
  <c r="AF13" i="3"/>
  <c r="BL12" i="3"/>
  <c r="CR11" i="3"/>
  <c r="AF11" i="3"/>
  <c r="BL10" i="3"/>
  <c r="CR9" i="3"/>
  <c r="AF9" i="3"/>
  <c r="BL8" i="3"/>
  <c r="CR7" i="3"/>
  <c r="AF7" i="3"/>
  <c r="H72" i="2"/>
  <c r="H64" i="2"/>
  <c r="H56" i="2"/>
  <c r="H48" i="2"/>
  <c r="H40" i="2"/>
  <c r="H32" i="2"/>
  <c r="H24" i="2"/>
  <c r="H16" i="2"/>
  <c r="H8" i="2"/>
  <c r="G118" i="1"/>
  <c r="G102" i="1"/>
  <c r="E88" i="1"/>
  <c r="E72" i="1"/>
  <c r="F59" i="1"/>
  <c r="D45" i="1"/>
  <c r="C26" i="1"/>
  <c r="C10" i="1"/>
  <c r="O76" i="14"/>
  <c r="E72" i="7"/>
  <c r="D70" i="4"/>
  <c r="BR68" i="3"/>
  <c r="G63" i="3"/>
  <c r="BK59" i="3"/>
  <c r="O56" i="3"/>
  <c r="G52" i="3"/>
  <c r="O48" i="3"/>
  <c r="G45" i="3"/>
  <c r="CQ41" i="3"/>
  <c r="BS38" i="3"/>
  <c r="BS34" i="3"/>
  <c r="BK30" i="3"/>
  <c r="BK26" i="3"/>
  <c r="AU22" i="3"/>
  <c r="BS18" i="3"/>
  <c r="AM13" i="3"/>
  <c r="CA8" i="3"/>
  <c r="C125" i="1"/>
  <c r="D72" i="1"/>
  <c r="E11" i="1"/>
  <c r="N51" i="14"/>
  <c r="L37" i="13"/>
  <c r="D18" i="7"/>
  <c r="AI69" i="3"/>
  <c r="N65" i="3"/>
  <c r="V62" i="3"/>
  <c r="AD59" i="3"/>
  <c r="CP55" i="3"/>
  <c r="AT52" i="3"/>
  <c r="CH48" i="3"/>
  <c r="V45" i="3"/>
  <c r="BB42" i="3"/>
  <c r="BJ39" i="3"/>
  <c r="AL36" i="3"/>
  <c r="BJ32" i="3"/>
  <c r="N27" i="3"/>
  <c r="AT23" i="3"/>
  <c r="BB19" i="3"/>
  <c r="AD16" i="3"/>
  <c r="V13" i="3"/>
  <c r="AT10" i="3"/>
  <c r="F7" i="3"/>
  <c r="F26" i="2"/>
  <c r="G84" i="1"/>
  <c r="E67" i="16"/>
  <c r="BZ58" i="3"/>
  <c r="AT55" i="3"/>
  <c r="BB51" i="3"/>
  <c r="F48" i="3"/>
  <c r="BR44" i="3"/>
  <c r="AD42" i="3"/>
  <c r="AD40" i="3"/>
  <c r="F37" i="3"/>
  <c r="AD33" i="3"/>
  <c r="CH28" i="3"/>
  <c r="BJ24" i="3"/>
  <c r="F21" i="3"/>
  <c r="N18" i="3"/>
  <c r="BB14" i="3"/>
  <c r="N12" i="3"/>
  <c r="AT9" i="3"/>
  <c r="F76" i="2"/>
  <c r="F20" i="2"/>
  <c r="G28" i="1"/>
  <c r="D57" i="27"/>
  <c r="K21" i="22"/>
  <c r="E72" i="19"/>
  <c r="Q52" i="19"/>
  <c r="N33" i="19"/>
  <c r="M16" i="19"/>
  <c r="D21" i="17"/>
  <c r="D48" i="14"/>
  <c r="H40" i="13"/>
  <c r="D50" i="9"/>
  <c r="G75" i="4"/>
  <c r="BR66" i="3"/>
  <c r="AL63" i="3"/>
  <c r="AL60" i="3"/>
  <c r="CP56" i="3"/>
  <c r="BR53" i="3"/>
  <c r="BR50" i="3"/>
  <c r="CP47" i="3"/>
  <c r="BJ44" i="3"/>
  <c r="F41" i="3"/>
  <c r="AD38" i="3"/>
  <c r="BJ34" i="3"/>
  <c r="AT31" i="3"/>
  <c r="BZ28" i="3"/>
  <c r="CH24" i="3"/>
  <c r="BR20" i="3"/>
  <c r="CP16" i="3"/>
  <c r="F14" i="3"/>
  <c r="V11" i="3"/>
  <c r="BJ7" i="3"/>
  <c r="C128" i="1"/>
  <c r="F57" i="1"/>
  <c r="AD20" i="3"/>
  <c r="BR13" i="3"/>
  <c r="V7" i="3"/>
  <c r="F49" i="1"/>
  <c r="BB33" i="3"/>
  <c r="AD13" i="3"/>
  <c r="AE23" i="3"/>
  <c r="AT22" i="3"/>
  <c r="F37" i="21"/>
  <c r="R62" i="3"/>
  <c r="J33" i="3"/>
  <c r="BV9" i="3"/>
  <c r="CQ21" i="3"/>
  <c r="G65" i="15"/>
  <c r="T18" i="4"/>
  <c r="CH65" i="3"/>
  <c r="Y62" i="3"/>
  <c r="CC59" i="3"/>
  <c r="AG56" i="3"/>
  <c r="BM53" i="3"/>
  <c r="CS48" i="3"/>
  <c r="CS44" i="3"/>
  <c r="AG40" i="3"/>
  <c r="BM35" i="3"/>
  <c r="BM31" i="3"/>
  <c r="CS26" i="3"/>
  <c r="AG22" i="3"/>
  <c r="BM17" i="3"/>
  <c r="AG12" i="3"/>
  <c r="E75" i="2"/>
  <c r="F88" i="1"/>
  <c r="G59" i="1"/>
  <c r="I23" i="14"/>
  <c r="G60" i="3"/>
  <c r="O45" i="3"/>
  <c r="W28" i="3"/>
  <c r="O10" i="3"/>
  <c r="F17" i="19"/>
  <c r="E36" i="11"/>
  <c r="I38" i="4"/>
  <c r="AN63" i="3"/>
  <c r="AN57" i="3"/>
  <c r="AN53" i="3"/>
  <c r="H48" i="3"/>
  <c r="AN43" i="3"/>
  <c r="BT38" i="3"/>
  <c r="H34" i="3"/>
  <c r="AN29" i="3"/>
  <c r="H24" i="3"/>
  <c r="AN19" i="3"/>
  <c r="BT14" i="3"/>
  <c r="H10" i="3"/>
  <c r="D65" i="2"/>
  <c r="C74" i="1"/>
  <c r="AU56" i="3"/>
  <c r="W9" i="3"/>
  <c r="BO70" i="3"/>
  <c r="AT65" i="3"/>
  <c r="CH52" i="3"/>
  <c r="CH42" i="3"/>
  <c r="N33" i="3"/>
  <c r="CP23" i="3"/>
  <c r="BR10" i="3"/>
  <c r="V52" i="3"/>
  <c r="AD37" i="3"/>
  <c r="BB18" i="3"/>
  <c r="G52" i="1"/>
  <c r="O18" i="19"/>
  <c r="I18" i="4"/>
  <c r="F51" i="3"/>
  <c r="V25" i="3"/>
  <c r="N8" i="3"/>
  <c r="BX55" i="3"/>
  <c r="H71" i="2"/>
  <c r="R63" i="4"/>
  <c r="AI25" i="3"/>
  <c r="AM59" i="3"/>
  <c r="O15" i="3"/>
  <c r="AI74" i="3"/>
  <c r="AL44" i="3"/>
  <c r="F16" i="3"/>
  <c r="N49" i="19"/>
  <c r="N27" i="14"/>
  <c r="E58" i="5"/>
  <c r="N67" i="3"/>
  <c r="BN60" i="3"/>
  <c r="CD54" i="3"/>
  <c r="J49" i="3"/>
  <c r="Z43" i="3"/>
  <c r="AP37" i="3"/>
  <c r="BF31" i="3"/>
  <c r="BV25" i="3"/>
  <c r="CT19" i="3"/>
  <c r="R14" i="3"/>
  <c r="AH8" i="3"/>
  <c r="C100" i="1"/>
  <c r="E51" i="15"/>
  <c r="BS46" i="3"/>
  <c r="BS12" i="3"/>
  <c r="BG66" i="3"/>
  <c r="BB36" i="3"/>
  <c r="I27" i="25"/>
  <c r="I59" i="14"/>
  <c r="I11" i="14"/>
  <c r="D61" i="12"/>
  <c r="E32" i="7"/>
  <c r="J22" i="6"/>
  <c r="R75" i="4"/>
  <c r="R43" i="4"/>
  <c r="R11" i="4"/>
  <c r="BZ73" i="3"/>
  <c r="N70" i="3"/>
  <c r="M67" i="3"/>
  <c r="BG65" i="3"/>
  <c r="BM64" i="3"/>
  <c r="CC63" i="3"/>
  <c r="CK62" i="3"/>
  <c r="CS61" i="3"/>
  <c r="Q61" i="3"/>
  <c r="AG60" i="3"/>
  <c r="BE59" i="3"/>
  <c r="CC58" i="3"/>
  <c r="Q58" i="3"/>
  <c r="AW57" i="3"/>
  <c r="CC56" i="3"/>
  <c r="Q56" i="3"/>
  <c r="AW55" i="3"/>
  <c r="CC54" i="3"/>
  <c r="Q54" i="3"/>
  <c r="AW53" i="3"/>
  <c r="CC52" i="3"/>
  <c r="Q52" i="3"/>
  <c r="AW51" i="3"/>
  <c r="CC50" i="3"/>
  <c r="Q50" i="3"/>
  <c r="AW49" i="3"/>
  <c r="CC48" i="3"/>
  <c r="Q48" i="3"/>
  <c r="AW47" i="3"/>
  <c r="CC46" i="3"/>
  <c r="Q46" i="3"/>
  <c r="AW45" i="3"/>
  <c r="CC44" i="3"/>
  <c r="Q44" i="3"/>
  <c r="AW43" i="3"/>
  <c r="CC42" i="3"/>
  <c r="Q42" i="3"/>
  <c r="AW41" i="3"/>
  <c r="CC40" i="3"/>
  <c r="Q40" i="3"/>
  <c r="AW39" i="3"/>
  <c r="CC38" i="3"/>
  <c r="Q38" i="3"/>
  <c r="AW37" i="3"/>
  <c r="CC36" i="3"/>
  <c r="Q36" i="3"/>
  <c r="AW35" i="3"/>
  <c r="CC34" i="3"/>
  <c r="Q34" i="3"/>
  <c r="AW33" i="3"/>
  <c r="CC32" i="3"/>
  <c r="Q32" i="3"/>
  <c r="AW31" i="3"/>
  <c r="CC30" i="3"/>
  <c r="Q30" i="3"/>
  <c r="AW29" i="3"/>
  <c r="CC28" i="3"/>
  <c r="Q28" i="3"/>
  <c r="AW27" i="3"/>
  <c r="CC26" i="3"/>
  <c r="Q26" i="3"/>
  <c r="AW25" i="3"/>
  <c r="CC24" i="3"/>
  <c r="Q24" i="3"/>
  <c r="AW23" i="3"/>
  <c r="CC22" i="3"/>
  <c r="Q22" i="3"/>
  <c r="AW21" i="3"/>
  <c r="CC20" i="3"/>
  <c r="Q20" i="3"/>
  <c r="AW19" i="3"/>
  <c r="CC18" i="3"/>
  <c r="Q18" i="3"/>
  <c r="AW17" i="3"/>
  <c r="CC16" i="3"/>
  <c r="Q16" i="3"/>
  <c r="AW15" i="3"/>
  <c r="CC14" i="3"/>
  <c r="Q14" i="3"/>
  <c r="AW13" i="3"/>
  <c r="CC12" i="3"/>
  <c r="Q12" i="3"/>
  <c r="AW11" i="3"/>
  <c r="CC10" i="3"/>
  <c r="Q10" i="3"/>
  <c r="AW9" i="3"/>
  <c r="CC8" i="3"/>
  <c r="Q8" i="3"/>
  <c r="AW7" i="3"/>
  <c r="E71" i="2"/>
  <c r="E55" i="2"/>
  <c r="E39" i="2"/>
  <c r="E23" i="2"/>
  <c r="E7" i="2"/>
  <c r="G115" i="1"/>
  <c r="D98" i="1"/>
  <c r="E85" i="1"/>
  <c r="E69" i="1"/>
  <c r="F56" i="1"/>
  <c r="D42" i="1"/>
  <c r="G19" i="1"/>
  <c r="C7" i="1"/>
  <c r="Q33" i="19"/>
  <c r="S74" i="14"/>
  <c r="E9" i="14"/>
  <c r="D21" i="9"/>
  <c r="F13" i="5"/>
  <c r="F13" i="4"/>
  <c r="AE64" i="3"/>
  <c r="O59" i="3"/>
  <c r="G56" i="3"/>
  <c r="BC52" i="3"/>
  <c r="AE48" i="3"/>
  <c r="O44" i="3"/>
  <c r="AE40" i="3"/>
  <c r="O36" i="3"/>
  <c r="O32" i="3"/>
  <c r="CQ26" i="3"/>
  <c r="AM21" i="3"/>
  <c r="CQ16" i="3"/>
  <c r="CQ12" i="3"/>
  <c r="O9" i="3"/>
  <c r="D25" i="29"/>
  <c r="F62" i="20"/>
  <c r="I68" i="19"/>
  <c r="F49" i="19"/>
  <c r="E32" i="19"/>
  <c r="Q12" i="19"/>
  <c r="E59" i="16"/>
  <c r="D33" i="15"/>
  <c r="R69" i="14"/>
  <c r="N55" i="14"/>
  <c r="J41" i="14"/>
  <c r="F27" i="14"/>
  <c r="T12" i="14"/>
  <c r="L59" i="13"/>
  <c r="L27" i="13"/>
  <c r="E17" i="12"/>
  <c r="E20" i="11"/>
  <c r="D41" i="8"/>
  <c r="G62" i="6"/>
  <c r="E62" i="5"/>
  <c r="S73" i="4"/>
  <c r="I54" i="4"/>
  <c r="G31" i="4"/>
  <c r="S9" i="4"/>
  <c r="BW74" i="3"/>
  <c r="K72" i="3"/>
  <c r="AQ69" i="3"/>
  <c r="K67" i="3"/>
  <c r="CQ65" i="3"/>
  <c r="X65" i="3"/>
  <c r="BD64" i="3"/>
  <c r="CJ63" i="3"/>
  <c r="X63" i="3"/>
  <c r="BD62" i="3"/>
  <c r="CJ61" i="3"/>
  <c r="X61" i="3"/>
  <c r="BD60" i="3"/>
  <c r="CJ59" i="3"/>
  <c r="X59" i="3"/>
  <c r="BD58" i="3"/>
  <c r="CJ57" i="3"/>
  <c r="X57" i="3"/>
  <c r="BD56" i="3"/>
  <c r="CJ55" i="3"/>
  <c r="X55" i="3"/>
  <c r="BD54" i="3"/>
  <c r="CJ53" i="3"/>
  <c r="X53" i="3"/>
  <c r="BD52" i="3"/>
  <c r="CJ51" i="3"/>
  <c r="X51" i="3"/>
  <c r="BD50" i="3"/>
  <c r="CJ49" i="3"/>
  <c r="X49" i="3"/>
  <c r="BD48" i="3"/>
  <c r="CJ47" i="3"/>
  <c r="X47" i="3"/>
  <c r="BD46" i="3"/>
  <c r="CJ45" i="3"/>
  <c r="X45" i="3"/>
  <c r="BD44" i="3"/>
  <c r="CJ43" i="3"/>
  <c r="X43" i="3"/>
  <c r="BD42" i="3"/>
  <c r="CJ41" i="3"/>
  <c r="X41" i="3"/>
  <c r="BD40" i="3"/>
  <c r="CJ39" i="3"/>
  <c r="X39" i="3"/>
  <c r="BD38" i="3"/>
  <c r="CJ37" i="3"/>
  <c r="X37" i="3"/>
  <c r="BD36" i="3"/>
  <c r="CJ35" i="3"/>
  <c r="X35" i="3"/>
  <c r="BD34" i="3"/>
  <c r="CJ33" i="3"/>
  <c r="X33" i="3"/>
  <c r="BD32" i="3"/>
  <c r="CJ31" i="3"/>
  <c r="X31" i="3"/>
  <c r="BD30" i="3"/>
  <c r="CJ29" i="3"/>
  <c r="X29" i="3"/>
  <c r="BD28" i="3"/>
  <c r="CJ27" i="3"/>
  <c r="X27" i="3"/>
  <c r="BD26" i="3"/>
  <c r="CJ25" i="3"/>
  <c r="X25" i="3"/>
  <c r="BD24" i="3"/>
  <c r="CJ23" i="3"/>
  <c r="X23" i="3"/>
  <c r="BD22" i="3"/>
  <c r="CJ21" i="3"/>
  <c r="X21" i="3"/>
  <c r="BD20" i="3"/>
  <c r="CJ19" i="3"/>
  <c r="X19" i="3"/>
  <c r="BD18" i="3"/>
  <c r="CJ17" i="3"/>
  <c r="X17" i="3"/>
  <c r="BD16" i="3"/>
  <c r="CJ15" i="3"/>
  <c r="X15" i="3"/>
  <c r="BD14" i="3"/>
  <c r="CJ13" i="3"/>
  <c r="X13" i="3"/>
  <c r="BD12" i="3"/>
  <c r="CJ11" i="3"/>
  <c r="X11" i="3"/>
  <c r="BD10" i="3"/>
  <c r="CJ9" i="3"/>
  <c r="X9" i="3"/>
  <c r="BD8" i="3"/>
  <c r="CJ7" i="3"/>
  <c r="X7" i="3"/>
  <c r="D71" i="2"/>
  <c r="D63" i="2"/>
  <c r="D55" i="2"/>
  <c r="D47" i="2"/>
  <c r="D39" i="2"/>
  <c r="D31" i="2"/>
  <c r="D23" i="2"/>
  <c r="D15" i="2"/>
  <c r="D7" i="2"/>
  <c r="D117" i="1"/>
  <c r="D101" i="1"/>
  <c r="G86" i="1"/>
  <c r="G70" i="1"/>
  <c r="C58" i="1"/>
  <c r="F43" i="1"/>
  <c r="G22" i="1"/>
  <c r="E8" i="1"/>
  <c r="G64" i="14"/>
  <c r="J64" i="6"/>
  <c r="F61" i="4"/>
  <c r="G67" i="3"/>
  <c r="BC62" i="3"/>
  <c r="W59" i="3"/>
  <c r="CA55" i="3"/>
  <c r="AU51" i="3"/>
  <c r="BS47" i="3"/>
  <c r="BK44" i="3"/>
  <c r="BC41" i="3"/>
  <c r="O38" i="3"/>
  <c r="W34" i="3"/>
  <c r="O30" i="3"/>
  <c r="G26" i="3"/>
  <c r="O22" i="3"/>
  <c r="W18" i="3"/>
  <c r="AM12" i="3"/>
  <c r="AE8" i="3"/>
  <c r="G113" i="1"/>
  <c r="E67" i="1"/>
  <c r="D8" i="1"/>
  <c r="L44" i="14"/>
  <c r="L21" i="13"/>
  <c r="G55" i="5"/>
  <c r="AI68" i="3"/>
  <c r="BZ64" i="3"/>
  <c r="CH61" i="3"/>
  <c r="CH58" i="3"/>
  <c r="BB55" i="3"/>
  <c r="F52" i="3"/>
  <c r="AL48" i="3"/>
  <c r="BZ44" i="3"/>
  <c r="N42" i="3"/>
  <c r="AD39" i="3"/>
  <c r="F36" i="3"/>
  <c r="CP31" i="3"/>
  <c r="BJ26" i="3"/>
  <c r="BZ22" i="3"/>
  <c r="F19" i="3"/>
  <c r="CH15" i="3"/>
  <c r="BZ12" i="3"/>
  <c r="F10" i="3"/>
  <c r="F72" i="2"/>
  <c r="F18" i="2"/>
  <c r="E70" i="1"/>
  <c r="CH63" i="3"/>
  <c r="AL58" i="3"/>
  <c r="CH54" i="3"/>
  <c r="N51" i="3"/>
  <c r="BJ47" i="3"/>
  <c r="AD44" i="3"/>
  <c r="V42" i="3"/>
  <c r="CH39" i="3"/>
  <c r="BJ36" i="3"/>
  <c r="BZ32" i="3"/>
  <c r="AL28" i="3"/>
  <c r="N24" i="3"/>
  <c r="BZ20" i="3"/>
  <c r="BR17" i="3"/>
  <c r="N14" i="3"/>
  <c r="BZ11" i="3"/>
  <c r="N9" i="3"/>
  <c r="F70" i="2"/>
  <c r="F12" i="2"/>
  <c r="E22" i="1"/>
  <c r="G63" i="26"/>
  <c r="D63" i="21"/>
  <c r="P67" i="19"/>
  <c r="O50" i="19"/>
  <c r="L31" i="19"/>
  <c r="K14" i="19"/>
  <c r="D46" i="16"/>
  <c r="T40" i="14"/>
  <c r="L29" i="13"/>
  <c r="D50" i="7"/>
  <c r="E68" i="4"/>
  <c r="G66" i="3"/>
  <c r="F63" i="3"/>
  <c r="CP59" i="3"/>
  <c r="BB56" i="3"/>
  <c r="AT53" i="3"/>
  <c r="AD50" i="3"/>
  <c r="BB47" i="3"/>
  <c r="V44" i="3"/>
  <c r="BZ40" i="3"/>
  <c r="CH37" i="3"/>
  <c r="V34" i="3"/>
  <c r="N31" i="3"/>
  <c r="AD28" i="3"/>
  <c r="AD24" i="3"/>
  <c r="BB16" i="3"/>
  <c r="BZ10" i="3"/>
  <c r="C120" i="1"/>
  <c r="CH36" i="3"/>
  <c r="BR15" i="3"/>
  <c r="C96" i="1"/>
  <c r="AL51" i="3"/>
  <c r="D16" i="14"/>
  <c r="D20" i="5"/>
  <c r="CS63" i="3"/>
  <c r="BM55" i="3"/>
  <c r="CS50" i="3"/>
  <c r="CS46" i="3"/>
  <c r="CS42" i="3"/>
  <c r="AG38" i="3"/>
  <c r="BM33" i="3"/>
  <c r="CS28" i="3"/>
  <c r="BM23" i="3"/>
  <c r="BM19" i="3"/>
  <c r="AG14" i="3"/>
  <c r="AG10" i="3"/>
  <c r="E27" i="2"/>
  <c r="C23" i="1"/>
  <c r="AM65" i="3"/>
  <c r="CQ17" i="3"/>
  <c r="I36" i="19"/>
  <c r="D26" i="9"/>
  <c r="G15" i="4"/>
  <c r="V66" i="3"/>
  <c r="AN61" i="3"/>
  <c r="H56" i="3"/>
  <c r="AN51" i="3"/>
  <c r="BT46" i="3"/>
  <c r="H42" i="3"/>
  <c r="AN37" i="3"/>
  <c r="BT32" i="3"/>
  <c r="H28" i="3"/>
  <c r="AN23" i="3"/>
  <c r="BT18" i="3"/>
  <c r="H14" i="3"/>
  <c r="AN9" i="3"/>
  <c r="D49" i="2"/>
  <c r="C106" i="1"/>
  <c r="D35" i="11"/>
  <c r="BC48" i="3"/>
  <c r="AM14" i="3"/>
  <c r="D18" i="9"/>
  <c r="BJ45" i="3"/>
  <c r="BJ13" i="3"/>
  <c r="CH55" i="3"/>
  <c r="BJ42" i="3"/>
  <c r="AT21" i="3"/>
  <c r="N7" i="3"/>
  <c r="D55" i="19"/>
  <c r="E26" i="11"/>
  <c r="BZ60" i="3"/>
  <c r="F45" i="3"/>
  <c r="F35" i="3"/>
  <c r="AL14" i="3"/>
  <c r="AZ48" i="3"/>
  <c r="H7" i="2"/>
  <c r="AM66" i="3"/>
  <c r="AY19" i="3"/>
  <c r="O51" i="3"/>
  <c r="CA10" i="3"/>
  <c r="BO68" i="3"/>
  <c r="BR41" i="3"/>
  <c r="BR12" i="3"/>
  <c r="M32" i="19"/>
  <c r="J13" i="14"/>
  <c r="I74" i="4"/>
  <c r="BZ65" i="3"/>
  <c r="CT59" i="3"/>
  <c r="R54" i="3"/>
  <c r="AH48" i="3"/>
  <c r="AX42" i="3"/>
  <c r="BN36" i="3"/>
  <c r="CD30" i="3"/>
  <c r="J25" i="3"/>
  <c r="Z19" i="3"/>
  <c r="AP13" i="3"/>
  <c r="BF7" i="3"/>
  <c r="F85" i="1"/>
  <c r="G75" i="13"/>
  <c r="O43" i="3"/>
  <c r="BK8" i="3"/>
  <c r="BZ63" i="3"/>
  <c r="AT33" i="3"/>
  <c r="G9" i="20"/>
  <c r="K50" i="14"/>
  <c r="Q7" i="14"/>
  <c r="D69" i="11"/>
  <c r="N75" i="6"/>
  <c r="F17" i="6"/>
  <c r="D74" i="4"/>
  <c r="D42" i="4"/>
  <c r="D10" i="4"/>
  <c r="AT73" i="3"/>
  <c r="BZ69" i="3"/>
  <c r="BJ66" i="3"/>
  <c r="AX65" i="3"/>
  <c r="BE64" i="3"/>
  <c r="BM63" i="3"/>
  <c r="CC62" i="3"/>
  <c r="CK61" i="3"/>
  <c r="CS60" i="3"/>
  <c r="Y60" i="3"/>
  <c r="AW59" i="3"/>
  <c r="BU58" i="3"/>
  <c r="I58" i="3"/>
  <c r="AO57" i="3"/>
  <c r="BU56" i="3"/>
  <c r="I56" i="3"/>
  <c r="AO55" i="3"/>
  <c r="BU54" i="3"/>
  <c r="I54" i="3"/>
  <c r="AO53" i="3"/>
  <c r="BU52" i="3"/>
  <c r="I52" i="3"/>
  <c r="AO51" i="3"/>
  <c r="BU50" i="3"/>
  <c r="I50" i="3"/>
  <c r="AO49" i="3"/>
  <c r="BU48" i="3"/>
  <c r="I48" i="3"/>
  <c r="AO47" i="3"/>
  <c r="BU46" i="3"/>
  <c r="I46" i="3"/>
  <c r="AO45" i="3"/>
  <c r="BU44" i="3"/>
  <c r="I44" i="3"/>
  <c r="AO43" i="3"/>
  <c r="BU42" i="3"/>
  <c r="I42" i="3"/>
  <c r="AO41" i="3"/>
  <c r="BU40" i="3"/>
  <c r="I40" i="3"/>
  <c r="AO39" i="3"/>
  <c r="BU38" i="3"/>
  <c r="I38" i="3"/>
  <c r="AO37" i="3"/>
  <c r="BU36" i="3"/>
  <c r="I36" i="3"/>
  <c r="AO35" i="3"/>
  <c r="BU34" i="3"/>
  <c r="I34" i="3"/>
  <c r="AO33" i="3"/>
  <c r="BU32" i="3"/>
  <c r="I32" i="3"/>
  <c r="AO31" i="3"/>
  <c r="BU30" i="3"/>
  <c r="I30" i="3"/>
  <c r="AO29" i="3"/>
  <c r="BU28" i="3"/>
  <c r="I28" i="3"/>
  <c r="AO27" i="3"/>
  <c r="BU26" i="3"/>
  <c r="I26" i="3"/>
  <c r="AO25" i="3"/>
  <c r="BU24" i="3"/>
  <c r="I24" i="3"/>
  <c r="AO23" i="3"/>
  <c r="BU22" i="3"/>
  <c r="I22" i="3"/>
  <c r="AO21" i="3"/>
  <c r="BU20" i="3"/>
  <c r="I20" i="3"/>
  <c r="AO19" i="3"/>
  <c r="BU18" i="3"/>
  <c r="I18" i="3"/>
  <c r="AO17" i="3"/>
  <c r="BU16" i="3"/>
  <c r="I16" i="3"/>
  <c r="AO15" i="3"/>
  <c r="BU14" i="3"/>
  <c r="I14" i="3"/>
  <c r="AO13" i="3"/>
  <c r="BU12" i="3"/>
  <c r="I12" i="3"/>
  <c r="AO11" i="3"/>
  <c r="BU10" i="3"/>
  <c r="I10" i="3"/>
  <c r="AO9" i="3"/>
  <c r="BU8" i="3"/>
  <c r="I8" i="3"/>
  <c r="AO7" i="3"/>
  <c r="E69" i="2"/>
  <c r="E53" i="2"/>
  <c r="E37" i="2"/>
  <c r="E21" i="2"/>
  <c r="F128" i="1"/>
  <c r="F112" i="1"/>
  <c r="F96" i="1"/>
  <c r="G83" i="1"/>
  <c r="G67" i="1"/>
  <c r="C55" i="1"/>
  <c r="F40" i="1"/>
  <c r="D18" i="1"/>
  <c r="E17" i="26"/>
  <c r="K27" i="19"/>
  <c r="S58" i="14"/>
  <c r="K64" i="13"/>
  <c r="F75" i="6"/>
  <c r="H68" i="4"/>
  <c r="F72" i="3"/>
  <c r="CA63" i="3"/>
  <c r="BS58" i="3"/>
  <c r="BS55" i="3"/>
  <c r="O52" i="3"/>
  <c r="BC47" i="3"/>
  <c r="BK43" i="3"/>
  <c r="BC39" i="3"/>
  <c r="BS35" i="3"/>
  <c r="BK31" i="3"/>
  <c r="AU26" i="3"/>
  <c r="AM20" i="3"/>
  <c r="AU16" i="3"/>
  <c r="AU12" i="3"/>
  <c r="BC8" i="3"/>
  <c r="F76" i="26"/>
  <c r="D44" i="20"/>
  <c r="G66" i="19"/>
  <c r="D47" i="19"/>
  <c r="P27" i="19"/>
  <c r="O10" i="19"/>
  <c r="D38" i="16"/>
  <c r="G26" i="15"/>
  <c r="D68" i="14"/>
  <c r="R53" i="14"/>
  <c r="N39" i="14"/>
  <c r="J25" i="14"/>
  <c r="F11" i="14"/>
  <c r="H54" i="13"/>
  <c r="H22" i="13"/>
  <c r="E76" i="11"/>
  <c r="E12" i="11"/>
  <c r="D9" i="8"/>
  <c r="G54" i="6"/>
  <c r="G51" i="5"/>
  <c r="E72" i="4"/>
  <c r="M52" i="4"/>
  <c r="O27" i="4"/>
  <c r="E8" i="4"/>
  <c r="AQ74" i="3"/>
  <c r="BW71" i="3"/>
  <c r="K69" i="3"/>
  <c r="CM66" i="3"/>
  <c r="CG65" i="3"/>
  <c r="P65" i="3"/>
  <c r="AV64" i="3"/>
  <c r="CB63" i="3"/>
  <c r="P63" i="3"/>
  <c r="AV62" i="3"/>
  <c r="CB61" i="3"/>
  <c r="P61" i="3"/>
  <c r="AV60" i="3"/>
  <c r="CB59" i="3"/>
  <c r="P59" i="3"/>
  <c r="AV58" i="3"/>
  <c r="CB57" i="3"/>
  <c r="P57" i="3"/>
  <c r="AV56" i="3"/>
  <c r="CB55" i="3"/>
  <c r="P55" i="3"/>
  <c r="AV54" i="3"/>
  <c r="CB53" i="3"/>
  <c r="P53" i="3"/>
  <c r="AV52" i="3"/>
  <c r="CB51" i="3"/>
  <c r="P51" i="3"/>
  <c r="AV50" i="3"/>
  <c r="CB49" i="3"/>
  <c r="P49" i="3"/>
  <c r="AV48" i="3"/>
  <c r="CB47" i="3"/>
  <c r="P47" i="3"/>
  <c r="AV46" i="3"/>
  <c r="CB45" i="3"/>
  <c r="P45" i="3"/>
  <c r="AV44" i="3"/>
  <c r="CB43" i="3"/>
  <c r="P43" i="3"/>
  <c r="AV42" i="3"/>
  <c r="CB41" i="3"/>
  <c r="P41" i="3"/>
  <c r="AV40" i="3"/>
  <c r="CB39" i="3"/>
  <c r="P39" i="3"/>
  <c r="AV38" i="3"/>
  <c r="CB37" i="3"/>
  <c r="P37" i="3"/>
  <c r="AV36" i="3"/>
  <c r="CB35" i="3"/>
  <c r="P35" i="3"/>
  <c r="AV34" i="3"/>
  <c r="CB33" i="3"/>
  <c r="P33" i="3"/>
  <c r="AV32" i="3"/>
  <c r="CB31" i="3"/>
  <c r="P31" i="3"/>
  <c r="AV30" i="3"/>
  <c r="CB29" i="3"/>
  <c r="P29" i="3"/>
  <c r="AV28" i="3"/>
  <c r="CB27" i="3"/>
  <c r="P27" i="3"/>
  <c r="AV26" i="3"/>
  <c r="CB25" i="3"/>
  <c r="P25" i="3"/>
  <c r="AV24" i="3"/>
  <c r="CB23" i="3"/>
  <c r="P23" i="3"/>
  <c r="AV22" i="3"/>
  <c r="CB21" i="3"/>
  <c r="P21" i="3"/>
  <c r="AV20" i="3"/>
  <c r="CB19" i="3"/>
  <c r="P19" i="3"/>
  <c r="AV18" i="3"/>
  <c r="CB17" i="3"/>
  <c r="P17" i="3"/>
  <c r="AV16" i="3"/>
  <c r="CB15" i="3"/>
  <c r="P15" i="3"/>
  <c r="AV14" i="3"/>
  <c r="CB13" i="3"/>
  <c r="P13" i="3"/>
  <c r="AV12" i="3"/>
  <c r="CB11" i="3"/>
  <c r="P11" i="3"/>
  <c r="AV10" i="3"/>
  <c r="CB9" i="3"/>
  <c r="P9" i="3"/>
  <c r="AV8" i="3"/>
  <c r="CB7" i="3"/>
  <c r="P7" i="3"/>
  <c r="H70" i="2"/>
  <c r="H62" i="2"/>
  <c r="H54" i="2"/>
  <c r="H46" i="2"/>
  <c r="H38" i="2"/>
  <c r="H30" i="2"/>
  <c r="H22" i="2"/>
  <c r="H14" i="2"/>
  <c r="E128" i="1"/>
  <c r="F115" i="1"/>
  <c r="C98" i="1"/>
  <c r="D85" i="1"/>
  <c r="D69" i="1"/>
  <c r="E56" i="1"/>
  <c r="C42" i="1"/>
  <c r="D21" i="1"/>
  <c r="D60" i="28"/>
  <c r="G32" i="14"/>
  <c r="F51" i="6"/>
  <c r="D54" i="4"/>
  <c r="U66" i="3"/>
  <c r="W62" i="3"/>
  <c r="CA58" i="3"/>
  <c r="AU55" i="3"/>
  <c r="G51" i="3"/>
  <c r="AE47" i="3"/>
  <c r="AM44" i="3"/>
  <c r="G41" i="3"/>
  <c r="AU37" i="3"/>
  <c r="CA33" i="3"/>
  <c r="BK29" i="3"/>
  <c r="BC25" i="3"/>
  <c r="BS21" i="3"/>
  <c r="BS17" i="3"/>
  <c r="CA11" i="3"/>
  <c r="CA7" i="3"/>
  <c r="F110" i="1"/>
  <c r="C61" i="1"/>
  <c r="E76" i="15"/>
  <c r="J37" i="14"/>
  <c r="L13" i="13"/>
  <c r="S69" i="4"/>
  <c r="BO67" i="3"/>
  <c r="AL64" i="3"/>
  <c r="AL61" i="3"/>
  <c r="AT58" i="3"/>
  <c r="N55" i="3"/>
  <c r="BR51" i="3"/>
  <c r="BR47" i="3"/>
  <c r="AT44" i="3"/>
  <c r="BZ41" i="3"/>
  <c r="CH38" i="3"/>
  <c r="BJ35" i="3"/>
  <c r="AD31" i="3"/>
  <c r="V26" i="3"/>
  <c r="AD22" i="3"/>
  <c r="BJ18" i="3"/>
  <c r="AT15" i="3"/>
  <c r="AL12" i="3"/>
  <c r="BR9" i="3"/>
  <c r="F66" i="2"/>
  <c r="E126" i="1"/>
  <c r="G60" i="1"/>
  <c r="BZ61" i="3"/>
  <c r="CP57" i="3"/>
  <c r="AT54" i="3"/>
  <c r="BJ50" i="3"/>
  <c r="V47" i="3"/>
  <c r="CP43" i="3"/>
  <c r="F42" i="3"/>
  <c r="BB39" i="3"/>
  <c r="V36" i="3"/>
  <c r="AD32" i="3"/>
  <c r="CH27" i="3"/>
  <c r="BJ23" i="3"/>
  <c r="AL20" i="3"/>
  <c r="AL17" i="3"/>
  <c r="BZ13" i="3"/>
  <c r="BB11" i="3"/>
  <c r="CP8" i="3"/>
  <c r="F62" i="2"/>
  <c r="F121" i="1"/>
  <c r="C8" i="1"/>
  <c r="F12" i="26"/>
  <c r="D76" i="20"/>
  <c r="N65" i="19"/>
  <c r="M48" i="19"/>
  <c r="J29" i="19"/>
  <c r="I12" i="19"/>
  <c r="D14" i="16"/>
  <c r="R33" i="14"/>
  <c r="H16" i="13"/>
  <c r="G48" i="6"/>
  <c r="M64" i="4"/>
  <c r="BM65" i="3"/>
  <c r="BR62" i="3"/>
  <c r="BJ59" i="3"/>
  <c r="N56" i="3"/>
  <c r="F53" i="3"/>
  <c r="CH49" i="3"/>
  <c r="N47" i="3"/>
  <c r="CH43" i="3"/>
  <c r="AT40" i="3"/>
  <c r="AT37" i="3"/>
  <c r="CP33" i="3"/>
  <c r="BR30" i="3"/>
  <c r="CP27" i="3"/>
  <c r="BZ23" i="3"/>
  <c r="BZ19" i="3"/>
  <c r="N16" i="3"/>
  <c r="AT13" i="3"/>
  <c r="AL10" i="3"/>
  <c r="F74" i="2"/>
  <c r="D107" i="1"/>
  <c r="D11" i="1"/>
  <c r="BJ49" i="3"/>
  <c r="AT30" i="3"/>
  <c r="AL23" i="3"/>
  <c r="CP9" i="3"/>
  <c r="E68" i="16"/>
  <c r="N71" i="3"/>
  <c r="BM57" i="3"/>
  <c r="AG52" i="3"/>
  <c r="AG46" i="3"/>
  <c r="CS40" i="3"/>
  <c r="AG36" i="3"/>
  <c r="CS30" i="3"/>
  <c r="CS24" i="3"/>
  <c r="AG18" i="3"/>
  <c r="BM13" i="3"/>
  <c r="CS8" i="3"/>
  <c r="E11" i="2"/>
  <c r="N46" i="19"/>
  <c r="W53" i="3"/>
  <c r="O33" i="3"/>
  <c r="CQ13" i="3"/>
  <c r="D29" i="17"/>
  <c r="L16" i="14"/>
  <c r="AQ75" i="3"/>
  <c r="AN65" i="3"/>
  <c r="H62" i="3"/>
  <c r="BT56" i="3"/>
  <c r="BT52" i="3"/>
  <c r="BT48" i="3"/>
  <c r="H44" i="3"/>
  <c r="AN39" i="3"/>
  <c r="BT34" i="3"/>
  <c r="H30" i="3"/>
  <c r="AN25" i="3"/>
  <c r="BT20" i="3"/>
  <c r="H16" i="3"/>
  <c r="BT10" i="3"/>
  <c r="D57" i="2"/>
  <c r="D9" i="2"/>
  <c r="G30" i="1"/>
  <c r="AU52" i="3"/>
  <c r="P58" i="14"/>
  <c r="AL56" i="3"/>
  <c r="BZ27" i="3"/>
  <c r="F30" i="2"/>
  <c r="BB40" i="3"/>
  <c r="F22" i="2"/>
  <c r="L61" i="13"/>
  <c r="N54" i="3"/>
  <c r="BZ31" i="3"/>
  <c r="BR11" i="3"/>
  <c r="CF41" i="3"/>
  <c r="D9" i="18"/>
  <c r="AA60" i="3"/>
  <c r="BO13" i="3"/>
  <c r="AE44" i="3"/>
  <c r="G50" i="2"/>
  <c r="AD64" i="3"/>
  <c r="BZ38" i="3"/>
  <c r="BZ9" i="3"/>
  <c r="J13" i="19"/>
  <c r="H60" i="13"/>
  <c r="G51" i="4"/>
  <c r="J65" i="3"/>
  <c r="Z59" i="3"/>
  <c r="AP53" i="3"/>
  <c r="BF47" i="3"/>
  <c r="BV41" i="3"/>
  <c r="CT35" i="3"/>
  <c r="R30" i="3"/>
  <c r="AH24" i="3"/>
  <c r="AX18" i="3"/>
  <c r="BN12" i="3"/>
  <c r="F73" i="2"/>
  <c r="D71" i="1"/>
  <c r="D53" i="9"/>
  <c r="BK39" i="3"/>
  <c r="G56" i="2"/>
  <c r="CH60" i="3"/>
  <c r="AD30" i="3"/>
  <c r="Q57" i="19"/>
  <c r="I43" i="14"/>
  <c r="K70" i="13"/>
  <c r="D53" i="11"/>
  <c r="F65" i="6"/>
  <c r="N11" i="6"/>
  <c r="T66" i="4"/>
  <c r="T34" i="4"/>
  <c r="BZ76" i="3"/>
  <c r="BZ72" i="3"/>
  <c r="AT69" i="3"/>
  <c r="AY66" i="3"/>
  <c r="AG65" i="3"/>
  <c r="AW64" i="3"/>
  <c r="BE63" i="3"/>
  <c r="BM62" i="3"/>
  <c r="CC61" i="3"/>
  <c r="CK60" i="3"/>
  <c r="Q60" i="3"/>
  <c r="AO59" i="3"/>
  <c r="BM58" i="3"/>
  <c r="CS57" i="3"/>
  <c r="AG57" i="3"/>
  <c r="BM56" i="3"/>
  <c r="CS55" i="3"/>
  <c r="AG55" i="3"/>
  <c r="BM54" i="3"/>
  <c r="CS53" i="3"/>
  <c r="AG53" i="3"/>
  <c r="BM52" i="3"/>
  <c r="CS51" i="3"/>
  <c r="AG51" i="3"/>
  <c r="BM50" i="3"/>
  <c r="CS49" i="3"/>
  <c r="AG49" i="3"/>
  <c r="BM48" i="3"/>
  <c r="CS47" i="3"/>
  <c r="AG47" i="3"/>
  <c r="BM46" i="3"/>
  <c r="CS45" i="3"/>
  <c r="AG45" i="3"/>
  <c r="BM44" i="3"/>
  <c r="CS43" i="3"/>
  <c r="AG43" i="3"/>
  <c r="BM42" i="3"/>
  <c r="CS41" i="3"/>
  <c r="AG41" i="3"/>
  <c r="BM40" i="3"/>
  <c r="CS39" i="3"/>
  <c r="AG39" i="3"/>
  <c r="BM38" i="3"/>
  <c r="CS37" i="3"/>
  <c r="AG37" i="3"/>
  <c r="BM36" i="3"/>
  <c r="CS35" i="3"/>
  <c r="AG35" i="3"/>
  <c r="BM34" i="3"/>
  <c r="CS33" i="3"/>
  <c r="AG33" i="3"/>
  <c r="BM32" i="3"/>
  <c r="CS31" i="3"/>
  <c r="AG31" i="3"/>
  <c r="BM30" i="3"/>
  <c r="CS29" i="3"/>
  <c r="AG29" i="3"/>
  <c r="BM28" i="3"/>
  <c r="CS27" i="3"/>
  <c r="AG27" i="3"/>
  <c r="BM26" i="3"/>
  <c r="CS25" i="3"/>
  <c r="AG25" i="3"/>
  <c r="BM24" i="3"/>
  <c r="CS23" i="3"/>
  <c r="AG23" i="3"/>
  <c r="BM22" i="3"/>
  <c r="CS21" i="3"/>
  <c r="AG21" i="3"/>
  <c r="BM20" i="3"/>
  <c r="CS19" i="3"/>
  <c r="AG19" i="3"/>
  <c r="BM18" i="3"/>
  <c r="CS17" i="3"/>
  <c r="AG17" i="3"/>
  <c r="BM16" i="3"/>
  <c r="CS15" i="3"/>
  <c r="AG15" i="3"/>
  <c r="BM14" i="3"/>
  <c r="CS13" i="3"/>
  <c r="AG13" i="3"/>
  <c r="BM12" i="3"/>
  <c r="CS11" i="3"/>
  <c r="AG11" i="3"/>
  <c r="BM10" i="3"/>
  <c r="CS9" i="3"/>
  <c r="AG9" i="3"/>
  <c r="BM8" i="3"/>
  <c r="CS7" i="3"/>
  <c r="AG7" i="3"/>
  <c r="E67" i="2"/>
  <c r="E51" i="2"/>
  <c r="E35" i="2"/>
  <c r="E19" i="2"/>
  <c r="C127" i="1"/>
  <c r="C111" i="1"/>
  <c r="C95" i="1"/>
  <c r="D82" i="1"/>
  <c r="D66" i="1"/>
  <c r="E53" i="1"/>
  <c r="E37" i="1"/>
  <c r="F16" i="1"/>
  <c r="L76" i="19"/>
  <c r="E21" i="19"/>
  <c r="Q51" i="14"/>
  <c r="K48" i="13"/>
  <c r="N61" i="6"/>
  <c r="P64" i="4"/>
  <c r="F70" i="3"/>
  <c r="AE63" i="3"/>
  <c r="W58" i="3"/>
  <c r="AE55" i="3"/>
  <c r="BK51" i="3"/>
  <c r="O47" i="3"/>
  <c r="W43" i="3"/>
  <c r="O39" i="3"/>
  <c r="W35" i="3"/>
  <c r="W30" i="3"/>
  <c r="CQ25" i="3"/>
  <c r="CQ19" i="3"/>
  <c r="CQ15" i="3"/>
  <c r="G12" i="3"/>
  <c r="O8" i="3"/>
  <c r="E25" i="26"/>
  <c r="I25" i="20"/>
  <c r="E64" i="19"/>
  <c r="Q44" i="19"/>
  <c r="N25" i="19"/>
  <c r="M8" i="19"/>
  <c r="E27" i="16"/>
  <c r="E20" i="15"/>
  <c r="H66" i="14"/>
  <c r="D52" i="14"/>
  <c r="R37" i="14"/>
  <c r="N23" i="14"/>
  <c r="J9" i="14"/>
  <c r="L51" i="13"/>
  <c r="L19" i="13"/>
  <c r="E68" i="11"/>
  <c r="D75" i="10"/>
  <c r="D74" i="7"/>
  <c r="G46" i="6"/>
  <c r="E46" i="5"/>
  <c r="I70" i="4"/>
  <c r="G47" i="4"/>
  <c r="S25" i="4"/>
  <c r="BW76" i="3"/>
  <c r="K74" i="3"/>
  <c r="AQ71" i="3"/>
  <c r="BW68" i="3"/>
  <c r="BW66" i="3"/>
  <c r="BX65" i="3"/>
  <c r="H65" i="3"/>
  <c r="AN64" i="3"/>
  <c r="BT63" i="3"/>
  <c r="H63" i="3"/>
  <c r="AN62" i="3"/>
  <c r="BT61" i="3"/>
  <c r="H61" i="3"/>
  <c r="AN60" i="3"/>
  <c r="BT59" i="3"/>
  <c r="H59" i="3"/>
  <c r="AN58" i="3"/>
  <c r="BT57" i="3"/>
  <c r="H57" i="3"/>
  <c r="AN56" i="3"/>
  <c r="BT55" i="3"/>
  <c r="H55" i="3"/>
  <c r="AN54" i="3"/>
  <c r="BT53" i="3"/>
  <c r="H53" i="3"/>
  <c r="AN52" i="3"/>
  <c r="BT51" i="3"/>
  <c r="H51" i="3"/>
  <c r="AN50" i="3"/>
  <c r="BT49" i="3"/>
  <c r="H49" i="3"/>
  <c r="AN48" i="3"/>
  <c r="BT47" i="3"/>
  <c r="H47" i="3"/>
  <c r="AN46" i="3"/>
  <c r="BT45" i="3"/>
  <c r="H45" i="3"/>
  <c r="AN44" i="3"/>
  <c r="BT43" i="3"/>
  <c r="H43" i="3"/>
  <c r="AN42" i="3"/>
  <c r="BT41" i="3"/>
  <c r="H41" i="3"/>
  <c r="AN40" i="3"/>
  <c r="BT39" i="3"/>
  <c r="H39" i="3"/>
  <c r="AN38" i="3"/>
  <c r="BT37" i="3"/>
  <c r="H37" i="3"/>
  <c r="AN36" i="3"/>
  <c r="BT35" i="3"/>
  <c r="H35" i="3"/>
  <c r="AN34" i="3"/>
  <c r="BT33" i="3"/>
  <c r="H33" i="3"/>
  <c r="AN32" i="3"/>
  <c r="BT31" i="3"/>
  <c r="H31" i="3"/>
  <c r="AN30" i="3"/>
  <c r="BT29" i="3"/>
  <c r="H29" i="3"/>
  <c r="AN28" i="3"/>
  <c r="BT27" i="3"/>
  <c r="H27" i="3"/>
  <c r="AN26" i="3"/>
  <c r="BT25" i="3"/>
  <c r="H25" i="3"/>
  <c r="AN24" i="3"/>
  <c r="BT23" i="3"/>
  <c r="H23" i="3"/>
  <c r="AN22" i="3"/>
  <c r="BT21" i="3"/>
  <c r="H21" i="3"/>
  <c r="AN20" i="3"/>
  <c r="BT19" i="3"/>
  <c r="H19" i="3"/>
  <c r="AN18" i="3"/>
  <c r="BT17" i="3"/>
  <c r="H17" i="3"/>
  <c r="AN16" i="3"/>
  <c r="BT15" i="3"/>
  <c r="H15" i="3"/>
  <c r="AN14" i="3"/>
  <c r="BT13" i="3"/>
  <c r="H13" i="3"/>
  <c r="AN12" i="3"/>
  <c r="BT11" i="3"/>
  <c r="H11" i="3"/>
  <c r="AN10" i="3"/>
  <c r="BT9" i="3"/>
  <c r="H9" i="3"/>
  <c r="AN8" i="3"/>
  <c r="BT7" i="3"/>
  <c r="H7" i="3"/>
  <c r="D69" i="2"/>
  <c r="D61" i="2"/>
  <c r="D53" i="2"/>
  <c r="D45" i="2"/>
  <c r="D37" i="2"/>
  <c r="D29" i="2"/>
  <c r="D21" i="2"/>
  <c r="D13" i="2"/>
  <c r="G126" i="1"/>
  <c r="E112" i="1"/>
  <c r="E96" i="1"/>
  <c r="F83" i="1"/>
  <c r="F67" i="1"/>
  <c r="G54" i="1"/>
  <c r="E40" i="1"/>
  <c r="F19" i="1"/>
  <c r="F68" i="26"/>
  <c r="M21" i="14"/>
  <c r="F35" i="6"/>
  <c r="P48" i="4"/>
  <c r="BE65" i="3"/>
  <c r="BS61" i="3"/>
  <c r="BC58" i="3"/>
  <c r="G55" i="3"/>
  <c r="BK50" i="3"/>
  <c r="CQ46" i="3"/>
  <c r="CQ43" i="3"/>
  <c r="AU40" i="3"/>
  <c r="CQ36" i="3"/>
  <c r="AE33" i="3"/>
  <c r="O29" i="3"/>
  <c r="G25" i="3"/>
  <c r="W21" i="3"/>
  <c r="AE17" i="3"/>
  <c r="AE11" i="3"/>
  <c r="W7" i="3"/>
  <c r="E107" i="1"/>
  <c r="D48" i="1"/>
  <c r="G50" i="15"/>
  <c r="L28" i="14"/>
  <c r="D68" i="12"/>
  <c r="S53" i="4"/>
  <c r="V67" i="3"/>
  <c r="CP63" i="3"/>
  <c r="CP60" i="3"/>
  <c r="F58" i="3"/>
  <c r="BR54" i="3"/>
  <c r="AD51" i="3"/>
  <c r="AD47" i="3"/>
  <c r="N44" i="3"/>
  <c r="BB41" i="3"/>
  <c r="BB38" i="3"/>
  <c r="V35" i="3"/>
  <c r="BZ30" i="3"/>
  <c r="CP25" i="3"/>
  <c r="CH21" i="3"/>
  <c r="V18" i="3"/>
  <c r="F15" i="3"/>
  <c r="CP11" i="3"/>
  <c r="AL9" i="3"/>
  <c r="F64" i="2"/>
  <c r="F113" i="1"/>
  <c r="C56" i="1"/>
  <c r="F61" i="3"/>
  <c r="AT57" i="3"/>
  <c r="F54" i="3"/>
  <c r="V50" i="3"/>
  <c r="BZ46" i="3"/>
  <c r="BJ43" i="3"/>
  <c r="BJ41" i="3"/>
  <c r="V39" i="3"/>
  <c r="BZ35" i="3"/>
  <c r="F32" i="3"/>
  <c r="AD27" i="3"/>
  <c r="V23" i="3"/>
  <c r="N20" i="3"/>
  <c r="BZ16" i="3"/>
  <c r="AL13" i="3"/>
  <c r="AL11" i="3"/>
  <c r="BJ8" i="3"/>
  <c r="F56" i="2"/>
  <c r="E110" i="1"/>
  <c r="D49" i="29"/>
  <c r="I48" i="25"/>
  <c r="I57" i="20"/>
  <c r="L63" i="19"/>
  <c r="K46" i="19"/>
  <c r="H27" i="19"/>
  <c r="G10" i="19"/>
  <c r="D57" i="15"/>
  <c r="P26" i="14"/>
  <c r="E57" i="12"/>
  <c r="G24" i="6"/>
  <c r="O55" i="4"/>
  <c r="AD65" i="3"/>
  <c r="AL62" i="3"/>
  <c r="F59" i="3"/>
  <c r="BR55" i="3"/>
  <c r="BJ52" i="3"/>
  <c r="BR46" i="3"/>
  <c r="BB43" i="3"/>
  <c r="N40" i="3"/>
  <c r="BJ27" i="3"/>
  <c r="AD19" i="3"/>
  <c r="F54" i="2"/>
  <c r="H64" i="13"/>
  <c r="Z27" i="3"/>
  <c r="V48" i="3"/>
  <c r="K22" i="13"/>
  <c r="J38" i="6"/>
  <c r="CK64" i="3"/>
  <c r="AG61" i="3"/>
  <c r="AG58" i="3"/>
  <c r="AG54" i="3"/>
  <c r="BM49" i="3"/>
  <c r="BM45" i="3"/>
  <c r="BM41" i="3"/>
  <c r="BM37" i="3"/>
  <c r="CS32" i="3"/>
  <c r="AG28" i="3"/>
  <c r="AG24" i="3"/>
  <c r="AG20" i="3"/>
  <c r="CS14" i="3"/>
  <c r="BM9" i="3"/>
  <c r="E43" i="2"/>
  <c r="F72" i="1"/>
  <c r="D10" i="1"/>
  <c r="D27" i="11"/>
  <c r="O37" i="3"/>
  <c r="G22" i="2"/>
  <c r="J73" i="14"/>
  <c r="L67" i="13"/>
  <c r="E14" i="5"/>
  <c r="BT58" i="3"/>
  <c r="BT50" i="3"/>
  <c r="H46" i="3"/>
  <c r="AN41" i="3"/>
  <c r="BT36" i="3"/>
  <c r="H32" i="3"/>
  <c r="AN27" i="3"/>
  <c r="BT22" i="3"/>
  <c r="H18" i="3"/>
  <c r="AN13" i="3"/>
  <c r="BT8" i="3"/>
  <c r="D41" i="2"/>
  <c r="E120" i="1"/>
  <c r="F38" i="15"/>
  <c r="CQ59" i="3"/>
  <c r="G39" i="3"/>
  <c r="O27" i="3"/>
  <c r="G81" i="1"/>
  <c r="AT49" i="3"/>
  <c r="CP19" i="3"/>
  <c r="V59" i="3"/>
  <c r="N45" i="3"/>
  <c r="BJ29" i="3"/>
  <c r="CH9" i="3"/>
  <c r="G74" i="19"/>
  <c r="D53" i="17"/>
  <c r="E18" i="5"/>
  <c r="N29" i="3"/>
  <c r="F14" i="2"/>
  <c r="BH35" i="3"/>
  <c r="W51" i="3"/>
  <c r="AQ54" i="3"/>
  <c r="CE7" i="3"/>
  <c r="CQ38" i="3"/>
  <c r="E123" i="1"/>
  <c r="AT61" i="3"/>
  <c r="BR35" i="3"/>
  <c r="F60" i="2"/>
  <c r="D62" i="16"/>
  <c r="H28" i="13"/>
  <c r="S29" i="4"/>
  <c r="AH64" i="3"/>
  <c r="AX58" i="3"/>
  <c r="BN52" i="3"/>
  <c r="CD46" i="3"/>
  <c r="J41" i="3"/>
  <c r="Z35" i="3"/>
  <c r="AP29" i="3"/>
  <c r="BF23" i="3"/>
  <c r="BV17" i="3"/>
  <c r="CT11" i="3"/>
  <c r="F57" i="2"/>
  <c r="G56" i="1"/>
  <c r="J11" i="4"/>
  <c r="BC35" i="3"/>
  <c r="F94" i="1"/>
  <c r="BB57" i="3"/>
  <c r="BB27" i="3"/>
  <c r="N38" i="19"/>
  <c r="Q39" i="14"/>
  <c r="K54" i="13"/>
  <c r="D37" i="11"/>
  <c r="N59" i="6"/>
  <c r="H62" i="5"/>
  <c r="J63" i="4"/>
  <c r="J31" i="4"/>
  <c r="N76" i="3"/>
  <c r="AT72" i="3"/>
  <c r="BZ68" i="3"/>
  <c r="AK66" i="3"/>
  <c r="Y65" i="3"/>
  <c r="AG64" i="3"/>
  <c r="AW63" i="3"/>
  <c r="BE62" i="3"/>
  <c r="BM61" i="3"/>
  <c r="CC60" i="3"/>
  <c r="I60" i="3"/>
  <c r="AG59" i="3"/>
  <c r="BE58" i="3"/>
  <c r="CK57" i="3"/>
  <c r="Y57" i="3"/>
  <c r="BE56" i="3"/>
  <c r="CK55" i="3"/>
  <c r="Y55" i="3"/>
  <c r="BE54" i="3"/>
  <c r="CK53" i="3"/>
  <c r="Y53" i="3"/>
  <c r="BE52" i="3"/>
  <c r="CK51" i="3"/>
  <c r="Y51" i="3"/>
  <c r="BE50" i="3"/>
  <c r="CK49" i="3"/>
  <c r="Y49" i="3"/>
  <c r="BE48" i="3"/>
  <c r="CK47" i="3"/>
  <c r="Y47" i="3"/>
  <c r="BE46" i="3"/>
  <c r="CK45" i="3"/>
  <c r="Y45" i="3"/>
  <c r="BE44" i="3"/>
  <c r="CK43" i="3"/>
  <c r="Y43" i="3"/>
  <c r="BE42" i="3"/>
  <c r="CK41" i="3"/>
  <c r="Y41" i="3"/>
  <c r="BE40" i="3"/>
  <c r="CK39" i="3"/>
  <c r="Y39" i="3"/>
  <c r="BE38" i="3"/>
  <c r="CK37" i="3"/>
  <c r="Y37" i="3"/>
  <c r="BE36" i="3"/>
  <c r="CK35" i="3"/>
  <c r="Y35" i="3"/>
  <c r="BE34" i="3"/>
  <c r="CK33" i="3"/>
  <c r="Y33" i="3"/>
  <c r="BE32" i="3"/>
  <c r="CK31" i="3"/>
  <c r="Y31" i="3"/>
  <c r="BE30" i="3"/>
  <c r="CK29" i="3"/>
  <c r="Y29" i="3"/>
  <c r="BE28" i="3"/>
  <c r="CK27" i="3"/>
  <c r="Y27" i="3"/>
  <c r="BE26" i="3"/>
  <c r="CK25" i="3"/>
  <c r="Y25" i="3"/>
  <c r="BE24" i="3"/>
  <c r="CK23" i="3"/>
  <c r="Y23" i="3"/>
  <c r="BE22" i="3"/>
  <c r="CK21" i="3"/>
  <c r="Y21" i="3"/>
  <c r="BE20" i="3"/>
  <c r="CK19" i="3"/>
  <c r="Y19" i="3"/>
  <c r="BE18" i="3"/>
  <c r="CK17" i="3"/>
  <c r="Y17" i="3"/>
  <c r="BE16" i="3"/>
  <c r="CK15" i="3"/>
  <c r="Y15" i="3"/>
  <c r="BE14" i="3"/>
  <c r="CK13" i="3"/>
  <c r="Y13" i="3"/>
  <c r="BE12" i="3"/>
  <c r="CK11" i="3"/>
  <c r="Y11" i="3"/>
  <c r="BE10" i="3"/>
  <c r="CK9" i="3"/>
  <c r="Y9" i="3"/>
  <c r="BE8" i="3"/>
  <c r="CK7" i="3"/>
  <c r="Y7" i="3"/>
  <c r="E65" i="2"/>
  <c r="E49" i="2"/>
  <c r="E33" i="2"/>
  <c r="E17" i="2"/>
  <c r="E125" i="1"/>
  <c r="E109" i="1"/>
  <c r="E93" i="1"/>
  <c r="F80" i="1"/>
  <c r="F64" i="1"/>
  <c r="G51" i="1"/>
  <c r="D34" i="1"/>
  <c r="C15" i="1"/>
  <c r="F70" i="19"/>
  <c r="N14" i="19"/>
  <c r="S42" i="14"/>
  <c r="G19" i="13"/>
  <c r="J48" i="6"/>
  <c r="R55" i="4"/>
  <c r="F68" i="3"/>
  <c r="AM62" i="3"/>
  <c r="CA57" i="3"/>
  <c r="AU54" i="3"/>
  <c r="BC50" i="3"/>
  <c r="BK46" i="3"/>
  <c r="AU42" i="3"/>
  <c r="BK38" i="3"/>
  <c r="BK34" i="3"/>
  <c r="BS29" i="3"/>
  <c r="AU25" i="3"/>
  <c r="AU19" i="3"/>
  <c r="AU15" i="3"/>
  <c r="BK11" i="3"/>
  <c r="BK7" i="3"/>
  <c r="I56" i="25"/>
  <c r="G7" i="20"/>
  <c r="P59" i="19"/>
  <c r="O42" i="19"/>
  <c r="L23" i="19"/>
  <c r="D46" i="18"/>
  <c r="F71" i="15"/>
  <c r="F7" i="15"/>
  <c r="L64" i="14"/>
  <c r="H50" i="14"/>
  <c r="D36" i="14"/>
  <c r="R21" i="14"/>
  <c r="N7" i="14"/>
  <c r="H46" i="13"/>
  <c r="H14" i="13"/>
  <c r="E60" i="11"/>
  <c r="D43" i="10"/>
  <c r="E63" i="7"/>
  <c r="G38" i="6"/>
  <c r="G35" i="5"/>
  <c r="M68" i="4"/>
  <c r="O43" i="4"/>
  <c r="E24" i="4"/>
  <c r="AQ76" i="3"/>
  <c r="BW73" i="3"/>
  <c r="K71" i="3"/>
  <c r="AQ68" i="3"/>
  <c r="BI66" i="3"/>
  <c r="BO65" i="3"/>
  <c r="CR64" i="3"/>
  <c r="AF64" i="3"/>
  <c r="BL63" i="3"/>
  <c r="CR62" i="3"/>
  <c r="AF62" i="3"/>
  <c r="BL61" i="3"/>
  <c r="CR60" i="3"/>
  <c r="AF60" i="3"/>
  <c r="BL59" i="3"/>
  <c r="CR58" i="3"/>
  <c r="AF58" i="3"/>
  <c r="BL57" i="3"/>
  <c r="CR56" i="3"/>
  <c r="AF56" i="3"/>
  <c r="BL55" i="3"/>
  <c r="CR54" i="3"/>
  <c r="AF54" i="3"/>
  <c r="BL53" i="3"/>
  <c r="CR52" i="3"/>
  <c r="AF52" i="3"/>
  <c r="BL51" i="3"/>
  <c r="CR50" i="3"/>
  <c r="AF50" i="3"/>
  <c r="BL49" i="3"/>
  <c r="CR48" i="3"/>
  <c r="AF48" i="3"/>
  <c r="BL47" i="3"/>
  <c r="CR46" i="3"/>
  <c r="AF46" i="3"/>
  <c r="BL45" i="3"/>
  <c r="CR44" i="3"/>
  <c r="AF44" i="3"/>
  <c r="BL43" i="3"/>
  <c r="CR42" i="3"/>
  <c r="AF42" i="3"/>
  <c r="BL41" i="3"/>
  <c r="CR40" i="3"/>
  <c r="AF40" i="3"/>
  <c r="BL39" i="3"/>
  <c r="CR38" i="3"/>
  <c r="AF38" i="3"/>
  <c r="BL37" i="3"/>
  <c r="CR36" i="3"/>
  <c r="AF36" i="3"/>
  <c r="BL35" i="3"/>
  <c r="CR34" i="3"/>
  <c r="AF34" i="3"/>
  <c r="BL33" i="3"/>
  <c r="CR32" i="3"/>
  <c r="AF32" i="3"/>
  <c r="BL31" i="3"/>
  <c r="CR30" i="3"/>
  <c r="AF30" i="3"/>
  <c r="BL29" i="3"/>
  <c r="CR28" i="3"/>
  <c r="AF28" i="3"/>
  <c r="BL27" i="3"/>
  <c r="CR26" i="3"/>
  <c r="AF26" i="3"/>
  <c r="BL25" i="3"/>
  <c r="CR24" i="3"/>
  <c r="AF24" i="3"/>
  <c r="BL23" i="3"/>
  <c r="CR22" i="3"/>
  <c r="AF22" i="3"/>
  <c r="BL21" i="3"/>
  <c r="CR20" i="3"/>
  <c r="AF20" i="3"/>
  <c r="BL19" i="3"/>
  <c r="CR18" i="3"/>
  <c r="AF18" i="3"/>
  <c r="BL17" i="3"/>
  <c r="CR16" i="3"/>
  <c r="AF16" i="3"/>
  <c r="BL15" i="3"/>
  <c r="CR14" i="3"/>
  <c r="AF14" i="3"/>
  <c r="BL13" i="3"/>
  <c r="CR12" i="3"/>
  <c r="AF12" i="3"/>
  <c r="BL11" i="3"/>
  <c r="CR10" i="3"/>
  <c r="AF10" i="3"/>
  <c r="BL9" i="3"/>
  <c r="CR8" i="3"/>
  <c r="AF8" i="3"/>
  <c r="BL7" i="3"/>
  <c r="H76" i="2"/>
  <c r="H68" i="2"/>
  <c r="H60" i="2"/>
  <c r="H52" i="2"/>
  <c r="H44" i="2"/>
  <c r="H36" i="2"/>
  <c r="H28" i="2"/>
  <c r="H20" i="2"/>
  <c r="H12" i="2"/>
  <c r="D125" i="1"/>
  <c r="G110" i="1"/>
  <c r="G94" i="1"/>
  <c r="C82" i="1"/>
  <c r="C66" i="1"/>
  <c r="D53" i="1"/>
  <c r="D37" i="1"/>
  <c r="C18" i="1"/>
  <c r="I51" i="25"/>
  <c r="S10" i="14"/>
  <c r="N21" i="6"/>
  <c r="L34" i="4"/>
  <c r="G65" i="3"/>
  <c r="W61" i="3"/>
  <c r="O58" i="3"/>
  <c r="BK54" i="3"/>
  <c r="W50" i="3"/>
  <c r="BC46" i="3"/>
  <c r="BS43" i="3"/>
  <c r="O40" i="3"/>
  <c r="AU36" i="3"/>
  <c r="CA32" i="3"/>
  <c r="BK28" i="3"/>
  <c r="BC24" i="3"/>
  <c r="CA20" i="3"/>
  <c r="CA16" i="3"/>
  <c r="BS10" i="3"/>
  <c r="G74" i="2"/>
  <c r="G105" i="1"/>
  <c r="E43" i="1"/>
  <c r="D25" i="15"/>
  <c r="J21" i="14"/>
  <c r="E58" i="11"/>
  <c r="I34" i="4"/>
  <c r="CH66" i="3"/>
  <c r="BB63" i="3"/>
  <c r="BJ60" i="3"/>
  <c r="BJ57" i="3"/>
  <c r="AL54" i="3"/>
  <c r="CH50" i="3"/>
  <c r="CH46" i="3"/>
  <c r="BZ43" i="3"/>
  <c r="V41" i="3"/>
  <c r="F38" i="3"/>
  <c r="BR34" i="3"/>
  <c r="CP29" i="3"/>
  <c r="BJ25" i="3"/>
  <c r="BB21" i="3"/>
  <c r="BZ17" i="3"/>
  <c r="BJ14" i="3"/>
  <c r="BJ11" i="3"/>
  <c r="BZ8" i="3"/>
  <c r="F52" i="2"/>
  <c r="G108" i="1"/>
  <c r="C48" i="1"/>
  <c r="BB60" i="3"/>
  <c r="F57" i="3"/>
  <c r="BJ53" i="3"/>
  <c r="BZ49" i="3"/>
  <c r="AL46" i="3"/>
  <c r="AL43" i="3"/>
  <c r="AD41" i="3"/>
  <c r="BR38" i="3"/>
  <c r="AL35" i="3"/>
  <c r="BB31" i="3"/>
  <c r="F27" i="3"/>
  <c r="F23" i="3"/>
  <c r="BR19" i="3"/>
  <c r="AL16" i="3"/>
  <c r="N13" i="3"/>
  <c r="CP10" i="3"/>
  <c r="AD8" i="3"/>
  <c r="F44" i="2"/>
  <c r="E94" i="1"/>
  <c r="D17" i="29"/>
  <c r="I16" i="25"/>
  <c r="G39" i="20"/>
  <c r="J61" i="19"/>
  <c r="I44" i="19"/>
  <c r="F25" i="19"/>
  <c r="E8" i="19"/>
  <c r="E12" i="15"/>
  <c r="N19" i="14"/>
  <c r="E25" i="12"/>
  <c r="G8" i="6"/>
  <c r="I50" i="4"/>
  <c r="CP64" i="3"/>
  <c r="F62" i="3"/>
  <c r="BJ58" i="3"/>
  <c r="AD55" i="3"/>
  <c r="AD52" i="3"/>
  <c r="AD49" i="3"/>
  <c r="AD46" i="3"/>
  <c r="N43" i="3"/>
  <c r="BR39" i="3"/>
  <c r="AD36" i="3"/>
  <c r="AL33" i="3"/>
  <c r="N30" i="3"/>
  <c r="CP26" i="3"/>
  <c r="BJ22" i="3"/>
  <c r="BZ18" i="3"/>
  <c r="AL15" i="3"/>
  <c r="CP12" i="3"/>
  <c r="BB9" i="3"/>
  <c r="F46" i="2"/>
  <c r="F89" i="1"/>
  <c r="T18" i="3"/>
  <c r="S72" i="3"/>
  <c r="AX50" i="3"/>
  <c r="CD38" i="3"/>
  <c r="BF15" i="3"/>
  <c r="F9" i="2"/>
  <c r="Q23" i="14"/>
  <c r="BZ74" i="3"/>
  <c r="CS56" i="3"/>
  <c r="CS52" i="3"/>
  <c r="AG48" i="3"/>
  <c r="AG44" i="3"/>
  <c r="BM39" i="3"/>
  <c r="CS34" i="3"/>
  <c r="AG30" i="3"/>
  <c r="AG26" i="3"/>
  <c r="BM21" i="3"/>
  <c r="AG16" i="3"/>
  <c r="CS10" i="3"/>
  <c r="E59" i="2"/>
  <c r="G57" i="15"/>
  <c r="BS56" i="3"/>
  <c r="W41" i="3"/>
  <c r="AM23" i="3"/>
  <c r="E28" i="22"/>
  <c r="E52" i="15"/>
  <c r="P30" i="14"/>
  <c r="E49" i="12"/>
  <c r="S57" i="4"/>
  <c r="AT67" i="3"/>
  <c r="H64" i="3"/>
  <c r="H60" i="3"/>
  <c r="AN55" i="3"/>
  <c r="H52" i="3"/>
  <c r="AN47" i="3"/>
  <c r="BT42" i="3"/>
  <c r="H38" i="3"/>
  <c r="AN33" i="3"/>
  <c r="BT28" i="3"/>
  <c r="BT24" i="3"/>
  <c r="H20" i="3"/>
  <c r="AN15" i="3"/>
  <c r="AN11" i="3"/>
  <c r="D73" i="2"/>
  <c r="D17" i="2"/>
  <c r="C90" i="1"/>
  <c r="F11" i="1"/>
  <c r="BC63" i="3"/>
  <c r="O31" i="3"/>
  <c r="G40" i="2"/>
  <c r="AT59" i="3"/>
  <c r="AT7" i="3"/>
  <c r="AT48" i="3"/>
  <c r="CH33" i="3"/>
  <c r="V12" i="3"/>
  <c r="G11" i="28"/>
  <c r="BX29" i="3"/>
  <c r="BK17" i="3"/>
  <c r="BG48" i="3"/>
  <c r="F90" i="1"/>
  <c r="AU33" i="3"/>
  <c r="D64" i="1"/>
  <c r="N58" i="3"/>
  <c r="V31" i="3"/>
  <c r="E102" i="1"/>
  <c r="D41" i="15"/>
  <c r="E41" i="12"/>
  <c r="I10" i="4"/>
  <c r="BF63" i="3"/>
  <c r="BV57" i="3"/>
  <c r="CT51" i="3"/>
  <c r="R46" i="3"/>
  <c r="AH40" i="3"/>
  <c r="AX34" i="3"/>
  <c r="BN28" i="3"/>
  <c r="CD22" i="3"/>
  <c r="J17" i="3"/>
  <c r="Z11" i="3"/>
  <c r="F41" i="2"/>
  <c r="E42" i="1"/>
  <c r="AU64" i="3"/>
  <c r="BC31" i="3"/>
  <c r="C37" i="1"/>
  <c r="V54" i="3"/>
  <c r="AL24" i="3"/>
  <c r="M21" i="19"/>
  <c r="K34" i="14"/>
  <c r="K46" i="13"/>
  <c r="D46" i="10"/>
  <c r="J54" i="6"/>
  <c r="D52" i="5"/>
  <c r="R59" i="4"/>
  <c r="R27" i="4"/>
  <c r="AT75" i="3"/>
  <c r="N72" i="3"/>
  <c r="AT68" i="3"/>
  <c r="L66" i="3"/>
  <c r="Q65" i="3"/>
  <c r="Y64" i="3"/>
  <c r="AG63" i="3"/>
  <c r="AW62" i="3"/>
  <c r="BE61" i="3"/>
  <c r="BU60" i="3"/>
  <c r="CS59" i="3"/>
  <c r="Y59" i="3"/>
  <c r="AW58" i="3"/>
  <c r="CC57" i="3"/>
  <c r="Q57" i="3"/>
  <c r="AW56" i="3"/>
  <c r="CC55" i="3"/>
  <c r="Q55" i="3"/>
  <c r="AW54" i="3"/>
  <c r="CC53" i="3"/>
  <c r="Q53" i="3"/>
  <c r="AW52" i="3"/>
  <c r="CC51" i="3"/>
  <c r="Q51" i="3"/>
  <c r="AW50" i="3"/>
  <c r="CC49" i="3"/>
  <c r="Q49" i="3"/>
  <c r="AW48" i="3"/>
  <c r="CC47" i="3"/>
  <c r="Q47" i="3"/>
  <c r="AW46" i="3"/>
  <c r="CC45" i="3"/>
  <c r="Q45" i="3"/>
  <c r="AW44" i="3"/>
  <c r="CC43" i="3"/>
  <c r="Q43" i="3"/>
  <c r="AW42" i="3"/>
  <c r="CC41" i="3"/>
  <c r="Q41" i="3"/>
  <c r="AW40" i="3"/>
  <c r="CC39" i="3"/>
  <c r="Q39" i="3"/>
  <c r="AW38" i="3"/>
  <c r="CC37" i="3"/>
  <c r="Q37" i="3"/>
  <c r="AW36" i="3"/>
  <c r="CC35" i="3"/>
  <c r="Q35" i="3"/>
  <c r="AW34" i="3"/>
  <c r="CC33" i="3"/>
  <c r="Q33" i="3"/>
  <c r="AW32" i="3"/>
  <c r="CC31" i="3"/>
  <c r="Q31" i="3"/>
  <c r="AW30" i="3"/>
  <c r="CC29" i="3"/>
  <c r="Q29" i="3"/>
  <c r="AW28" i="3"/>
  <c r="CC27" i="3"/>
  <c r="Q27" i="3"/>
  <c r="AW26" i="3"/>
  <c r="CC25" i="3"/>
  <c r="Q25" i="3"/>
  <c r="AW24" i="3"/>
  <c r="CC23" i="3"/>
  <c r="Q23" i="3"/>
  <c r="AW22" i="3"/>
  <c r="CC21" i="3"/>
  <c r="Q21" i="3"/>
  <c r="AW20" i="3"/>
  <c r="CC19" i="3"/>
  <c r="Q19" i="3"/>
  <c r="AW18" i="3"/>
  <c r="CC17" i="3"/>
  <c r="Q17" i="3"/>
  <c r="AW16" i="3"/>
  <c r="CC15" i="3"/>
  <c r="Q15" i="3"/>
  <c r="AW14" i="3"/>
  <c r="CC13" i="3"/>
  <c r="Q13" i="3"/>
  <c r="AW12" i="3"/>
  <c r="CC11" i="3"/>
  <c r="Q11" i="3"/>
  <c r="AW10" i="3"/>
  <c r="CC9" i="3"/>
  <c r="Q9" i="3"/>
  <c r="AW8" i="3"/>
  <c r="CC7" i="3"/>
  <c r="Q7" i="3"/>
  <c r="E63" i="2"/>
  <c r="E47" i="2"/>
  <c r="E31" i="2"/>
  <c r="E15" i="2"/>
  <c r="G123" i="1"/>
  <c r="G107" i="1"/>
  <c r="G91" i="1"/>
  <c r="C79" i="1"/>
  <c r="C63" i="1"/>
  <c r="F48" i="1"/>
  <c r="F32" i="1"/>
  <c r="E13" i="1"/>
  <c r="M61" i="19"/>
  <c r="H8" i="19"/>
  <c r="I39" i="14"/>
  <c r="E26" i="12"/>
  <c r="N29" i="6"/>
  <c r="L50" i="4"/>
  <c r="BS66" i="3"/>
  <c r="AM61" i="3"/>
  <c r="AM57" i="3"/>
  <c r="G54" i="3"/>
  <c r="O50" i="3"/>
  <c r="O46" i="3"/>
  <c r="G42" i="3"/>
  <c r="AE38" i="3"/>
  <c r="O34" i="3"/>
  <c r="W29" i="3"/>
  <c r="CQ24" i="3"/>
  <c r="CQ18" i="3"/>
  <c r="CQ14" i="3"/>
  <c r="O11" i="3"/>
  <c r="O7" i="3"/>
  <c r="I24" i="25"/>
  <c r="Q76" i="19"/>
  <c r="N57" i="19"/>
  <c r="M40" i="19"/>
  <c r="J21" i="19"/>
  <c r="D14" i="18"/>
  <c r="D65" i="15"/>
  <c r="T76" i="14"/>
  <c r="P62" i="14"/>
  <c r="L48" i="14"/>
  <c r="H34" i="14"/>
  <c r="D20" i="14"/>
  <c r="L75" i="13"/>
  <c r="L43" i="13"/>
  <c r="L11" i="13"/>
  <c r="E52" i="11"/>
  <c r="D11" i="10"/>
  <c r="D42" i="7"/>
  <c r="G30" i="6"/>
  <c r="E30" i="5"/>
  <c r="G63" i="4"/>
  <c r="S41" i="4"/>
  <c r="I22" i="4"/>
  <c r="K76" i="3"/>
  <c r="AQ73" i="3"/>
  <c r="BW70" i="3"/>
  <c r="K68" i="3"/>
  <c r="AU66" i="3"/>
  <c r="BF65" i="3"/>
  <c r="CJ64" i="3"/>
  <c r="X64" i="3"/>
  <c r="BD63" i="3"/>
  <c r="CJ62" i="3"/>
  <c r="X62" i="3"/>
  <c r="BD61" i="3"/>
  <c r="CJ60" i="3"/>
  <c r="X60" i="3"/>
  <c r="BD59" i="3"/>
  <c r="CJ58" i="3"/>
  <c r="X58" i="3"/>
  <c r="BD57" i="3"/>
  <c r="CJ56" i="3"/>
  <c r="X56" i="3"/>
  <c r="BD55" i="3"/>
  <c r="CJ54" i="3"/>
  <c r="X54" i="3"/>
  <c r="BD53" i="3"/>
  <c r="CJ52" i="3"/>
  <c r="X52" i="3"/>
  <c r="BD51" i="3"/>
  <c r="CJ50" i="3"/>
  <c r="X50" i="3"/>
  <c r="BD49" i="3"/>
  <c r="CJ48" i="3"/>
  <c r="X48" i="3"/>
  <c r="BD47" i="3"/>
  <c r="CJ46" i="3"/>
  <c r="X46" i="3"/>
  <c r="BD45" i="3"/>
  <c r="CJ44" i="3"/>
  <c r="X44" i="3"/>
  <c r="BD43" i="3"/>
  <c r="CJ42" i="3"/>
  <c r="X42" i="3"/>
  <c r="BD41" i="3"/>
  <c r="CJ40" i="3"/>
  <c r="X40" i="3"/>
  <c r="BD39" i="3"/>
  <c r="CJ38" i="3"/>
  <c r="X38" i="3"/>
  <c r="BD37" i="3"/>
  <c r="CJ36" i="3"/>
  <c r="X36" i="3"/>
  <c r="BD35" i="3"/>
  <c r="CJ34" i="3"/>
  <c r="X34" i="3"/>
  <c r="BD33" i="3"/>
  <c r="CJ32" i="3"/>
  <c r="X32" i="3"/>
  <c r="BD31" i="3"/>
  <c r="CJ30" i="3"/>
  <c r="X30" i="3"/>
  <c r="BD29" i="3"/>
  <c r="CJ28" i="3"/>
  <c r="X28" i="3"/>
  <c r="BD27" i="3"/>
  <c r="CJ26" i="3"/>
  <c r="X26" i="3"/>
  <c r="BD25" i="3"/>
  <c r="CJ24" i="3"/>
  <c r="X24" i="3"/>
  <c r="BD23" i="3"/>
  <c r="CJ22" i="3"/>
  <c r="X22" i="3"/>
  <c r="BD21" i="3"/>
  <c r="CJ20" i="3"/>
  <c r="X20" i="3"/>
  <c r="BD19" i="3"/>
  <c r="CJ18" i="3"/>
  <c r="X18" i="3"/>
  <c r="BD17" i="3"/>
  <c r="CJ16" i="3"/>
  <c r="X16" i="3"/>
  <c r="BD15" i="3"/>
  <c r="CJ14" i="3"/>
  <c r="X14" i="3"/>
  <c r="BD13" i="3"/>
  <c r="CJ12" i="3"/>
  <c r="X12" i="3"/>
  <c r="BD11" i="3"/>
  <c r="CJ10" i="3"/>
  <c r="X10" i="3"/>
  <c r="BD9" i="3"/>
  <c r="CJ8" i="3"/>
  <c r="X8" i="3"/>
  <c r="BD7" i="3"/>
  <c r="D75" i="2"/>
  <c r="D67" i="2"/>
  <c r="D59" i="2"/>
  <c r="D51" i="2"/>
  <c r="D43" i="2"/>
  <c r="D35" i="2"/>
  <c r="D27" i="2"/>
  <c r="D19" i="2"/>
  <c r="D11" i="2"/>
  <c r="F123" i="1"/>
  <c r="D109" i="1"/>
  <c r="D93" i="1"/>
  <c r="E80" i="1"/>
  <c r="E64" i="1"/>
  <c r="F51" i="1"/>
  <c r="C34" i="1"/>
  <c r="E16" i="1"/>
  <c r="G22" i="21"/>
  <c r="G51" i="13"/>
  <c r="J8" i="6"/>
  <c r="L18" i="4"/>
  <c r="BC64" i="3"/>
  <c r="BS60" i="3"/>
  <c r="BS57" i="3"/>
  <c r="W54" i="3"/>
  <c r="AU49" i="3"/>
  <c r="W46" i="3"/>
  <c r="AE43" i="3"/>
  <c r="BS39" i="3"/>
  <c r="G36" i="3"/>
  <c r="AM32" i="3"/>
  <c r="G28" i="3"/>
  <c r="G24" i="3"/>
  <c r="AE20" i="3"/>
  <c r="AM16" i="3"/>
  <c r="W10" i="3"/>
  <c r="G68" i="2"/>
  <c r="E91" i="1"/>
  <c r="G41" i="1"/>
  <c r="T72" i="14"/>
  <c r="T8" i="14"/>
  <c r="E18" i="11"/>
  <c r="S21" i="4"/>
  <c r="AE66" i="3"/>
  <c r="V63" i="3"/>
  <c r="V60" i="3"/>
  <c r="V57" i="3"/>
  <c r="CP53" i="3"/>
  <c r="AT50" i="3"/>
  <c r="BB46" i="3"/>
  <c r="AT43" i="3"/>
  <c r="CH40" i="3"/>
  <c r="BB37" i="3"/>
  <c r="N34" i="3"/>
  <c r="AD29" i="3"/>
  <c r="F25" i="3"/>
  <c r="CP20" i="3"/>
  <c r="AT17" i="3"/>
  <c r="AD14" i="3"/>
  <c r="AD11" i="3"/>
  <c r="AL8" i="3"/>
  <c r="F50" i="2"/>
  <c r="F105" i="1"/>
  <c r="D43" i="1"/>
  <c r="N60" i="3"/>
  <c r="BJ56" i="3"/>
  <c r="V53" i="3"/>
  <c r="V49" i="3"/>
  <c r="CP45" i="3"/>
  <c r="CP42" i="3"/>
  <c r="CP40" i="3"/>
  <c r="V38" i="3"/>
  <c r="CP34" i="3"/>
  <c r="CH30" i="3"/>
  <c r="BZ26" i="3"/>
  <c r="BB22" i="3"/>
  <c r="V19" i="3"/>
  <c r="CP15" i="3"/>
  <c r="CH12" i="3"/>
  <c r="BJ10" i="3"/>
  <c r="CP7" i="3"/>
  <c r="F34" i="2"/>
  <c r="C88" i="1"/>
  <c r="M57" i="28"/>
  <c r="D67" i="24"/>
  <c r="E21" i="20"/>
  <c r="H59" i="19"/>
  <c r="G42" i="19"/>
  <c r="D23" i="19"/>
  <c r="D70" i="18"/>
  <c r="L76" i="14"/>
  <c r="H14" i="14"/>
  <c r="E74" i="11"/>
  <c r="G71" i="5"/>
  <c r="G43" i="4"/>
  <c r="BB64" i="3"/>
  <c r="BB61" i="3"/>
  <c r="V58" i="3"/>
  <c r="CP54" i="3"/>
  <c r="CH51" i="3"/>
  <c r="F49" i="3"/>
  <c r="CH45" i="3"/>
  <c r="AT42" i="3"/>
  <c r="AL39" i="3"/>
  <c r="CH35" i="3"/>
  <c r="CH32" i="3"/>
  <c r="BR29" i="3"/>
  <c r="AT26" i="3"/>
  <c r="V22" i="3"/>
  <c r="AD18" i="3"/>
  <c r="N15" i="3"/>
  <c r="AT12" i="3"/>
  <c r="F9" i="3"/>
  <c r="F42" i="2"/>
  <c r="D83" i="1"/>
  <c r="E78" i="1"/>
  <c r="CM36" i="3"/>
  <c r="D56" i="14"/>
  <c r="AH56" i="3"/>
  <c r="AP21" i="3"/>
  <c r="O53" i="3"/>
  <c r="C112" i="1"/>
  <c r="T50" i="4"/>
  <c r="AU67" i="3"/>
  <c r="Q63" i="3"/>
  <c r="BE60" i="3"/>
  <c r="CS58" i="3"/>
  <c r="CS54" i="3"/>
  <c r="AG50" i="3"/>
  <c r="BM47" i="3"/>
  <c r="BM43" i="3"/>
  <c r="CS38" i="3"/>
  <c r="AG34" i="3"/>
  <c r="BM29" i="3"/>
  <c r="BM25" i="3"/>
  <c r="CS20" i="3"/>
  <c r="CS16" i="3"/>
  <c r="CS12" i="3"/>
  <c r="AG8" i="3"/>
  <c r="F120" i="1"/>
  <c r="E45" i="1"/>
  <c r="D56" i="5"/>
  <c r="AE49" i="3"/>
  <c r="M72" i="19"/>
  <c r="T44" i="14"/>
  <c r="D10" i="7"/>
  <c r="BW72" i="3"/>
  <c r="BT62" i="3"/>
  <c r="AN59" i="3"/>
  <c r="BT54" i="3"/>
  <c r="H50" i="3"/>
  <c r="AN45" i="3"/>
  <c r="H40" i="3"/>
  <c r="AN35" i="3"/>
  <c r="BT30" i="3"/>
  <c r="H26" i="3"/>
  <c r="AN21" i="3"/>
  <c r="BT16" i="3"/>
  <c r="H12" i="3"/>
  <c r="AN7" i="3"/>
  <c r="D25" i="2"/>
  <c r="G46" i="1"/>
  <c r="BR70" i="3"/>
  <c r="AM45" i="3"/>
  <c r="O35" i="3"/>
  <c r="G23" i="3"/>
  <c r="E19" i="1"/>
  <c r="BB62" i="3"/>
  <c r="CP39" i="3"/>
  <c r="BR16" i="3"/>
  <c r="D19" i="1"/>
  <c r="CP14" i="3"/>
  <c r="P35" i="19"/>
  <c r="F55" i="14"/>
  <c r="BR63" i="3"/>
  <c r="AD48" i="3"/>
  <c r="AL41" i="3"/>
  <c r="AL21" i="3"/>
  <c r="E62" i="1"/>
  <c r="CN23" i="3"/>
  <c r="E86" i="1"/>
  <c r="BW42" i="3"/>
  <c r="F42" i="1"/>
  <c r="AE28" i="3"/>
  <c r="N67" i="14"/>
  <c r="BZ54" i="3"/>
  <c r="AL26" i="3"/>
  <c r="F46" i="28"/>
  <c r="H70" i="14"/>
  <c r="E30" i="11"/>
  <c r="CE74" i="3"/>
  <c r="CD62" i="3"/>
  <c r="J57" i="3"/>
  <c r="Z51" i="3"/>
  <c r="AP45" i="3"/>
  <c r="BF39" i="3"/>
  <c r="BV33" i="3"/>
  <c r="CT27" i="3"/>
  <c r="R22" i="3"/>
  <c r="AH16" i="3"/>
  <c r="AX10" i="3"/>
  <c r="F25" i="2"/>
  <c r="D23" i="1"/>
  <c r="BC56" i="3"/>
  <c r="BK27" i="3"/>
  <c r="L60" i="14"/>
  <c r="V51" i="3"/>
  <c r="BR8" i="3"/>
  <c r="D64" i="17"/>
  <c r="I27" i="14"/>
  <c r="K38" i="13"/>
  <c r="D61" i="9"/>
  <c r="N43" i="6"/>
  <c r="F41" i="5"/>
  <c r="D58" i="4"/>
  <c r="D26" i="4"/>
  <c r="N75" i="3"/>
  <c r="AT71" i="3"/>
  <c r="N68" i="3"/>
  <c r="CT65" i="3"/>
  <c r="CS64" i="3"/>
  <c r="Q64" i="3"/>
  <c r="Y63" i="3"/>
  <c r="AG62" i="3"/>
  <c r="AW61" i="3"/>
  <c r="BM60" i="3"/>
  <c r="CK59" i="3"/>
  <c r="Q59" i="3"/>
  <c r="AO58" i="3"/>
  <c r="BU57" i="3"/>
  <c r="I57" i="3"/>
  <c r="AO56" i="3"/>
  <c r="BU55" i="3"/>
  <c r="I55" i="3"/>
  <c r="AO54" i="3"/>
  <c r="BU53" i="3"/>
  <c r="I53" i="3"/>
  <c r="AO52" i="3"/>
  <c r="BU51" i="3"/>
  <c r="I51" i="3"/>
  <c r="AO50" i="3"/>
  <c r="BU49" i="3"/>
  <c r="I49" i="3"/>
  <c r="AO48" i="3"/>
  <c r="BU47" i="3"/>
  <c r="I47" i="3"/>
  <c r="AO46" i="3"/>
  <c r="BU45" i="3"/>
  <c r="I45" i="3"/>
  <c r="AO44" i="3"/>
  <c r="BU43" i="3"/>
  <c r="I43" i="3"/>
  <c r="AO42" i="3"/>
  <c r="BU41" i="3"/>
  <c r="I41" i="3"/>
  <c r="AO40" i="3"/>
  <c r="BU39" i="3"/>
  <c r="I39" i="3"/>
  <c r="AO38" i="3"/>
  <c r="BU37" i="3"/>
  <c r="I37" i="3"/>
  <c r="AO36" i="3"/>
  <c r="BU35" i="3"/>
  <c r="I35" i="3"/>
  <c r="AO34" i="3"/>
  <c r="BU33" i="3"/>
  <c r="I33" i="3"/>
  <c r="AO32" i="3"/>
  <c r="BU31" i="3"/>
  <c r="I31" i="3"/>
  <c r="AO30" i="3"/>
  <c r="BU29" i="3"/>
  <c r="I29" i="3"/>
  <c r="AO28" i="3"/>
  <c r="BU27" i="3"/>
  <c r="I27" i="3"/>
  <c r="AO26" i="3"/>
  <c r="BU25" i="3"/>
  <c r="I25" i="3"/>
  <c r="AO24" i="3"/>
  <c r="BU23" i="3"/>
  <c r="I23" i="3"/>
  <c r="AO22" i="3"/>
  <c r="BU21" i="3"/>
  <c r="I21" i="3"/>
  <c r="AO20" i="3"/>
  <c r="BU19" i="3"/>
  <c r="I19" i="3"/>
  <c r="AO18" i="3"/>
  <c r="BU17" i="3"/>
  <c r="I17" i="3"/>
  <c r="AO16" i="3"/>
  <c r="BU15" i="3"/>
  <c r="I15" i="3"/>
  <c r="AO14" i="3"/>
  <c r="BU13" i="3"/>
  <c r="I13" i="3"/>
  <c r="AO12" i="3"/>
  <c r="BU11" i="3"/>
  <c r="I11" i="3"/>
  <c r="AO10" i="3"/>
  <c r="BU9" i="3"/>
  <c r="I9" i="3"/>
  <c r="AO8" i="3"/>
  <c r="BU7" i="3"/>
  <c r="I7" i="3"/>
  <c r="E61" i="2"/>
  <c r="E45" i="2"/>
  <c r="E29" i="2"/>
  <c r="E13" i="2"/>
  <c r="D122" i="1"/>
  <c r="D106" i="1"/>
  <c r="D90" i="1"/>
  <c r="D74" i="1"/>
  <c r="E61" i="1"/>
  <c r="C47" i="1"/>
  <c r="D26" i="1"/>
  <c r="G11" i="1"/>
  <c r="E53" i="19"/>
  <c r="D41" i="18"/>
  <c r="K30" i="14"/>
  <c r="D67" i="11"/>
  <c r="N13" i="6"/>
  <c r="R39" i="4"/>
  <c r="CP65" i="3"/>
  <c r="AU60" i="3"/>
  <c r="G57" i="3"/>
  <c r="BK53" i="3"/>
  <c r="BS49" i="3"/>
  <c r="BK45" i="3"/>
  <c r="BS41" i="3"/>
  <c r="BK37" i="3"/>
  <c r="BK33" i="3"/>
  <c r="BS28" i="3"/>
  <c r="AM24" i="3"/>
  <c r="AU18" i="3"/>
  <c r="AU14" i="3"/>
  <c r="BK10" i="3"/>
  <c r="G44" i="2"/>
  <c r="K53" i="22"/>
  <c r="O74" i="19"/>
  <c r="L55" i="19"/>
  <c r="K38" i="19"/>
  <c r="H19" i="19"/>
  <c r="D61" i="17"/>
  <c r="G58" i="15"/>
  <c r="F75" i="14"/>
  <c r="T60" i="14"/>
  <c r="P46" i="14"/>
  <c r="L32" i="14"/>
  <c r="H18" i="14"/>
  <c r="H70" i="13"/>
  <c r="H38" i="13"/>
  <c r="D60" i="12"/>
  <c r="E44" i="11"/>
  <c r="D58" i="9"/>
  <c r="E31" i="7"/>
  <c r="G22" i="6"/>
  <c r="G19" i="5"/>
  <c r="O59" i="4"/>
  <c r="E40" i="4"/>
  <c r="M20" i="4"/>
  <c r="BW75" i="3"/>
  <c r="K73" i="3"/>
  <c r="AQ70" i="3"/>
  <c r="BW67" i="3"/>
  <c r="AJ66" i="3"/>
  <c r="AW65" i="3"/>
  <c r="CB64" i="3"/>
  <c r="P64" i="3"/>
  <c r="AV63" i="3"/>
  <c r="CB62" i="3"/>
  <c r="P62" i="3"/>
  <c r="AV61" i="3"/>
  <c r="CB60" i="3"/>
  <c r="P60" i="3"/>
  <c r="AV59" i="3"/>
  <c r="CB58" i="3"/>
  <c r="P58" i="3"/>
  <c r="AV57" i="3"/>
  <c r="CB56" i="3"/>
  <c r="P56" i="3"/>
  <c r="AV55" i="3"/>
  <c r="CB54" i="3"/>
  <c r="P54" i="3"/>
  <c r="AV53" i="3"/>
  <c r="CB52" i="3"/>
  <c r="P52" i="3"/>
  <c r="AV51" i="3"/>
  <c r="CB50" i="3"/>
  <c r="P50" i="3"/>
  <c r="AV49" i="3"/>
  <c r="CB48" i="3"/>
  <c r="P48" i="3"/>
  <c r="AV47" i="3"/>
  <c r="CB46" i="3"/>
  <c r="P46" i="3"/>
  <c r="AV45" i="3"/>
  <c r="CB44" i="3"/>
  <c r="P44" i="3"/>
  <c r="AV43" i="3"/>
  <c r="CB42" i="3"/>
  <c r="P42" i="3"/>
  <c r="AV41" i="3"/>
  <c r="CB40" i="3"/>
  <c r="P40" i="3"/>
  <c r="AV39" i="3"/>
  <c r="CB38" i="3"/>
  <c r="P38" i="3"/>
  <c r="AV37" i="3"/>
  <c r="CB36" i="3"/>
  <c r="P36" i="3"/>
  <c r="AV35" i="3"/>
  <c r="CB34" i="3"/>
  <c r="P34" i="3"/>
  <c r="AV33" i="3"/>
  <c r="CB32" i="3"/>
  <c r="P32" i="3"/>
  <c r="AV31" i="3"/>
  <c r="CB30" i="3"/>
  <c r="P30" i="3"/>
  <c r="AV29" i="3"/>
  <c r="CB28" i="3"/>
  <c r="P28" i="3"/>
  <c r="AV27" i="3"/>
  <c r="CB26" i="3"/>
  <c r="P26" i="3"/>
  <c r="AV25" i="3"/>
  <c r="CB24" i="3"/>
  <c r="P24" i="3"/>
  <c r="AV23" i="3"/>
  <c r="CB22" i="3"/>
  <c r="P22" i="3"/>
  <c r="AV21" i="3"/>
  <c r="CB20" i="3"/>
  <c r="P20" i="3"/>
  <c r="AV19" i="3"/>
  <c r="CB18" i="3"/>
  <c r="P18" i="3"/>
  <c r="AV17" i="3"/>
  <c r="CB16" i="3"/>
  <c r="P16" i="3"/>
  <c r="AV15" i="3"/>
  <c r="CB14" i="3"/>
  <c r="P14" i="3"/>
  <c r="AV13" i="3"/>
  <c r="CB12" i="3"/>
  <c r="P12" i="3"/>
  <c r="AV11" i="3"/>
  <c r="CB10" i="3"/>
  <c r="P10" i="3"/>
  <c r="AV9" i="3"/>
  <c r="CB8" i="3"/>
  <c r="P8" i="3"/>
  <c r="AV7" i="3"/>
  <c r="H74" i="2"/>
  <c r="H66" i="2"/>
  <c r="H58" i="2"/>
  <c r="H50" i="2"/>
  <c r="H42" i="2"/>
  <c r="H34" i="2"/>
  <c r="H26" i="2"/>
  <c r="H18" i="2"/>
  <c r="H10" i="2"/>
  <c r="C122" i="1"/>
  <c r="F107" i="1"/>
  <c r="F91" i="1"/>
  <c r="G78" i="1"/>
  <c r="G62" i="1"/>
  <c r="E48" i="1"/>
  <c r="E32" i="1"/>
  <c r="D13" i="1"/>
  <c r="D15" i="16"/>
  <c r="K32" i="13"/>
  <c r="H66" i="5"/>
  <c r="BR72" i="3"/>
  <c r="O64" i="3"/>
  <c r="AM60" i="3"/>
  <c r="AE57" i="3"/>
  <c r="AU53" i="3"/>
  <c r="CQ48" i="3"/>
  <c r="CA45" i="3"/>
  <c r="CQ42" i="3"/>
  <c r="AM39" i="3"/>
  <c r="AU35" i="3"/>
  <c r="AM31" i="3"/>
  <c r="BC27" i="3"/>
  <c r="BC23" i="3"/>
  <c r="CA19" i="3"/>
  <c r="AM15" i="3"/>
  <c r="BS9" i="3"/>
  <c r="G62" i="2"/>
  <c r="C85" i="1"/>
  <c r="F30" i="1"/>
  <c r="D64" i="14"/>
  <c r="H56" i="13"/>
  <c r="D35" i="10"/>
  <c r="O7" i="4"/>
  <c r="CE65" i="3"/>
  <c r="CH62" i="3"/>
  <c r="CH59" i="3"/>
  <c r="BZ56" i="3"/>
  <c r="AL53" i="3"/>
  <c r="CP49" i="3"/>
  <c r="N46" i="3"/>
  <c r="V43" i="3"/>
  <c r="AL40" i="3"/>
  <c r="N37" i="3"/>
  <c r="BJ33" i="3"/>
  <c r="AT28" i="3"/>
  <c r="BB24" i="3"/>
  <c r="BB20" i="3"/>
  <c r="F17" i="3"/>
  <c r="CP13" i="3"/>
  <c r="F11" i="3"/>
  <c r="CH7" i="3"/>
  <c r="F38" i="2"/>
  <c r="G100" i="1"/>
  <c r="C32" i="1"/>
  <c r="BR59" i="3"/>
  <c r="AD56" i="3"/>
  <c r="BZ52" i="3"/>
  <c r="BR48" i="3"/>
  <c r="BB45" i="3"/>
  <c r="BZ42" i="3"/>
  <c r="BR40" i="3"/>
  <c r="BZ37" i="3"/>
  <c r="AL34" i="3"/>
  <c r="V30" i="3"/>
  <c r="F26" i="3"/>
  <c r="CP21" i="3"/>
  <c r="CH18" i="3"/>
  <c r="BB15" i="3"/>
  <c r="BB12" i="3"/>
  <c r="V10" i="3"/>
  <c r="BB7" i="3"/>
  <c r="F28" i="2"/>
  <c r="C80" i="1"/>
  <c r="J34" i="28"/>
  <c r="D74" i="23"/>
  <c r="I76" i="19"/>
  <c r="F57" i="19"/>
  <c r="E40" i="19"/>
  <c r="Q20" i="19"/>
  <c r="D38" i="18"/>
  <c r="R65" i="14"/>
  <c r="F7" i="14"/>
  <c r="E66" i="11"/>
  <c r="G39" i="5"/>
  <c r="S37" i="4"/>
  <c r="V64" i="3"/>
  <c r="V61" i="3"/>
  <c r="BZ57" i="3"/>
  <c r="BB54" i="3"/>
  <c r="AT51" i="3"/>
  <c r="BJ48" i="3"/>
  <c r="AT45" i="3"/>
  <c r="CH41" i="3"/>
  <c r="F39" i="3"/>
  <c r="AT35" i="3"/>
  <c r="AL32" i="3"/>
  <c r="AL29" i="3"/>
  <c r="BR25" i="3"/>
  <c r="BZ21" i="3"/>
  <c r="CH17" i="3"/>
  <c r="BZ14" i="3"/>
  <c r="F12" i="3"/>
  <c r="BB8" i="3"/>
  <c r="F36" i="2"/>
  <c r="D48" i="15"/>
  <c r="D17" i="8"/>
  <c r="BN44" i="3"/>
  <c r="D7" i="1"/>
  <c r="D76" i="8"/>
  <c r="BM51" i="3"/>
  <c r="AG42" i="3"/>
  <c r="CS36" i="3"/>
  <c r="AG32" i="3"/>
  <c r="BM27" i="3"/>
  <c r="CS22" i="3"/>
  <c r="CS18" i="3"/>
  <c r="BM15" i="3"/>
  <c r="BM11" i="3"/>
  <c r="BM7" i="3"/>
  <c r="C103" i="1"/>
  <c r="T30" i="4"/>
  <c r="J53" i="19"/>
  <c r="F59" i="14"/>
  <c r="L35" i="13"/>
  <c r="G14" i="6"/>
  <c r="K70" i="3"/>
  <c r="BT64" i="3"/>
  <c r="BT60" i="3"/>
  <c r="H58" i="3"/>
  <c r="H54" i="3"/>
  <c r="AN49" i="3"/>
  <c r="BT44" i="3"/>
  <c r="BT40" i="3"/>
  <c r="H36" i="3"/>
  <c r="AN31" i="3"/>
  <c r="BT26" i="3"/>
  <c r="H22" i="3"/>
  <c r="AN17" i="3"/>
  <c r="BT12" i="3"/>
  <c r="H8" i="3"/>
  <c r="D33" i="2"/>
  <c r="D61" i="1"/>
  <c r="H34" i="5"/>
  <c r="BC42" i="3"/>
  <c r="W19" i="3"/>
  <c r="H48" i="13"/>
  <c r="BR36" i="3"/>
  <c r="D91" i="1"/>
  <c r="AD25" i="3"/>
  <c r="G47" i="22"/>
  <c r="AL57" i="3"/>
  <c r="BJ38" i="3"/>
  <c r="AD17" i="3"/>
  <c r="AL78" i="3" l="1"/>
  <c r="I33" i="2"/>
  <c r="H103" i="1"/>
  <c r="C104" i="1"/>
  <c r="BM77" i="3"/>
  <c r="D12" i="1"/>
  <c r="H48" i="15"/>
  <c r="BZ78" i="3"/>
  <c r="F77" i="14"/>
  <c r="F78" i="19"/>
  <c r="H80" i="1"/>
  <c r="BB77" i="3"/>
  <c r="CO21" i="3"/>
  <c r="H32" i="1"/>
  <c r="C35" i="1"/>
  <c r="CH77" i="3"/>
  <c r="CO13" i="3"/>
  <c r="CO49" i="3"/>
  <c r="O77" i="4"/>
  <c r="N7" i="4"/>
  <c r="U64" i="14"/>
  <c r="F31" i="1"/>
  <c r="H85" i="1"/>
  <c r="AE78" i="3"/>
  <c r="F15" i="16"/>
  <c r="E35" i="1"/>
  <c r="G92" i="1"/>
  <c r="H122" i="1"/>
  <c r="AV77" i="3"/>
  <c r="AV78" i="3"/>
  <c r="N59" i="4"/>
  <c r="F60" i="12"/>
  <c r="G78" i="3"/>
  <c r="CO65" i="3"/>
  <c r="Q39" i="4"/>
  <c r="G67" i="11"/>
  <c r="H47" i="1"/>
  <c r="D75" i="1"/>
  <c r="I77" i="3"/>
  <c r="BU77" i="3"/>
  <c r="BU79" i="3" s="1"/>
  <c r="I78" i="3"/>
  <c r="BU78" i="3"/>
  <c r="J78" i="3"/>
  <c r="CO14" i="3"/>
  <c r="CO39" i="3"/>
  <c r="I25" i="2"/>
  <c r="AN77" i="3"/>
  <c r="F10" i="7"/>
  <c r="I56" i="5"/>
  <c r="F129" i="1"/>
  <c r="F131" i="1" s="1"/>
  <c r="H112" i="1"/>
  <c r="U56" i="14"/>
  <c r="CL36" i="3"/>
  <c r="E92" i="1"/>
  <c r="CO54" i="3"/>
  <c r="R23" i="19"/>
  <c r="F67" i="24"/>
  <c r="M78" i="28"/>
  <c r="H88" i="1"/>
  <c r="CO7" i="3"/>
  <c r="CP77" i="3"/>
  <c r="CO15" i="3"/>
  <c r="CO34" i="3"/>
  <c r="CO40" i="3"/>
  <c r="CO42" i="3"/>
  <c r="CO45" i="3"/>
  <c r="F114" i="1"/>
  <c r="CO20" i="3"/>
  <c r="CO53" i="3"/>
  <c r="V78" i="3"/>
  <c r="BS78" i="3"/>
  <c r="H34" i="1"/>
  <c r="F68" i="1"/>
  <c r="D99" i="1"/>
  <c r="I11" i="2"/>
  <c r="I19" i="2"/>
  <c r="I27" i="2"/>
  <c r="I35" i="2"/>
  <c r="I43" i="2"/>
  <c r="I51" i="2"/>
  <c r="I59" i="2"/>
  <c r="I67" i="2"/>
  <c r="I75" i="2"/>
  <c r="BD77" i="3"/>
  <c r="BD78" i="3"/>
  <c r="F42" i="7"/>
  <c r="U20" i="14"/>
  <c r="H65" i="15"/>
  <c r="N78" i="19"/>
  <c r="O77" i="3"/>
  <c r="AM78" i="3"/>
  <c r="F35" i="1"/>
  <c r="H63" i="1"/>
  <c r="H79" i="1"/>
  <c r="Q77" i="3"/>
  <c r="CC77" i="3"/>
  <c r="Q78" i="3"/>
  <c r="CC78" i="3"/>
  <c r="Q27" i="4"/>
  <c r="Q59" i="4"/>
  <c r="I52" i="5"/>
  <c r="H37" i="1"/>
  <c r="BV78" i="3"/>
  <c r="H41" i="15"/>
  <c r="AT77" i="3"/>
  <c r="H90" i="1"/>
  <c r="I17" i="2"/>
  <c r="I73" i="2"/>
  <c r="S78" i="4"/>
  <c r="G78" i="15"/>
  <c r="CO12" i="3"/>
  <c r="CO26" i="3"/>
  <c r="CO64" i="3"/>
  <c r="K17" i="29"/>
  <c r="CO10" i="3"/>
  <c r="F78" i="3"/>
  <c r="H48" i="1"/>
  <c r="CO29" i="3"/>
  <c r="BJ78" i="3"/>
  <c r="H25" i="15"/>
  <c r="G114" i="1"/>
  <c r="C17" i="1"/>
  <c r="H18" i="1"/>
  <c r="H66" i="1"/>
  <c r="H82" i="1"/>
  <c r="BL77" i="3"/>
  <c r="BL78" i="3"/>
  <c r="N43" i="4"/>
  <c r="N77" i="14"/>
  <c r="U36" i="14"/>
  <c r="F77" i="15"/>
  <c r="G77" i="20"/>
  <c r="BK77" i="3"/>
  <c r="CA78" i="3"/>
  <c r="Q55" i="4"/>
  <c r="H15" i="1"/>
  <c r="G68" i="1"/>
  <c r="E99" i="1"/>
  <c r="Y77" i="3"/>
  <c r="CK77" i="3"/>
  <c r="Y78" i="3"/>
  <c r="CK78" i="3"/>
  <c r="G37" i="11"/>
  <c r="BB78" i="3"/>
  <c r="F78" i="2"/>
  <c r="F62" i="16"/>
  <c r="CE77" i="3"/>
  <c r="CO19" i="3"/>
  <c r="E129" i="1"/>
  <c r="E131" i="1" s="1"/>
  <c r="I41" i="2"/>
  <c r="G27" i="11"/>
  <c r="N55" i="4"/>
  <c r="E78" i="12"/>
  <c r="D78" i="15"/>
  <c r="H57" i="15"/>
  <c r="I78" i="20"/>
  <c r="K49" i="29"/>
  <c r="AT78" i="3"/>
  <c r="H56" i="1"/>
  <c r="CO11" i="3"/>
  <c r="CO25" i="3"/>
  <c r="CO60" i="3"/>
  <c r="CO63" i="3"/>
  <c r="F68" i="12"/>
  <c r="W77" i="3"/>
  <c r="E39" i="1"/>
  <c r="E50" i="1" s="1"/>
  <c r="I13" i="2"/>
  <c r="I21" i="2"/>
  <c r="I29" i="2"/>
  <c r="I37" i="2"/>
  <c r="I45" i="2"/>
  <c r="I53" i="2"/>
  <c r="I61" i="2"/>
  <c r="I69" i="2"/>
  <c r="H77" i="3"/>
  <c r="BT77" i="3"/>
  <c r="H78" i="3"/>
  <c r="BT78" i="3"/>
  <c r="F74" i="7"/>
  <c r="U52" i="14"/>
  <c r="H95" i="1"/>
  <c r="H111" i="1"/>
  <c r="H127" i="1"/>
  <c r="AG77" i="3"/>
  <c r="CS77" i="3"/>
  <c r="AG78" i="3"/>
  <c r="CS78" i="3"/>
  <c r="G53" i="11"/>
  <c r="Q78" i="19"/>
  <c r="G31" i="1"/>
  <c r="I9" i="2"/>
  <c r="I57" i="2"/>
  <c r="D78" i="2"/>
  <c r="BM78" i="3"/>
  <c r="CO9" i="3"/>
  <c r="CO27" i="3"/>
  <c r="CO33" i="3"/>
  <c r="F14" i="16"/>
  <c r="J76" i="20"/>
  <c r="H8" i="1"/>
  <c r="CO8" i="3"/>
  <c r="CO43" i="3"/>
  <c r="CP78" i="3"/>
  <c r="CO57" i="3"/>
  <c r="H61" i="1"/>
  <c r="CA77" i="3"/>
  <c r="CA79" i="3" s="1"/>
  <c r="D20" i="1"/>
  <c r="H42" i="1"/>
  <c r="D73" i="1"/>
  <c r="H98" i="1"/>
  <c r="F116" i="1"/>
  <c r="P77" i="3"/>
  <c r="CB77" i="3"/>
  <c r="P78" i="3"/>
  <c r="CB78" i="3"/>
  <c r="CL66" i="3"/>
  <c r="N27" i="4"/>
  <c r="U68" i="14"/>
  <c r="F38" i="16"/>
  <c r="R47" i="19"/>
  <c r="J44" i="20"/>
  <c r="D17" i="1"/>
  <c r="F39" i="1"/>
  <c r="F50" i="1" s="1"/>
  <c r="H55" i="1"/>
  <c r="AO77" i="3"/>
  <c r="AO79" i="3" s="1"/>
  <c r="AO78" i="3"/>
  <c r="G69" i="11"/>
  <c r="Q77" i="14"/>
  <c r="BF77" i="3"/>
  <c r="H77" i="2"/>
  <c r="R55" i="19"/>
  <c r="N77" i="3"/>
  <c r="G35" i="11"/>
  <c r="H106" i="1"/>
  <c r="I49" i="2"/>
  <c r="H23" i="1"/>
  <c r="I20" i="5"/>
  <c r="U16" i="14"/>
  <c r="H96" i="1"/>
  <c r="C129" i="1"/>
  <c r="H120" i="1"/>
  <c r="CO59" i="3"/>
  <c r="F50" i="7"/>
  <c r="F46" i="16"/>
  <c r="H63" i="21"/>
  <c r="CO31" i="3"/>
  <c r="H58" i="1"/>
  <c r="D119" i="1"/>
  <c r="I7" i="2"/>
  <c r="D77" i="2"/>
  <c r="I15" i="2"/>
  <c r="I23" i="2"/>
  <c r="I31" i="2"/>
  <c r="I39" i="2"/>
  <c r="I47" i="2"/>
  <c r="I55" i="2"/>
  <c r="I63" i="2"/>
  <c r="I71" i="2"/>
  <c r="X77" i="3"/>
  <c r="CJ77" i="3"/>
  <c r="X78" i="3"/>
  <c r="CJ78" i="3"/>
  <c r="H33" i="15"/>
  <c r="K25" i="29"/>
  <c r="H7" i="1"/>
  <c r="C12" i="1"/>
  <c r="E73" i="1"/>
  <c r="G116" i="1"/>
  <c r="E77" i="2"/>
  <c r="AW77" i="3"/>
  <c r="AW78" i="3"/>
  <c r="Q11" i="4"/>
  <c r="Q43" i="4"/>
  <c r="Q75" i="4"/>
  <c r="F61" i="12"/>
  <c r="H100" i="1"/>
  <c r="Q63" i="4"/>
  <c r="CO23" i="3"/>
  <c r="C75" i="1"/>
  <c r="H74" i="1"/>
  <c r="I65" i="2"/>
  <c r="AN78" i="3"/>
  <c r="V77" i="3"/>
  <c r="V79" i="3" s="1"/>
  <c r="H128" i="1"/>
  <c r="BJ77" i="3"/>
  <c r="BJ79" i="3" s="1"/>
  <c r="CO16" i="3"/>
  <c r="CO47" i="3"/>
  <c r="CO56" i="3"/>
  <c r="U48" i="14"/>
  <c r="D78" i="27"/>
  <c r="F57" i="27"/>
  <c r="G29" i="1"/>
  <c r="F77" i="3"/>
  <c r="F79" i="3" s="1"/>
  <c r="CO55" i="3"/>
  <c r="F18" i="7"/>
  <c r="H125" i="1"/>
  <c r="H10" i="1"/>
  <c r="H26" i="1"/>
  <c r="AF77" i="3"/>
  <c r="CR77" i="3"/>
  <c r="AF78" i="3"/>
  <c r="CR78" i="3"/>
  <c r="N11" i="4"/>
  <c r="N75" i="4"/>
  <c r="F28" i="12"/>
  <c r="J78" i="14"/>
  <c r="F70" i="16"/>
  <c r="R15" i="19"/>
  <c r="K57" i="29"/>
  <c r="D78" i="29"/>
  <c r="I40" i="5"/>
  <c r="E20" i="1"/>
  <c r="H71" i="1"/>
  <c r="H87" i="1"/>
  <c r="E119" i="1"/>
  <c r="E78" i="2"/>
  <c r="BE77" i="3"/>
  <c r="BE78" i="3"/>
  <c r="F27" i="1"/>
  <c r="CO44" i="3"/>
  <c r="F119" i="1"/>
  <c r="G63" i="11"/>
  <c r="I68" i="5"/>
  <c r="F75" i="7"/>
  <c r="G13" i="11"/>
  <c r="G78" i="13"/>
  <c r="H8" i="15"/>
  <c r="H72" i="15"/>
  <c r="R60" i="19"/>
  <c r="D116" i="1"/>
  <c r="CH78" i="3"/>
  <c r="D39" i="1"/>
  <c r="D50" i="1" s="1"/>
  <c r="I77" i="14"/>
  <c r="F47" i="16"/>
  <c r="H44" i="1"/>
  <c r="G129" i="1"/>
  <c r="G131" i="1" s="1"/>
  <c r="BN77" i="3"/>
  <c r="R78" i="3"/>
  <c r="CD78" i="3"/>
  <c r="N31" i="4"/>
  <c r="F52" i="12"/>
  <c r="R78" i="14"/>
  <c r="U72" i="14"/>
  <c r="R71" i="19"/>
  <c r="H69" i="28"/>
  <c r="CO22" i="3"/>
  <c r="CO41" i="3"/>
  <c r="CO61" i="3"/>
  <c r="F92" i="1"/>
  <c r="BC77" i="3"/>
  <c r="F75" i="24"/>
  <c r="H105" i="1"/>
  <c r="C114" i="1"/>
  <c r="CL60" i="3"/>
  <c r="I16" i="5"/>
  <c r="AB77" i="3"/>
  <c r="AB78" i="3"/>
  <c r="G21" i="11"/>
  <c r="F29" i="12"/>
  <c r="D77" i="16"/>
  <c r="F7" i="16"/>
  <c r="J46" i="20"/>
  <c r="H30" i="26"/>
  <c r="CO51" i="3"/>
  <c r="H53" i="1"/>
  <c r="H101" i="1"/>
  <c r="G11" i="11"/>
  <c r="R68" i="19"/>
  <c r="C29" i="1"/>
  <c r="H28" i="1"/>
  <c r="H60" i="1"/>
  <c r="E75" i="1"/>
  <c r="D104" i="1"/>
  <c r="J77" i="3"/>
  <c r="J79" i="3" s="1"/>
  <c r="BV77" i="3"/>
  <c r="BV79" i="3" s="1"/>
  <c r="Z78" i="3"/>
  <c r="CT78" i="3"/>
  <c r="K33" i="29"/>
  <c r="AL77" i="3"/>
  <c r="AL79" i="3" s="1"/>
  <c r="CO58" i="3"/>
  <c r="E77" i="7"/>
  <c r="Q71" i="4"/>
  <c r="E12" i="1"/>
  <c r="CL20" i="3"/>
  <c r="CI20" i="3" s="1"/>
  <c r="CN77" i="3"/>
  <c r="I36" i="5"/>
  <c r="G29" i="11"/>
  <c r="R28" i="19"/>
  <c r="N23" i="4"/>
  <c r="U32" i="14"/>
  <c r="E116" i="1"/>
  <c r="G43" i="11"/>
  <c r="G35" i="1"/>
  <c r="H76" i="1"/>
  <c r="C77" i="1"/>
  <c r="H124" i="1"/>
  <c r="R77" i="3"/>
  <c r="R79" i="3" s="1"/>
  <c r="CD77" i="3"/>
  <c r="AH78" i="3"/>
  <c r="N15" i="4"/>
  <c r="R39" i="19"/>
  <c r="K65" i="29"/>
  <c r="BR77" i="3"/>
  <c r="CO36" i="3"/>
  <c r="CO48" i="3"/>
  <c r="H57" i="1"/>
  <c r="CL44" i="3"/>
  <c r="F39" i="16"/>
  <c r="D68" i="1"/>
  <c r="D14" i="1"/>
  <c r="D24" i="1" s="1"/>
  <c r="F99" i="1"/>
  <c r="H108" i="1"/>
  <c r="Z77" i="3"/>
  <c r="CT77" i="3"/>
  <c r="AP78" i="3"/>
  <c r="H9" i="15"/>
  <c r="H73" i="15"/>
  <c r="J12" i="20"/>
  <c r="H16" i="1"/>
  <c r="CO52" i="3"/>
  <c r="CO62" i="3"/>
  <c r="G27" i="1"/>
  <c r="G20" i="1"/>
  <c r="AI78" i="3"/>
  <c r="H70" i="1"/>
  <c r="F78" i="6"/>
  <c r="F11" i="7"/>
  <c r="G45" i="11"/>
  <c r="H40" i="15"/>
  <c r="H64" i="1"/>
  <c r="AD77" i="3"/>
  <c r="CO38" i="3"/>
  <c r="N39" i="4"/>
  <c r="F36" i="12"/>
  <c r="G77" i="3"/>
  <c r="G79" i="3" s="1"/>
  <c r="R36" i="19"/>
  <c r="H36" i="1"/>
  <c r="C38" i="1"/>
  <c r="H52" i="1"/>
  <c r="AH77" i="3"/>
  <c r="AX78" i="3"/>
  <c r="N63" i="4"/>
  <c r="F34" i="7"/>
  <c r="U8" i="14"/>
  <c r="R7" i="19"/>
  <c r="D77" i="19"/>
  <c r="CO17" i="3"/>
  <c r="CO24" i="3"/>
  <c r="H45" i="1"/>
  <c r="C119" i="1"/>
  <c r="H117" i="1"/>
  <c r="C27" i="1"/>
  <c r="H25" i="1"/>
  <c r="CL28" i="3"/>
  <c r="Q15" i="4"/>
  <c r="I8" i="5"/>
  <c r="F71" i="16"/>
  <c r="K28" i="29"/>
  <c r="G77" i="1"/>
  <c r="BZ77" i="3"/>
  <c r="BZ79" i="3" s="1"/>
  <c r="AM77" i="3"/>
  <c r="AM79" i="3" s="1"/>
  <c r="H13" i="28"/>
  <c r="E17" i="1"/>
  <c r="AP77" i="3"/>
  <c r="BF78" i="3"/>
  <c r="U24" i="14"/>
  <c r="F30" i="16"/>
  <c r="H38" i="26"/>
  <c r="CO37" i="3"/>
  <c r="CO46" i="3"/>
  <c r="AD78" i="3"/>
  <c r="G77" i="5"/>
  <c r="D129" i="1"/>
  <c r="D131" i="1" s="1"/>
  <c r="D29" i="1"/>
  <c r="CL52" i="3"/>
  <c r="Q31" i="4"/>
  <c r="F35" i="7"/>
  <c r="F78" i="5"/>
  <c r="F43" i="7"/>
  <c r="G61" i="11"/>
  <c r="M78" i="14"/>
  <c r="F11" i="24"/>
  <c r="K60" i="29"/>
  <c r="CO32" i="3"/>
  <c r="CO35" i="3"/>
  <c r="N78" i="3"/>
  <c r="CQ77" i="3"/>
  <c r="F51" i="7"/>
  <c r="K52" i="29"/>
  <c r="F20" i="1"/>
  <c r="G39" i="1"/>
  <c r="G50" i="1" s="1"/>
  <c r="F73" i="1"/>
  <c r="H84" i="1"/>
  <c r="F77" i="2"/>
  <c r="F79" i="2" s="1"/>
  <c r="AX77" i="3"/>
  <c r="BN78" i="3"/>
  <c r="CO66" i="3"/>
  <c r="N47" i="4"/>
  <c r="F66" i="7"/>
  <c r="F20" i="12"/>
  <c r="L78" i="13"/>
  <c r="U40" i="14"/>
  <c r="D77" i="21"/>
  <c r="H7" i="21"/>
  <c r="CO50" i="3"/>
  <c r="BR78" i="3"/>
  <c r="D77" i="1"/>
  <c r="S77" i="3"/>
  <c r="CL12" i="3"/>
  <c r="Q47" i="4"/>
  <c r="O78" i="3"/>
  <c r="H33" i="1"/>
  <c r="G99" i="1"/>
  <c r="AA77" i="3"/>
  <c r="CM77" i="3"/>
  <c r="CL7" i="3"/>
  <c r="CL15" i="3"/>
  <c r="CL23" i="3"/>
  <c r="CL31" i="3"/>
  <c r="CL39" i="3"/>
  <c r="CL47" i="3"/>
  <c r="CL55" i="3"/>
  <c r="AQ78" i="3"/>
  <c r="CL63" i="3"/>
  <c r="I64" i="5"/>
  <c r="G7" i="11"/>
  <c r="D77" i="11"/>
  <c r="G71" i="11"/>
  <c r="R52" i="19"/>
  <c r="E31" i="1"/>
  <c r="F19" i="7"/>
  <c r="I78" i="19"/>
  <c r="D27" i="1"/>
  <c r="H86" i="1"/>
  <c r="I8" i="2"/>
  <c r="I16" i="2"/>
  <c r="I24" i="2"/>
  <c r="I32" i="2"/>
  <c r="I40" i="2"/>
  <c r="I48" i="2"/>
  <c r="I56" i="2"/>
  <c r="I64" i="2"/>
  <c r="I72" i="2"/>
  <c r="AJ77" i="3"/>
  <c r="AR78" i="3"/>
  <c r="AU78" i="3"/>
  <c r="G19" i="11"/>
  <c r="H49" i="1"/>
  <c r="H81" i="1"/>
  <c r="AI77" i="3"/>
  <c r="AI79" i="3" s="1"/>
  <c r="CL10" i="3"/>
  <c r="CL18" i="3"/>
  <c r="CL26" i="3"/>
  <c r="CL34" i="3"/>
  <c r="CL42" i="3"/>
  <c r="CL50" i="3"/>
  <c r="AY78" i="3"/>
  <c r="CL58" i="3"/>
  <c r="F67" i="7"/>
  <c r="G15" i="11"/>
  <c r="G38" i="1"/>
  <c r="CO28" i="3"/>
  <c r="G51" i="11"/>
  <c r="F12" i="1"/>
  <c r="G75" i="1"/>
  <c r="H102" i="1"/>
  <c r="H118" i="1"/>
  <c r="H78" i="2"/>
  <c r="AR77" i="3"/>
  <c r="AR79" i="3" s="1"/>
  <c r="BH78" i="3"/>
  <c r="CL74" i="3"/>
  <c r="F76" i="12"/>
  <c r="U60" i="14"/>
  <c r="H19" i="1"/>
  <c r="CQ78" i="3"/>
  <c r="G59" i="11"/>
  <c r="F17" i="1"/>
  <c r="F14" i="1" s="1"/>
  <c r="F24" i="1" s="1"/>
  <c r="D38" i="1"/>
  <c r="H65" i="1"/>
  <c r="H97" i="1"/>
  <c r="AQ77" i="3"/>
  <c r="AQ79" i="3" s="1"/>
  <c r="CL13" i="3"/>
  <c r="CL21" i="3"/>
  <c r="CL29" i="3"/>
  <c r="CL37" i="3"/>
  <c r="CL45" i="3"/>
  <c r="CL53" i="3"/>
  <c r="BG78" i="3"/>
  <c r="CL61" i="3"/>
  <c r="I32" i="5"/>
  <c r="G23" i="11"/>
  <c r="F21" i="12"/>
  <c r="R20" i="19"/>
  <c r="H40" i="1"/>
  <c r="C39" i="1"/>
  <c r="F37" i="12"/>
  <c r="E78" i="14"/>
  <c r="E29" i="1"/>
  <c r="H46" i="1"/>
  <c r="E77" i="1"/>
  <c r="F104" i="1"/>
  <c r="I10" i="2"/>
  <c r="I18" i="2"/>
  <c r="I26" i="2"/>
  <c r="I34" i="2"/>
  <c r="I42" i="2"/>
  <c r="I50" i="2"/>
  <c r="I58" i="2"/>
  <c r="I66" i="2"/>
  <c r="I74" i="2"/>
  <c r="AZ77" i="3"/>
  <c r="CF78" i="3"/>
  <c r="CL67" i="3"/>
  <c r="N51" i="4"/>
  <c r="G77" i="2"/>
  <c r="AY77" i="3"/>
  <c r="CL8" i="3"/>
  <c r="CL16" i="3"/>
  <c r="CL24" i="3"/>
  <c r="CL32" i="3"/>
  <c r="CL40" i="3"/>
  <c r="CL48" i="3"/>
  <c r="CL56" i="3"/>
  <c r="BO78" i="3"/>
  <c r="CL64" i="3"/>
  <c r="F77" i="6"/>
  <c r="F79" i="6" s="1"/>
  <c r="G31" i="11"/>
  <c r="H16" i="15"/>
  <c r="D78" i="18"/>
  <c r="J14" i="20"/>
  <c r="CO18" i="3"/>
  <c r="F69" i="12"/>
  <c r="H30" i="1"/>
  <c r="C31" i="1"/>
  <c r="H62" i="1"/>
  <c r="C92" i="1"/>
  <c r="H78" i="1"/>
  <c r="D114" i="1"/>
  <c r="BH77" i="3"/>
  <c r="CN78" i="3"/>
  <c r="CL75" i="3"/>
  <c r="Q23" i="4"/>
  <c r="F65" i="27"/>
  <c r="H41" i="1"/>
  <c r="G73" i="1"/>
  <c r="H113" i="1"/>
  <c r="G78" i="2"/>
  <c r="BG77" i="3"/>
  <c r="BG79" i="3" s="1"/>
  <c r="CL11" i="3"/>
  <c r="CL19" i="3"/>
  <c r="CL27" i="3"/>
  <c r="CL35" i="3"/>
  <c r="CL43" i="3"/>
  <c r="CL51" i="3"/>
  <c r="K78" i="3"/>
  <c r="BW78" i="3"/>
  <c r="CL59" i="3"/>
  <c r="G39" i="11"/>
  <c r="F53" i="12"/>
  <c r="F31" i="16"/>
  <c r="G77" i="19"/>
  <c r="CO30" i="3"/>
  <c r="H94" i="1"/>
  <c r="I12" i="2"/>
  <c r="I20" i="2"/>
  <c r="I28" i="2"/>
  <c r="I36" i="2"/>
  <c r="I44" i="2"/>
  <c r="I52" i="2"/>
  <c r="I60" i="2"/>
  <c r="I68" i="2"/>
  <c r="I76" i="2"/>
  <c r="BP77" i="3"/>
  <c r="CL69" i="3"/>
  <c r="D78" i="8"/>
  <c r="H67" i="1"/>
  <c r="G119" i="1"/>
  <c r="BO77" i="3"/>
  <c r="CL14" i="3"/>
  <c r="CL22" i="3"/>
  <c r="CL30" i="3"/>
  <c r="CL38" i="3"/>
  <c r="CL46" i="3"/>
  <c r="CL54" i="3"/>
  <c r="S78" i="3"/>
  <c r="CE78" i="3"/>
  <c r="CL62" i="3"/>
  <c r="I48" i="5"/>
  <c r="G47" i="11"/>
  <c r="K36" i="29"/>
  <c r="W78" i="3"/>
  <c r="G17" i="1"/>
  <c r="H126" i="1"/>
  <c r="L77" i="3"/>
  <c r="BX77" i="3"/>
  <c r="CL65" i="3"/>
  <c r="H13" i="1"/>
  <c r="H9" i="1"/>
  <c r="F75" i="1"/>
  <c r="H89" i="1"/>
  <c r="E104" i="1"/>
  <c r="H121" i="1"/>
  <c r="K77" i="3"/>
  <c r="K79" i="3" s="1"/>
  <c r="BW77" i="3"/>
  <c r="CL9" i="3"/>
  <c r="CL17" i="3"/>
  <c r="CL25" i="3"/>
  <c r="CL33" i="3"/>
  <c r="CL41" i="3"/>
  <c r="CL49" i="3"/>
  <c r="AA78" i="3"/>
  <c r="CL57" i="3"/>
  <c r="CM78" i="3"/>
  <c r="N78" i="6"/>
  <c r="G55" i="11"/>
  <c r="G77" i="13"/>
  <c r="G79" i="13" s="1"/>
  <c r="F63" i="16"/>
  <c r="K68" i="29"/>
  <c r="H72" i="1"/>
  <c r="AU77" i="3"/>
  <c r="AU79" i="3" s="1"/>
  <c r="BK78" i="3"/>
  <c r="Q7" i="4"/>
  <c r="R77" i="4"/>
  <c r="H64" i="15"/>
  <c r="H22" i="1"/>
  <c r="E38" i="1"/>
  <c r="H54" i="1"/>
  <c r="H110" i="1"/>
  <c r="I14" i="2"/>
  <c r="I22" i="2"/>
  <c r="I30" i="2"/>
  <c r="I38" i="2"/>
  <c r="I46" i="2"/>
  <c r="I54" i="2"/>
  <c r="I62" i="2"/>
  <c r="I70" i="2"/>
  <c r="T77" i="3"/>
  <c r="T79" i="3" s="1"/>
  <c r="CF77" i="3"/>
  <c r="T78" i="3"/>
  <c r="D66" i="3"/>
  <c r="H69" i="1"/>
  <c r="C73" i="1"/>
  <c r="AS77" i="3"/>
  <c r="D14" i="3"/>
  <c r="D22" i="3"/>
  <c r="D30" i="3"/>
  <c r="D38" i="3"/>
  <c r="D46" i="3"/>
  <c r="D54" i="3"/>
  <c r="BI78" i="3"/>
  <c r="D62" i="3"/>
  <c r="CO70" i="3"/>
  <c r="I60" i="5"/>
  <c r="G9" i="11"/>
  <c r="G73" i="11"/>
  <c r="K44" i="29"/>
  <c r="D78" i="4"/>
  <c r="I61" i="5"/>
  <c r="D21" i="13"/>
  <c r="H77" i="14"/>
  <c r="N49" i="4"/>
  <c r="AZ78" i="3"/>
  <c r="CL70" i="3"/>
  <c r="N19" i="4"/>
  <c r="F26" i="7"/>
  <c r="L77" i="13"/>
  <c r="L79" i="13" s="1"/>
  <c r="U76" i="14"/>
  <c r="K9" i="29"/>
  <c r="H43" i="1"/>
  <c r="C116" i="1"/>
  <c r="H116" i="1" s="1"/>
  <c r="H115" i="1"/>
  <c r="BA77" i="3"/>
  <c r="D9" i="3"/>
  <c r="D17" i="3"/>
  <c r="D25" i="3"/>
  <c r="D33" i="3"/>
  <c r="D41" i="3"/>
  <c r="D49" i="3"/>
  <c r="E78" i="3"/>
  <c r="D57" i="3"/>
  <c r="BQ78" i="3"/>
  <c r="D65" i="3"/>
  <c r="CO73" i="3"/>
  <c r="F59" i="7"/>
  <c r="G17" i="11"/>
  <c r="F13" i="12"/>
  <c r="R76" i="19"/>
  <c r="K76" i="29"/>
  <c r="Q10" i="4"/>
  <c r="Q26" i="4"/>
  <c r="I65" i="5"/>
  <c r="K13" i="6"/>
  <c r="K29" i="6"/>
  <c r="K45" i="6"/>
  <c r="K61" i="6"/>
  <c r="F13" i="7"/>
  <c r="F63" i="12"/>
  <c r="D47" i="13"/>
  <c r="D69" i="13"/>
  <c r="H14" i="26"/>
  <c r="F18" i="12"/>
  <c r="CL73" i="3"/>
  <c r="K41" i="29"/>
  <c r="N71" i="4"/>
  <c r="C20" i="1"/>
  <c r="H21" i="1"/>
  <c r="H32" i="15"/>
  <c r="K36" i="28"/>
  <c r="G104" i="1"/>
  <c r="BI77" i="3"/>
  <c r="D12" i="3"/>
  <c r="D20" i="3"/>
  <c r="D28" i="3"/>
  <c r="D36" i="3"/>
  <c r="D44" i="3"/>
  <c r="D52" i="3"/>
  <c r="M78" i="3"/>
  <c r="BY78" i="3"/>
  <c r="D60" i="3"/>
  <c r="CO68" i="3"/>
  <c r="CO76" i="3"/>
  <c r="Q19" i="4"/>
  <c r="Q35" i="4"/>
  <c r="Q51" i="4"/>
  <c r="Q67" i="4"/>
  <c r="I28" i="5"/>
  <c r="G25" i="11"/>
  <c r="I69" i="5"/>
  <c r="H29" i="28"/>
  <c r="F50" i="12"/>
  <c r="R69" i="19"/>
  <c r="BP78" i="3"/>
  <c r="CL68" i="3"/>
  <c r="CL76" i="3"/>
  <c r="N67" i="4"/>
  <c r="F58" i="7"/>
  <c r="H17" i="15"/>
  <c r="K73" i="29"/>
  <c r="D35" i="1"/>
  <c r="I24" i="5"/>
  <c r="K20" i="29"/>
  <c r="E27" i="1"/>
  <c r="H59" i="1"/>
  <c r="F77" i="1"/>
  <c r="E114" i="1"/>
  <c r="D7" i="3"/>
  <c r="E77" i="3"/>
  <c r="E79" i="3" s="1"/>
  <c r="BQ77" i="3"/>
  <c r="D15" i="3"/>
  <c r="D23" i="3"/>
  <c r="D31" i="3"/>
  <c r="D39" i="3"/>
  <c r="D47" i="3"/>
  <c r="D55" i="3"/>
  <c r="U78" i="3"/>
  <c r="CG78" i="3"/>
  <c r="D63" i="3"/>
  <c r="D67" i="3"/>
  <c r="CO71" i="3"/>
  <c r="J77" i="4"/>
  <c r="I76" i="5"/>
  <c r="G33" i="11"/>
  <c r="F45" i="12"/>
  <c r="H24" i="15"/>
  <c r="F23" i="16"/>
  <c r="O77" i="19"/>
  <c r="R44" i="19"/>
  <c r="H77" i="4"/>
  <c r="Q22" i="4"/>
  <c r="I49" i="5"/>
  <c r="K17" i="6"/>
  <c r="K33" i="6"/>
  <c r="K49" i="6"/>
  <c r="K65" i="6"/>
  <c r="F29" i="7"/>
  <c r="D31" i="13"/>
  <c r="K26" i="29"/>
  <c r="N77" i="13"/>
  <c r="R37" i="19"/>
  <c r="K35" i="29"/>
  <c r="L78" i="3"/>
  <c r="BX78" i="3"/>
  <c r="CL71" i="3"/>
  <c r="G77" i="4"/>
  <c r="F12" i="12"/>
  <c r="F22" i="16"/>
  <c r="L77" i="19"/>
  <c r="R63" i="19"/>
  <c r="C99" i="1"/>
  <c r="H99" i="1" s="1"/>
  <c r="H93" i="1"/>
  <c r="AE77" i="3"/>
  <c r="AE79" i="3" s="1"/>
  <c r="G12" i="1"/>
  <c r="F29" i="1"/>
  <c r="D92" i="1"/>
  <c r="H91" i="1"/>
  <c r="H107" i="1"/>
  <c r="H123" i="1"/>
  <c r="M77" i="3"/>
  <c r="BY77" i="3"/>
  <c r="D10" i="3"/>
  <c r="D18" i="3"/>
  <c r="D26" i="3"/>
  <c r="D34" i="3"/>
  <c r="D42" i="3"/>
  <c r="D50" i="3"/>
  <c r="AC78" i="3"/>
  <c r="D58" i="3"/>
  <c r="CO74" i="3"/>
  <c r="F78" i="4"/>
  <c r="N77" i="6"/>
  <c r="N79" i="6" s="1"/>
  <c r="G41" i="11"/>
  <c r="P77" i="4"/>
  <c r="H77" i="5"/>
  <c r="I29" i="5"/>
  <c r="D53" i="13"/>
  <c r="G77" i="15"/>
  <c r="G79" i="15" s="1"/>
  <c r="F32" i="7"/>
  <c r="U12" i="14"/>
  <c r="E68" i="1"/>
  <c r="H109" i="1"/>
  <c r="BS77" i="3"/>
  <c r="BS79" i="3" s="1"/>
  <c r="BC78" i="3"/>
  <c r="I72" i="5"/>
  <c r="G75" i="11"/>
  <c r="D31" i="1"/>
  <c r="U77" i="3"/>
  <c r="CG77" i="3"/>
  <c r="D13" i="3"/>
  <c r="D21" i="3"/>
  <c r="D29" i="3"/>
  <c r="D37" i="3"/>
  <c r="D45" i="3"/>
  <c r="D53" i="3"/>
  <c r="AK78" i="3"/>
  <c r="D61" i="3"/>
  <c r="CO69" i="3"/>
  <c r="CI69" i="3" s="1"/>
  <c r="I44" i="5"/>
  <c r="G49" i="11"/>
  <c r="F55" i="16"/>
  <c r="R12" i="19"/>
  <c r="Q18" i="4"/>
  <c r="I33" i="5"/>
  <c r="K21" i="6"/>
  <c r="K37" i="6"/>
  <c r="K53" i="6"/>
  <c r="K69" i="6"/>
  <c r="F45" i="7"/>
  <c r="D15" i="13"/>
  <c r="M78" i="13"/>
  <c r="J54" i="20"/>
  <c r="D74" i="3"/>
  <c r="F64" i="7"/>
  <c r="U25" i="14"/>
  <c r="U38" i="14"/>
  <c r="F44" i="12"/>
  <c r="U28" i="14"/>
  <c r="F54" i="16"/>
  <c r="R31" i="19"/>
  <c r="K28" i="28"/>
  <c r="H11" i="1"/>
  <c r="C68" i="1"/>
  <c r="H51" i="1"/>
  <c r="AC77" i="3"/>
  <c r="D8" i="3"/>
  <c r="D16" i="3"/>
  <c r="D24" i="3"/>
  <c r="D32" i="3"/>
  <c r="D40" i="3"/>
  <c r="D48" i="3"/>
  <c r="D56" i="3"/>
  <c r="AS78" i="3"/>
  <c r="D64" i="3"/>
  <c r="CO72" i="3"/>
  <c r="G57" i="11"/>
  <c r="D78" i="11"/>
  <c r="H55" i="21"/>
  <c r="I37" i="5"/>
  <c r="D78" i="6"/>
  <c r="D37" i="13"/>
  <c r="D78" i="14"/>
  <c r="U57" i="14"/>
  <c r="F46" i="7"/>
  <c r="AJ78" i="3"/>
  <c r="CL72" i="3"/>
  <c r="N35" i="4"/>
  <c r="U44" i="14"/>
  <c r="H49" i="15"/>
  <c r="G14" i="1"/>
  <c r="G24" i="1" s="1"/>
  <c r="F38" i="1"/>
  <c r="H83" i="1"/>
  <c r="AK77" i="3"/>
  <c r="AK79" i="3" s="1"/>
  <c r="D11" i="3"/>
  <c r="D19" i="3"/>
  <c r="D27" i="3"/>
  <c r="D35" i="3"/>
  <c r="D43" i="3"/>
  <c r="D51" i="3"/>
  <c r="BA78" i="3"/>
  <c r="D59" i="3"/>
  <c r="CO67" i="3"/>
  <c r="CI67" i="3" s="1"/>
  <c r="CO75" i="3"/>
  <c r="I12" i="5"/>
  <c r="F27" i="7"/>
  <c r="G65" i="11"/>
  <c r="H56" i="15"/>
  <c r="K12" i="29"/>
  <c r="Q14" i="4"/>
  <c r="I17" i="5"/>
  <c r="K9" i="6"/>
  <c r="K25" i="6"/>
  <c r="K41" i="6"/>
  <c r="L78" i="6"/>
  <c r="K57" i="6"/>
  <c r="K73" i="6"/>
  <c r="F61" i="7"/>
  <c r="F31" i="12"/>
  <c r="D63" i="13"/>
  <c r="K78" i="14"/>
  <c r="H22" i="15"/>
  <c r="H38" i="15"/>
  <c r="H54" i="15"/>
  <c r="H70" i="15"/>
  <c r="F25" i="16"/>
  <c r="F57" i="16"/>
  <c r="D78" i="16"/>
  <c r="R22" i="19"/>
  <c r="R54" i="19"/>
  <c r="H21" i="21"/>
  <c r="K18" i="29"/>
  <c r="D71" i="3"/>
  <c r="N16" i="4"/>
  <c r="N32" i="4"/>
  <c r="N48" i="4"/>
  <c r="N64" i="4"/>
  <c r="H10" i="6"/>
  <c r="H18" i="6"/>
  <c r="H26" i="6"/>
  <c r="H34" i="6"/>
  <c r="H42" i="6"/>
  <c r="H50" i="6"/>
  <c r="H58" i="6"/>
  <c r="H66" i="6"/>
  <c r="H74" i="6"/>
  <c r="F77" i="13"/>
  <c r="U21" i="14"/>
  <c r="U53" i="14"/>
  <c r="F36" i="16"/>
  <c r="F68" i="16"/>
  <c r="K27" i="29"/>
  <c r="N13" i="4"/>
  <c r="N57" i="4"/>
  <c r="O78" i="4"/>
  <c r="N65" i="4"/>
  <c r="L78" i="4"/>
  <c r="I9" i="5"/>
  <c r="I41" i="5"/>
  <c r="I73" i="5"/>
  <c r="K11" i="6"/>
  <c r="K19" i="6"/>
  <c r="K27" i="6"/>
  <c r="K35" i="6"/>
  <c r="K43" i="6"/>
  <c r="K51" i="6"/>
  <c r="K59" i="6"/>
  <c r="K67" i="6"/>
  <c r="K75" i="6"/>
  <c r="F37" i="7"/>
  <c r="F69" i="7"/>
  <c r="D77" i="12"/>
  <c r="F7" i="12"/>
  <c r="F39" i="12"/>
  <c r="F71" i="12"/>
  <c r="D11" i="13"/>
  <c r="D27" i="13"/>
  <c r="D43" i="13"/>
  <c r="D59" i="13"/>
  <c r="D75" i="13"/>
  <c r="S78" i="14"/>
  <c r="E78" i="15"/>
  <c r="F33" i="16"/>
  <c r="F65" i="16"/>
  <c r="R14" i="19"/>
  <c r="R46" i="19"/>
  <c r="H39" i="21"/>
  <c r="K34" i="29"/>
  <c r="D69" i="3"/>
  <c r="I77" i="4"/>
  <c r="N12" i="4"/>
  <c r="N28" i="4"/>
  <c r="N44" i="4"/>
  <c r="N60" i="4"/>
  <c r="N76" i="4"/>
  <c r="H12" i="6"/>
  <c r="H20" i="6"/>
  <c r="H28" i="6"/>
  <c r="H36" i="6"/>
  <c r="H44" i="6"/>
  <c r="H52" i="6"/>
  <c r="H60" i="6"/>
  <c r="H68" i="6"/>
  <c r="H76" i="6"/>
  <c r="P77" i="14"/>
  <c r="U29" i="14"/>
  <c r="L78" i="14"/>
  <c r="U61" i="14"/>
  <c r="F12" i="16"/>
  <c r="F44" i="16"/>
  <c r="F76" i="16"/>
  <c r="J68" i="20"/>
  <c r="K43" i="29"/>
  <c r="N9" i="4"/>
  <c r="N25" i="4"/>
  <c r="N37" i="4"/>
  <c r="E77" i="11"/>
  <c r="U10" i="14"/>
  <c r="T78" i="4"/>
  <c r="I21" i="5"/>
  <c r="I53" i="5"/>
  <c r="D17" i="13"/>
  <c r="D33" i="13"/>
  <c r="D49" i="13"/>
  <c r="D65" i="13"/>
  <c r="J22" i="20"/>
  <c r="K52" i="28"/>
  <c r="K42" i="29"/>
  <c r="D72" i="3"/>
  <c r="E78" i="5"/>
  <c r="F8" i="7"/>
  <c r="F40" i="7"/>
  <c r="F72" i="7"/>
  <c r="F26" i="12"/>
  <c r="F58" i="12"/>
  <c r="F78" i="13"/>
  <c r="U33" i="14"/>
  <c r="T78" i="14"/>
  <c r="U65" i="14"/>
  <c r="H19" i="15"/>
  <c r="H35" i="15"/>
  <c r="H51" i="15"/>
  <c r="H67" i="15"/>
  <c r="D77" i="17"/>
  <c r="R29" i="19"/>
  <c r="R61" i="19"/>
  <c r="H54" i="26"/>
  <c r="H53" i="28"/>
  <c r="K51" i="29"/>
  <c r="F24" i="12"/>
  <c r="F15" i="12"/>
  <c r="F47" i="12"/>
  <c r="E77" i="13"/>
  <c r="D7" i="13"/>
  <c r="D23" i="13"/>
  <c r="D39" i="13"/>
  <c r="D55" i="13"/>
  <c r="D71" i="13"/>
  <c r="H14" i="15"/>
  <c r="H30" i="15"/>
  <c r="H46" i="15"/>
  <c r="H62" i="15"/>
  <c r="F9" i="16"/>
  <c r="F41" i="16"/>
  <c r="F73" i="16"/>
  <c r="R38" i="19"/>
  <c r="R70" i="19"/>
  <c r="K50" i="29"/>
  <c r="D75" i="3"/>
  <c r="N8" i="4"/>
  <c r="N24" i="4"/>
  <c r="N40" i="4"/>
  <c r="N56" i="4"/>
  <c r="N72" i="4"/>
  <c r="H14" i="6"/>
  <c r="H22" i="6"/>
  <c r="H30" i="6"/>
  <c r="H38" i="6"/>
  <c r="H46" i="6"/>
  <c r="H54" i="6"/>
  <c r="H62" i="6"/>
  <c r="H70" i="6"/>
  <c r="N78" i="13"/>
  <c r="U37" i="14"/>
  <c r="U69" i="14"/>
  <c r="F20" i="16"/>
  <c r="F52" i="16"/>
  <c r="J36" i="20"/>
  <c r="F41" i="27"/>
  <c r="K59" i="29"/>
  <c r="N21" i="4"/>
  <c r="N69" i="4"/>
  <c r="U42" i="14"/>
  <c r="Q30" i="4"/>
  <c r="Q34" i="4"/>
  <c r="Q38" i="4"/>
  <c r="Q42" i="4"/>
  <c r="Q46" i="4"/>
  <c r="Q50" i="4"/>
  <c r="Q54" i="4"/>
  <c r="Q58" i="4"/>
  <c r="Q62" i="4"/>
  <c r="Q66" i="4"/>
  <c r="Q70" i="4"/>
  <c r="Q74" i="4"/>
  <c r="I13" i="5"/>
  <c r="I45" i="5"/>
  <c r="D77" i="6"/>
  <c r="M77" i="13"/>
  <c r="M79" i="13" s="1"/>
  <c r="D13" i="13"/>
  <c r="D29" i="13"/>
  <c r="D45" i="13"/>
  <c r="D61" i="13"/>
  <c r="G77" i="14"/>
  <c r="D77" i="18"/>
  <c r="D79" i="18" s="1"/>
  <c r="F17" i="27"/>
  <c r="K58" i="29"/>
  <c r="D70" i="3"/>
  <c r="E78" i="4"/>
  <c r="M77" i="6"/>
  <c r="F16" i="7"/>
  <c r="F48" i="7"/>
  <c r="F34" i="12"/>
  <c r="F66" i="12"/>
  <c r="U9" i="14"/>
  <c r="U41" i="14"/>
  <c r="U73" i="14"/>
  <c r="E78" i="16"/>
  <c r="F77" i="19"/>
  <c r="F79" i="19" s="1"/>
  <c r="R21" i="19"/>
  <c r="R53" i="19"/>
  <c r="H78" i="19"/>
  <c r="H15" i="21"/>
  <c r="F51" i="24"/>
  <c r="K76" i="28"/>
  <c r="K67" i="29"/>
  <c r="N33" i="4"/>
  <c r="N53" i="4"/>
  <c r="F56" i="12"/>
  <c r="I25" i="5"/>
  <c r="I57" i="5"/>
  <c r="D78" i="5"/>
  <c r="L77" i="6"/>
  <c r="K7" i="6"/>
  <c r="K15" i="6"/>
  <c r="K23" i="6"/>
  <c r="K31" i="6"/>
  <c r="K39" i="6"/>
  <c r="K47" i="6"/>
  <c r="K55" i="6"/>
  <c r="K63" i="6"/>
  <c r="K71" i="6"/>
  <c r="F21" i="7"/>
  <c r="F53" i="7"/>
  <c r="F23" i="12"/>
  <c r="F55" i="12"/>
  <c r="D19" i="13"/>
  <c r="D35" i="13"/>
  <c r="D51" i="13"/>
  <c r="D67" i="13"/>
  <c r="O77" i="14"/>
  <c r="F17" i="16"/>
  <c r="F49" i="16"/>
  <c r="E77" i="19"/>
  <c r="R30" i="19"/>
  <c r="G78" i="19"/>
  <c r="R62" i="19"/>
  <c r="F27" i="24"/>
  <c r="I78" i="25"/>
  <c r="K66" i="29"/>
  <c r="D73" i="3"/>
  <c r="N20" i="4"/>
  <c r="N36" i="4"/>
  <c r="N52" i="4"/>
  <c r="M78" i="4"/>
  <c r="N68" i="4"/>
  <c r="H8" i="6"/>
  <c r="H16" i="6"/>
  <c r="H24" i="6"/>
  <c r="H32" i="6"/>
  <c r="H40" i="6"/>
  <c r="H48" i="6"/>
  <c r="E48" i="6" s="1"/>
  <c r="H56" i="6"/>
  <c r="H64" i="6"/>
  <c r="H72" i="6"/>
  <c r="E77" i="12"/>
  <c r="E79" i="12" s="1"/>
  <c r="U13" i="14"/>
  <c r="U45" i="14"/>
  <c r="F78" i="15"/>
  <c r="F28" i="16"/>
  <c r="F60" i="16"/>
  <c r="N77" i="19"/>
  <c r="N79" i="19" s="1"/>
  <c r="P78" i="19"/>
  <c r="K12" i="28"/>
  <c r="K11" i="29"/>
  <c r="K75" i="29"/>
  <c r="N17" i="4"/>
  <c r="D9" i="13"/>
  <c r="D25" i="13"/>
  <c r="D41" i="13"/>
  <c r="E78" i="13"/>
  <c r="D57" i="13"/>
  <c r="D73" i="13"/>
  <c r="M77" i="19"/>
  <c r="O78" i="19"/>
  <c r="K10" i="29"/>
  <c r="K74" i="29"/>
  <c r="D68" i="3"/>
  <c r="D76" i="3"/>
  <c r="M78" i="6"/>
  <c r="F24" i="7"/>
  <c r="F56" i="7"/>
  <c r="F10" i="12"/>
  <c r="F42" i="12"/>
  <c r="F74" i="12"/>
  <c r="U17" i="14"/>
  <c r="U49" i="14"/>
  <c r="H11" i="15"/>
  <c r="H27" i="15"/>
  <c r="H43" i="15"/>
  <c r="H59" i="15"/>
  <c r="H75" i="15"/>
  <c r="R13" i="19"/>
  <c r="R45" i="19"/>
  <c r="K19" i="29"/>
  <c r="S77" i="4"/>
  <c r="S79" i="4" s="1"/>
  <c r="N41" i="4"/>
  <c r="N73" i="4"/>
  <c r="F14" i="7"/>
  <c r="D77" i="10"/>
  <c r="U70" i="14"/>
  <c r="H78" i="13"/>
  <c r="U34" i="14"/>
  <c r="U66" i="14"/>
  <c r="F26" i="16"/>
  <c r="F58" i="16"/>
  <c r="P77" i="19"/>
  <c r="H23" i="21"/>
  <c r="K29" i="29"/>
  <c r="I31" i="5"/>
  <c r="I63" i="5"/>
  <c r="K12" i="6"/>
  <c r="K20" i="6"/>
  <c r="K28" i="6"/>
  <c r="K36" i="6"/>
  <c r="E36" i="6" s="1"/>
  <c r="K44" i="6"/>
  <c r="E44" i="6" s="1"/>
  <c r="K52" i="6"/>
  <c r="K60" i="6"/>
  <c r="K68" i="6"/>
  <c r="E68" i="6" s="1"/>
  <c r="K76" i="6"/>
  <c r="F11" i="12"/>
  <c r="F43" i="12"/>
  <c r="F75" i="12"/>
  <c r="D12" i="13"/>
  <c r="D28" i="13"/>
  <c r="D44" i="13"/>
  <c r="D60" i="13"/>
  <c r="D76" i="13"/>
  <c r="F37" i="16"/>
  <c r="F69" i="16"/>
  <c r="R10" i="19"/>
  <c r="R42" i="19"/>
  <c r="R74" i="19"/>
  <c r="H71" i="21"/>
  <c r="H61" i="28"/>
  <c r="K62" i="29"/>
  <c r="N46" i="4"/>
  <c r="K46" i="4" s="1"/>
  <c r="H21" i="6"/>
  <c r="H53" i="6"/>
  <c r="E53" i="6" s="1"/>
  <c r="H78" i="14"/>
  <c r="Q21" i="4"/>
  <c r="Q53" i="4"/>
  <c r="I30" i="5"/>
  <c r="G20" i="11"/>
  <c r="E77" i="15"/>
  <c r="H54" i="21"/>
  <c r="R27" i="19"/>
  <c r="R59" i="19"/>
  <c r="H31" i="21"/>
  <c r="K37" i="29"/>
  <c r="D77" i="4"/>
  <c r="D79" i="4" s="1"/>
  <c r="I11" i="5"/>
  <c r="I43" i="5"/>
  <c r="I75" i="5"/>
  <c r="F9" i="7"/>
  <c r="F41" i="7"/>
  <c r="F73" i="7"/>
  <c r="I77" i="13"/>
  <c r="D18" i="13"/>
  <c r="D34" i="13"/>
  <c r="D50" i="13"/>
  <c r="D66" i="13"/>
  <c r="J70" i="20"/>
  <c r="F49" i="27"/>
  <c r="K70" i="29"/>
  <c r="E77" i="4"/>
  <c r="F19" i="24"/>
  <c r="Q25" i="4"/>
  <c r="Q57" i="4"/>
  <c r="R78" i="4"/>
  <c r="G36" i="11"/>
  <c r="K16" i="29"/>
  <c r="U74" i="14"/>
  <c r="F34" i="16"/>
  <c r="F66" i="16"/>
  <c r="J60" i="20"/>
  <c r="H37" i="28"/>
  <c r="K45" i="29"/>
  <c r="L77" i="4"/>
  <c r="L79" i="4" s="1"/>
  <c r="K7" i="4"/>
  <c r="U7" i="4" s="1"/>
  <c r="K11" i="4"/>
  <c r="K15" i="4"/>
  <c r="U15" i="4" s="1"/>
  <c r="K19" i="4"/>
  <c r="U19" i="4" s="1"/>
  <c r="K23" i="4"/>
  <c r="K27" i="4"/>
  <c r="U27" i="4" s="1"/>
  <c r="K31" i="4"/>
  <c r="K35" i="4"/>
  <c r="K39" i="4"/>
  <c r="U39" i="4" s="1"/>
  <c r="K43" i="4"/>
  <c r="K47" i="4"/>
  <c r="U47" i="4" s="1"/>
  <c r="K51" i="4"/>
  <c r="U51" i="4" s="1"/>
  <c r="K55" i="4"/>
  <c r="K59" i="4"/>
  <c r="U59" i="4" s="1"/>
  <c r="K63" i="4"/>
  <c r="K67" i="4"/>
  <c r="U67" i="4" s="1"/>
  <c r="K71" i="4"/>
  <c r="K75" i="4"/>
  <c r="I23" i="5"/>
  <c r="I55" i="5"/>
  <c r="K14" i="6"/>
  <c r="K22" i="6"/>
  <c r="K30" i="6"/>
  <c r="K38" i="6"/>
  <c r="K46" i="6"/>
  <c r="K54" i="6"/>
  <c r="K62" i="6"/>
  <c r="K70" i="6"/>
  <c r="D77" i="9"/>
  <c r="F19" i="12"/>
  <c r="F51" i="12"/>
  <c r="D8" i="13"/>
  <c r="D24" i="13"/>
  <c r="D40" i="13"/>
  <c r="D56" i="13"/>
  <c r="D72" i="13"/>
  <c r="K77" i="14"/>
  <c r="F13" i="16"/>
  <c r="F45" i="16"/>
  <c r="R34" i="19"/>
  <c r="R66" i="19"/>
  <c r="K14" i="29"/>
  <c r="N30" i="4"/>
  <c r="H29" i="6"/>
  <c r="H61" i="6"/>
  <c r="L77" i="14"/>
  <c r="F8" i="16"/>
  <c r="Q29" i="4"/>
  <c r="Q61" i="4"/>
  <c r="G52" i="11"/>
  <c r="J27" i="20"/>
  <c r="H25" i="21"/>
  <c r="K10" i="25"/>
  <c r="H26" i="26"/>
  <c r="N29" i="4"/>
  <c r="N45" i="4"/>
  <c r="N61" i="4"/>
  <c r="G78" i="5"/>
  <c r="F22" i="7"/>
  <c r="F54" i="7"/>
  <c r="E78" i="11"/>
  <c r="F32" i="12"/>
  <c r="F64" i="12"/>
  <c r="U14" i="14"/>
  <c r="U46" i="14"/>
  <c r="H13" i="15"/>
  <c r="H29" i="15"/>
  <c r="H45" i="15"/>
  <c r="H61" i="15"/>
  <c r="E77" i="16"/>
  <c r="D78" i="17"/>
  <c r="R19" i="19"/>
  <c r="R51" i="19"/>
  <c r="E78" i="26"/>
  <c r="K53" i="29"/>
  <c r="CI65" i="3"/>
  <c r="CI71" i="3"/>
  <c r="CI73" i="3"/>
  <c r="CI75" i="3"/>
  <c r="T77" i="4"/>
  <c r="T79" i="4" s="1"/>
  <c r="U23" i="4"/>
  <c r="U55" i="4"/>
  <c r="I35" i="5"/>
  <c r="I67" i="5"/>
  <c r="F17" i="7"/>
  <c r="F49" i="7"/>
  <c r="D14" i="13"/>
  <c r="D30" i="13"/>
  <c r="D46" i="13"/>
  <c r="D62" i="13"/>
  <c r="S77" i="14"/>
  <c r="H18" i="15"/>
  <c r="H34" i="15"/>
  <c r="H50" i="15"/>
  <c r="H66" i="15"/>
  <c r="K78" i="19"/>
  <c r="J38" i="20"/>
  <c r="F59" i="24"/>
  <c r="K20" i="28"/>
  <c r="K22" i="29"/>
  <c r="F22" i="12"/>
  <c r="U11" i="14"/>
  <c r="F40" i="16"/>
  <c r="Q33" i="4"/>
  <c r="Q65" i="4"/>
  <c r="I62" i="5"/>
  <c r="G68" i="11"/>
  <c r="I78" i="14"/>
  <c r="K74" i="25"/>
  <c r="G78" i="4"/>
  <c r="J77" i="14"/>
  <c r="J79" i="14" s="1"/>
  <c r="U18" i="14"/>
  <c r="U50" i="14"/>
  <c r="F78" i="14"/>
  <c r="F10" i="16"/>
  <c r="F42" i="16"/>
  <c r="F74" i="16"/>
  <c r="J28" i="20"/>
  <c r="H70" i="26"/>
  <c r="K60" i="28"/>
  <c r="K61" i="29"/>
  <c r="I15" i="5"/>
  <c r="I47" i="5"/>
  <c r="H78" i="5"/>
  <c r="K8" i="6"/>
  <c r="K16" i="6"/>
  <c r="E16" i="6" s="1"/>
  <c r="K24" i="6"/>
  <c r="K32" i="6"/>
  <c r="K40" i="6"/>
  <c r="K48" i="6"/>
  <c r="K56" i="6"/>
  <c r="K64" i="6"/>
  <c r="E64" i="6" s="1"/>
  <c r="K72" i="6"/>
  <c r="F77" i="11"/>
  <c r="F27" i="12"/>
  <c r="F59" i="12"/>
  <c r="D20" i="13"/>
  <c r="D36" i="13"/>
  <c r="D52" i="13"/>
  <c r="I78" i="13"/>
  <c r="D68" i="13"/>
  <c r="F21" i="16"/>
  <c r="F53" i="16"/>
  <c r="I77" i="19"/>
  <c r="I79" i="19" s="1"/>
  <c r="R26" i="19"/>
  <c r="R58" i="19"/>
  <c r="G77" i="26"/>
  <c r="K30" i="29"/>
  <c r="N14" i="4"/>
  <c r="I78" i="4"/>
  <c r="H37" i="6"/>
  <c r="E37" i="6" s="1"/>
  <c r="H69" i="6"/>
  <c r="E69" i="6" s="1"/>
  <c r="F54" i="12"/>
  <c r="U43" i="14"/>
  <c r="F72" i="16"/>
  <c r="Q37" i="4"/>
  <c r="Q69" i="4"/>
  <c r="K78" i="13"/>
  <c r="G77" i="6"/>
  <c r="F30" i="7"/>
  <c r="F62" i="7"/>
  <c r="F8" i="12"/>
  <c r="F40" i="12"/>
  <c r="F72" i="12"/>
  <c r="R77" i="14"/>
  <c r="R79" i="14" s="1"/>
  <c r="U22" i="14"/>
  <c r="U54" i="14"/>
  <c r="N78" i="14"/>
  <c r="R11" i="19"/>
  <c r="R43" i="19"/>
  <c r="R75" i="19"/>
  <c r="F25" i="27"/>
  <c r="K69" i="29"/>
  <c r="Q8" i="4"/>
  <c r="Q12" i="4"/>
  <c r="K12" i="4" s="1"/>
  <c r="Q16" i="4"/>
  <c r="K16" i="4" s="1"/>
  <c r="Q20" i="4"/>
  <c r="K20" i="4" s="1"/>
  <c r="U20" i="4" s="1"/>
  <c r="Q24" i="4"/>
  <c r="Q28" i="4"/>
  <c r="K28" i="4" s="1"/>
  <c r="U28" i="4" s="1"/>
  <c r="Q32" i="4"/>
  <c r="Q36" i="4"/>
  <c r="Q40" i="4"/>
  <c r="K40" i="4" s="1"/>
  <c r="U40" i="4" s="1"/>
  <c r="Q44" i="4"/>
  <c r="K44" i="4" s="1"/>
  <c r="Q48" i="4"/>
  <c r="K48" i="4" s="1"/>
  <c r="Q52" i="4"/>
  <c r="K52" i="4" s="1"/>
  <c r="U52" i="4" s="1"/>
  <c r="Q56" i="4"/>
  <c r="K56" i="4" s="1"/>
  <c r="U56" i="4" s="1"/>
  <c r="Q60" i="4"/>
  <c r="Q64" i="4"/>
  <c r="Q68" i="4"/>
  <c r="Q72" i="4"/>
  <c r="K72" i="4" s="1"/>
  <c r="U72" i="4" s="1"/>
  <c r="Q76" i="4"/>
  <c r="K76" i="4" s="1"/>
  <c r="I27" i="5"/>
  <c r="I59" i="5"/>
  <c r="F25" i="7"/>
  <c r="F57" i="7"/>
  <c r="D78" i="7"/>
  <c r="F78" i="11"/>
  <c r="D10" i="13"/>
  <c r="D26" i="13"/>
  <c r="D42" i="13"/>
  <c r="D58" i="13"/>
  <c r="D74" i="13"/>
  <c r="Q77" i="19"/>
  <c r="Q79" i="19" s="1"/>
  <c r="K38" i="29"/>
  <c r="U75" i="14"/>
  <c r="K55" i="29"/>
  <c r="Q9" i="4"/>
  <c r="Q41" i="4"/>
  <c r="Q73" i="4"/>
  <c r="F27" i="16"/>
  <c r="J31" i="20"/>
  <c r="G78" i="6"/>
  <c r="H77" i="13"/>
  <c r="U26" i="14"/>
  <c r="U58" i="14"/>
  <c r="F18" i="16"/>
  <c r="F50" i="16"/>
  <c r="F35" i="24"/>
  <c r="K13" i="29"/>
  <c r="H78" i="4"/>
  <c r="I7" i="5"/>
  <c r="D77" i="5"/>
  <c r="I39" i="5"/>
  <c r="I71" i="5"/>
  <c r="K10" i="6"/>
  <c r="K18" i="6"/>
  <c r="E18" i="6" s="1"/>
  <c r="K26" i="6"/>
  <c r="E26" i="6" s="1"/>
  <c r="K34" i="6"/>
  <c r="K42" i="6"/>
  <c r="K50" i="6"/>
  <c r="E50" i="6" s="1"/>
  <c r="K58" i="6"/>
  <c r="E58" i="6" s="1"/>
  <c r="O58" i="6" s="1"/>
  <c r="K66" i="6"/>
  <c r="E66" i="6" s="1"/>
  <c r="K74" i="6"/>
  <c r="F35" i="12"/>
  <c r="F67" i="12"/>
  <c r="D16" i="13"/>
  <c r="D32" i="13"/>
  <c r="D48" i="13"/>
  <c r="D64" i="13"/>
  <c r="G78" i="14"/>
  <c r="F29" i="16"/>
  <c r="F61" i="16"/>
  <c r="R18" i="19"/>
  <c r="R50" i="19"/>
  <c r="K78" i="22"/>
  <c r="K46" i="29"/>
  <c r="N62" i="4"/>
  <c r="H13" i="6"/>
  <c r="H45" i="6"/>
  <c r="E45" i="6" s="1"/>
  <c r="Q13" i="4"/>
  <c r="Q45" i="4"/>
  <c r="F59" i="16"/>
  <c r="H64" i="21"/>
  <c r="F38" i="7"/>
  <c r="F70" i="7"/>
  <c r="F16" i="12"/>
  <c r="F48" i="12"/>
  <c r="U30" i="14"/>
  <c r="U62" i="14"/>
  <c r="H21" i="15"/>
  <c r="H37" i="15"/>
  <c r="H53" i="15"/>
  <c r="H69" i="15"/>
  <c r="H77" i="19"/>
  <c r="H79" i="19" s="1"/>
  <c r="R35" i="19"/>
  <c r="J78" i="19"/>
  <c r="R67" i="19"/>
  <c r="K21" i="29"/>
  <c r="CI66" i="3"/>
  <c r="CI68" i="3"/>
  <c r="CI70" i="3"/>
  <c r="CI72" i="3"/>
  <c r="CI74" i="3"/>
  <c r="CI76" i="3"/>
  <c r="P78" i="4"/>
  <c r="I19" i="5"/>
  <c r="I51" i="5"/>
  <c r="F33" i="7"/>
  <c r="F65" i="7"/>
  <c r="D22" i="13"/>
  <c r="D38" i="13"/>
  <c r="D54" i="13"/>
  <c r="D70" i="13"/>
  <c r="O78" i="14"/>
  <c r="H10" i="15"/>
  <c r="H26" i="15"/>
  <c r="H42" i="15"/>
  <c r="H58" i="15"/>
  <c r="H74" i="15"/>
  <c r="H46" i="26"/>
  <c r="K54" i="29"/>
  <c r="Q17" i="4"/>
  <c r="Q49" i="4"/>
  <c r="K49" i="4" s="1"/>
  <c r="D77" i="28"/>
  <c r="F36" i="7"/>
  <c r="F68" i="7"/>
  <c r="U7" i="14"/>
  <c r="D77" i="14"/>
  <c r="D79" i="14" s="1"/>
  <c r="U39" i="14"/>
  <c r="U71" i="14"/>
  <c r="R33" i="19"/>
  <c r="R65" i="19"/>
  <c r="F9" i="27"/>
  <c r="K47" i="29"/>
  <c r="J78" i="4"/>
  <c r="F77" i="5"/>
  <c r="F79" i="5" s="1"/>
  <c r="I18" i="5"/>
  <c r="I50" i="5"/>
  <c r="J78" i="6"/>
  <c r="F15" i="7"/>
  <c r="F47" i="7"/>
  <c r="G18" i="11"/>
  <c r="G34" i="11"/>
  <c r="G50" i="11"/>
  <c r="G66" i="11"/>
  <c r="F17" i="12"/>
  <c r="F49" i="12"/>
  <c r="R8" i="19"/>
  <c r="R40" i="19"/>
  <c r="R64" i="19"/>
  <c r="I77" i="25"/>
  <c r="I79" i="25" s="1"/>
  <c r="H9" i="21"/>
  <c r="F65" i="24"/>
  <c r="H38" i="21"/>
  <c r="F60" i="24"/>
  <c r="K66" i="25"/>
  <c r="H10" i="26"/>
  <c r="H48" i="21"/>
  <c r="F12" i="7"/>
  <c r="F44" i="7"/>
  <c r="F76" i="7"/>
  <c r="J78" i="13"/>
  <c r="T77" i="14"/>
  <c r="T79" i="14" s="1"/>
  <c r="U15" i="14"/>
  <c r="U47" i="14"/>
  <c r="P78" i="14"/>
  <c r="H15" i="15"/>
  <c r="H31" i="15"/>
  <c r="H47" i="15"/>
  <c r="H63" i="15"/>
  <c r="R25" i="19"/>
  <c r="R57" i="19"/>
  <c r="D78" i="19"/>
  <c r="F73" i="27"/>
  <c r="K63" i="29"/>
  <c r="I10" i="5"/>
  <c r="I42" i="5"/>
  <c r="I74" i="5"/>
  <c r="F23" i="7"/>
  <c r="F55" i="7"/>
  <c r="G22" i="11"/>
  <c r="G38" i="11"/>
  <c r="G54" i="11"/>
  <c r="G70" i="11"/>
  <c r="F25" i="12"/>
  <c r="F57" i="12"/>
  <c r="D78" i="12"/>
  <c r="Q78" i="14"/>
  <c r="R32" i="19"/>
  <c r="R72" i="19"/>
  <c r="K40" i="29"/>
  <c r="M49" i="22"/>
  <c r="K15" i="28"/>
  <c r="H41" i="21"/>
  <c r="H70" i="21"/>
  <c r="K18" i="25"/>
  <c r="H42" i="26"/>
  <c r="L77" i="22"/>
  <c r="M59" i="22"/>
  <c r="N10" i="4"/>
  <c r="N26" i="4"/>
  <c r="N42" i="4"/>
  <c r="N58" i="4"/>
  <c r="N74" i="4"/>
  <c r="I77" i="6"/>
  <c r="H7" i="6"/>
  <c r="H15" i="6"/>
  <c r="H23" i="6"/>
  <c r="H31" i="6"/>
  <c r="H39" i="6"/>
  <c r="H47" i="6"/>
  <c r="H55" i="6"/>
  <c r="H63" i="6"/>
  <c r="H71" i="6"/>
  <c r="D77" i="8"/>
  <c r="D79" i="8" s="1"/>
  <c r="D78" i="10"/>
  <c r="F30" i="12"/>
  <c r="F62" i="12"/>
  <c r="U19" i="14"/>
  <c r="U51" i="14"/>
  <c r="F16" i="16"/>
  <c r="F48" i="16"/>
  <c r="L78" i="19"/>
  <c r="K7" i="29"/>
  <c r="D77" i="29"/>
  <c r="D79" i="29" s="1"/>
  <c r="K71" i="29"/>
  <c r="I22" i="5"/>
  <c r="I54" i="5"/>
  <c r="E22" i="6"/>
  <c r="E54" i="6"/>
  <c r="G8" i="11"/>
  <c r="G24" i="11"/>
  <c r="G40" i="11"/>
  <c r="G56" i="11"/>
  <c r="G72" i="11"/>
  <c r="H12" i="15"/>
  <c r="H28" i="15"/>
  <c r="H44" i="15"/>
  <c r="H60" i="15"/>
  <c r="H76" i="15"/>
  <c r="F35" i="16"/>
  <c r="F67" i="16"/>
  <c r="K64" i="29"/>
  <c r="H19" i="26"/>
  <c r="H24" i="28"/>
  <c r="J26" i="20"/>
  <c r="H57" i="21"/>
  <c r="D78" i="21"/>
  <c r="K42" i="28"/>
  <c r="M62" i="22"/>
  <c r="K26" i="25"/>
  <c r="H58" i="26"/>
  <c r="K48" i="28"/>
  <c r="F20" i="7"/>
  <c r="F52" i="7"/>
  <c r="U23" i="14"/>
  <c r="U55" i="14"/>
  <c r="J77" i="19"/>
  <c r="R17" i="19"/>
  <c r="R49" i="19"/>
  <c r="H22" i="26"/>
  <c r="H21" i="28"/>
  <c r="K15" i="29"/>
  <c r="F77" i="4"/>
  <c r="F79" i="4" s="1"/>
  <c r="I34" i="5"/>
  <c r="I66" i="5"/>
  <c r="E12" i="6"/>
  <c r="E28" i="6"/>
  <c r="E60" i="6"/>
  <c r="E76" i="6"/>
  <c r="F31" i="7"/>
  <c r="F63" i="7"/>
  <c r="G10" i="11"/>
  <c r="G26" i="11"/>
  <c r="G42" i="11"/>
  <c r="G58" i="11"/>
  <c r="G74" i="11"/>
  <c r="F33" i="12"/>
  <c r="F65" i="12"/>
  <c r="R24" i="19"/>
  <c r="H77" i="20"/>
  <c r="H35" i="26"/>
  <c r="H73" i="21"/>
  <c r="H51" i="28"/>
  <c r="K34" i="25"/>
  <c r="K45" i="28"/>
  <c r="H74" i="26"/>
  <c r="I78" i="28"/>
  <c r="H57" i="28"/>
  <c r="J63" i="20"/>
  <c r="N22" i="4"/>
  <c r="N38" i="4"/>
  <c r="N54" i="4"/>
  <c r="N70" i="4"/>
  <c r="H9" i="6"/>
  <c r="H17" i="6"/>
  <c r="H25" i="6"/>
  <c r="H33" i="6"/>
  <c r="H41" i="6"/>
  <c r="H49" i="6"/>
  <c r="I78" i="6"/>
  <c r="H57" i="6"/>
  <c r="H65" i="6"/>
  <c r="H73" i="6"/>
  <c r="E78" i="7"/>
  <c r="F38" i="12"/>
  <c r="F70" i="12"/>
  <c r="U27" i="14"/>
  <c r="U59" i="14"/>
  <c r="F24" i="16"/>
  <c r="F56" i="16"/>
  <c r="J52" i="20"/>
  <c r="H47" i="21"/>
  <c r="K23" i="29"/>
  <c r="I14" i="5"/>
  <c r="I46" i="5"/>
  <c r="J77" i="6"/>
  <c r="G12" i="11"/>
  <c r="G28" i="11"/>
  <c r="G44" i="11"/>
  <c r="G60" i="11"/>
  <c r="G76" i="11"/>
  <c r="E77" i="14"/>
  <c r="E79" i="14" s="1"/>
  <c r="F11" i="16"/>
  <c r="F43" i="16"/>
  <c r="F75" i="16"/>
  <c r="R56" i="19"/>
  <c r="M17" i="22"/>
  <c r="H51" i="26"/>
  <c r="F15" i="27"/>
  <c r="K42" i="25"/>
  <c r="H54" i="28"/>
  <c r="M27" i="22"/>
  <c r="F28" i="7"/>
  <c r="F60" i="7"/>
  <c r="U31" i="14"/>
  <c r="U63" i="14"/>
  <c r="H7" i="15"/>
  <c r="D77" i="15"/>
  <c r="D79" i="15" s="1"/>
  <c r="H23" i="15"/>
  <c r="H39" i="15"/>
  <c r="H55" i="15"/>
  <c r="H71" i="15"/>
  <c r="R9" i="19"/>
  <c r="R41" i="19"/>
  <c r="R73" i="19"/>
  <c r="K44" i="28"/>
  <c r="K31" i="29"/>
  <c r="K32" i="4"/>
  <c r="U32" i="4" s="1"/>
  <c r="K36" i="4"/>
  <c r="K60" i="4"/>
  <c r="U60" i="4" s="1"/>
  <c r="K64" i="4"/>
  <c r="I26" i="5"/>
  <c r="I58" i="5"/>
  <c r="E24" i="6"/>
  <c r="E40" i="6"/>
  <c r="D77" i="7"/>
  <c r="D79" i="7" s="1"/>
  <c r="F7" i="7"/>
  <c r="F39" i="7"/>
  <c r="F71" i="7"/>
  <c r="G14" i="11"/>
  <c r="G30" i="11"/>
  <c r="G46" i="11"/>
  <c r="G62" i="11"/>
  <c r="F9" i="12"/>
  <c r="F41" i="12"/>
  <c r="F73" i="12"/>
  <c r="M77" i="14"/>
  <c r="M79" i="14" s="1"/>
  <c r="R16" i="19"/>
  <c r="J62" i="20"/>
  <c r="H67" i="26"/>
  <c r="J58" i="20"/>
  <c r="F47" i="27"/>
  <c r="M30" i="22"/>
  <c r="K50" i="25"/>
  <c r="F18" i="27"/>
  <c r="H77" i="29"/>
  <c r="H16" i="21"/>
  <c r="E77" i="24"/>
  <c r="M77" i="4"/>
  <c r="M79" i="4" s="1"/>
  <c r="N18" i="4"/>
  <c r="N34" i="4"/>
  <c r="N50" i="4"/>
  <c r="N66" i="4"/>
  <c r="E77" i="5"/>
  <c r="E79" i="5" s="1"/>
  <c r="H11" i="6"/>
  <c r="H19" i="6"/>
  <c r="H27" i="6"/>
  <c r="H35" i="6"/>
  <c r="H43" i="6"/>
  <c r="H51" i="6"/>
  <c r="H59" i="6"/>
  <c r="H67" i="6"/>
  <c r="H75" i="6"/>
  <c r="F14" i="12"/>
  <c r="F46" i="12"/>
  <c r="J77" i="13"/>
  <c r="U35" i="14"/>
  <c r="U67" i="14"/>
  <c r="F32" i="16"/>
  <c r="F64" i="16"/>
  <c r="J20" i="20"/>
  <c r="G77" i="22"/>
  <c r="K39" i="29"/>
  <c r="I38" i="5"/>
  <c r="I70" i="5"/>
  <c r="E14" i="6"/>
  <c r="E30" i="6"/>
  <c r="E46" i="6"/>
  <c r="E62" i="6"/>
  <c r="D78" i="9"/>
  <c r="G16" i="11"/>
  <c r="G32" i="11"/>
  <c r="G48" i="11"/>
  <c r="G64" i="11"/>
  <c r="K77" i="13"/>
  <c r="H20" i="15"/>
  <c r="H36" i="15"/>
  <c r="H52" i="15"/>
  <c r="H68" i="15"/>
  <c r="F19" i="16"/>
  <c r="F51" i="16"/>
  <c r="K77" i="19"/>
  <c r="M78" i="19"/>
  <c r="F43" i="24"/>
  <c r="H45" i="28"/>
  <c r="J19" i="20"/>
  <c r="F33" i="24"/>
  <c r="M77" i="28"/>
  <c r="M79" i="28" s="1"/>
  <c r="H22" i="21"/>
  <c r="F28" i="24"/>
  <c r="K58" i="25"/>
  <c r="F50" i="27"/>
  <c r="H32" i="21"/>
  <c r="G78" i="20"/>
  <c r="K32" i="29"/>
  <c r="J11" i="20"/>
  <c r="J43" i="20"/>
  <c r="J75" i="20"/>
  <c r="H20" i="21"/>
  <c r="H36" i="21"/>
  <c r="H52" i="21"/>
  <c r="H68" i="21"/>
  <c r="M29" i="22"/>
  <c r="M61" i="22"/>
  <c r="F22" i="24"/>
  <c r="F54" i="24"/>
  <c r="J78" i="25"/>
  <c r="F12" i="27"/>
  <c r="F44" i="27"/>
  <c r="F76" i="27"/>
  <c r="K23" i="28"/>
  <c r="H32" i="28"/>
  <c r="E78" i="29"/>
  <c r="F77" i="21"/>
  <c r="H16" i="26"/>
  <c r="H32" i="26"/>
  <c r="H48" i="26"/>
  <c r="H64" i="26"/>
  <c r="K50" i="28"/>
  <c r="H59" i="28"/>
  <c r="F77" i="29"/>
  <c r="J33" i="20"/>
  <c r="J65" i="20"/>
  <c r="M10" i="22"/>
  <c r="M42" i="22"/>
  <c r="M74" i="22"/>
  <c r="E78" i="24"/>
  <c r="K9" i="25"/>
  <c r="K17" i="25"/>
  <c r="K25" i="25"/>
  <c r="K33" i="25"/>
  <c r="K41" i="25"/>
  <c r="K49" i="25"/>
  <c r="K57" i="25"/>
  <c r="D78" i="25"/>
  <c r="K65" i="25"/>
  <c r="K73" i="25"/>
  <c r="F77" i="28"/>
  <c r="K53" i="28"/>
  <c r="E53" i="28" s="1"/>
  <c r="H62" i="28"/>
  <c r="J16" i="20"/>
  <c r="J48" i="20"/>
  <c r="H11" i="21"/>
  <c r="H27" i="21"/>
  <c r="H43" i="21"/>
  <c r="H59" i="21"/>
  <c r="H75" i="21"/>
  <c r="F7" i="24"/>
  <c r="D77" i="24"/>
  <c r="F39" i="24"/>
  <c r="F71" i="24"/>
  <c r="F29" i="27"/>
  <c r="F61" i="27"/>
  <c r="K56" i="28"/>
  <c r="H65" i="28"/>
  <c r="D77" i="22"/>
  <c r="M7" i="22"/>
  <c r="M39" i="22"/>
  <c r="M71" i="22"/>
  <c r="D77" i="23"/>
  <c r="F34" i="24"/>
  <c r="H62" i="26"/>
  <c r="K48" i="29"/>
  <c r="J35" i="20"/>
  <c r="J67" i="20"/>
  <c r="E77" i="21"/>
  <c r="M37" i="22"/>
  <c r="M69" i="22"/>
  <c r="F30" i="24"/>
  <c r="F62" i="24"/>
  <c r="F20" i="27"/>
  <c r="F52" i="27"/>
  <c r="L77" i="28"/>
  <c r="K7" i="28"/>
  <c r="H16" i="28"/>
  <c r="K71" i="28"/>
  <c r="K34" i="28"/>
  <c r="H43" i="28"/>
  <c r="F78" i="29"/>
  <c r="J25" i="20"/>
  <c r="J57" i="20"/>
  <c r="D78" i="20"/>
  <c r="G77" i="21"/>
  <c r="M18" i="22"/>
  <c r="M50" i="22"/>
  <c r="K11" i="25"/>
  <c r="K19" i="25"/>
  <c r="K27" i="25"/>
  <c r="K35" i="25"/>
  <c r="K43" i="25"/>
  <c r="K51" i="25"/>
  <c r="K59" i="25"/>
  <c r="K67" i="25"/>
  <c r="K75" i="25"/>
  <c r="H21" i="26"/>
  <c r="H37" i="26"/>
  <c r="H53" i="26"/>
  <c r="H69" i="26"/>
  <c r="K37" i="28"/>
  <c r="H46" i="28"/>
  <c r="J8" i="20"/>
  <c r="J40" i="20"/>
  <c r="J72" i="20"/>
  <c r="K77" i="22"/>
  <c r="K79" i="22" s="1"/>
  <c r="F15" i="24"/>
  <c r="F47" i="24"/>
  <c r="E77" i="25"/>
  <c r="F37" i="27"/>
  <c r="F69" i="27"/>
  <c r="K40" i="28"/>
  <c r="H49" i="28"/>
  <c r="M15" i="22"/>
  <c r="M47" i="22"/>
  <c r="F10" i="24"/>
  <c r="F42" i="24"/>
  <c r="R48" i="19"/>
  <c r="E78" i="19"/>
  <c r="J30" i="20"/>
  <c r="F33" i="27"/>
  <c r="K68" i="28"/>
  <c r="K56" i="29"/>
  <c r="M25" i="22"/>
  <c r="D78" i="22"/>
  <c r="M57" i="22"/>
  <c r="E78" i="27"/>
  <c r="H8" i="28"/>
  <c r="K63" i="28"/>
  <c r="H72" i="28"/>
  <c r="J18" i="20"/>
  <c r="J50" i="20"/>
  <c r="F9" i="24"/>
  <c r="F41" i="24"/>
  <c r="F73" i="24"/>
  <c r="F23" i="27"/>
  <c r="F55" i="27"/>
  <c r="K26" i="28"/>
  <c r="H35" i="28"/>
  <c r="E78" i="21"/>
  <c r="M38" i="22"/>
  <c r="F78" i="22"/>
  <c r="M70" i="22"/>
  <c r="F36" i="24"/>
  <c r="F68" i="24"/>
  <c r="K12" i="25"/>
  <c r="K20" i="25"/>
  <c r="K28" i="25"/>
  <c r="K36" i="25"/>
  <c r="K44" i="25"/>
  <c r="K52" i="25"/>
  <c r="K60" i="25"/>
  <c r="K68" i="25"/>
  <c r="K76" i="25"/>
  <c r="F26" i="27"/>
  <c r="F58" i="27"/>
  <c r="K29" i="28"/>
  <c r="E29" i="28" s="1"/>
  <c r="N29" i="28" s="1"/>
  <c r="H38" i="28"/>
  <c r="K32" i="28"/>
  <c r="H41" i="28"/>
  <c r="H78" i="29"/>
  <c r="J23" i="20"/>
  <c r="J55" i="20"/>
  <c r="M35" i="22"/>
  <c r="M67" i="22"/>
  <c r="J59" i="20"/>
  <c r="H12" i="21"/>
  <c r="H28" i="21"/>
  <c r="H44" i="21"/>
  <c r="H60" i="21"/>
  <c r="H76" i="21"/>
  <c r="M13" i="22"/>
  <c r="M45" i="22"/>
  <c r="L78" i="22"/>
  <c r="F38" i="24"/>
  <c r="F70" i="24"/>
  <c r="F78" i="26"/>
  <c r="F28" i="27"/>
  <c r="F60" i="27"/>
  <c r="K55" i="28"/>
  <c r="H64" i="28"/>
  <c r="I77" i="20"/>
  <c r="I79" i="20" s="1"/>
  <c r="I77" i="22"/>
  <c r="H8" i="26"/>
  <c r="H24" i="26"/>
  <c r="H40" i="26"/>
  <c r="H56" i="26"/>
  <c r="H72" i="26"/>
  <c r="K18" i="28"/>
  <c r="H27" i="28"/>
  <c r="J17" i="20"/>
  <c r="J49" i="20"/>
  <c r="M26" i="22"/>
  <c r="M58" i="22"/>
  <c r="K13" i="25"/>
  <c r="K21" i="25"/>
  <c r="K29" i="25"/>
  <c r="K37" i="25"/>
  <c r="K45" i="25"/>
  <c r="K53" i="25"/>
  <c r="K61" i="25"/>
  <c r="K69" i="25"/>
  <c r="K21" i="28"/>
  <c r="H30" i="28"/>
  <c r="G77" i="29"/>
  <c r="J32" i="20"/>
  <c r="J64" i="20"/>
  <c r="H19" i="21"/>
  <c r="H35" i="21"/>
  <c r="H51" i="21"/>
  <c r="H67" i="21"/>
  <c r="G78" i="22"/>
  <c r="F23" i="24"/>
  <c r="F55" i="24"/>
  <c r="E78" i="25"/>
  <c r="F13" i="27"/>
  <c r="F45" i="27"/>
  <c r="G77" i="28"/>
  <c r="K24" i="28"/>
  <c r="H33" i="28"/>
  <c r="M23" i="22"/>
  <c r="M55" i="22"/>
  <c r="F18" i="24"/>
  <c r="F50" i="24"/>
  <c r="H13" i="21"/>
  <c r="K8" i="29"/>
  <c r="K72" i="29"/>
  <c r="H77" i="22"/>
  <c r="M33" i="22"/>
  <c r="M65" i="22"/>
  <c r="H11" i="26"/>
  <c r="H27" i="26"/>
  <c r="H43" i="26"/>
  <c r="H59" i="26"/>
  <c r="H75" i="26"/>
  <c r="K47" i="28"/>
  <c r="H56" i="28"/>
  <c r="J10" i="20"/>
  <c r="J42" i="20"/>
  <c r="J74" i="20"/>
  <c r="H17" i="21"/>
  <c r="H33" i="21"/>
  <c r="H49" i="21"/>
  <c r="H65" i="21"/>
  <c r="F17" i="24"/>
  <c r="F49" i="24"/>
  <c r="G78" i="26"/>
  <c r="F31" i="27"/>
  <c r="F63" i="27"/>
  <c r="K10" i="28"/>
  <c r="H19" i="28"/>
  <c r="G78" i="28"/>
  <c r="K74" i="28"/>
  <c r="H14" i="21"/>
  <c r="H30" i="21"/>
  <c r="H46" i="21"/>
  <c r="H62" i="21"/>
  <c r="J77" i="22"/>
  <c r="M14" i="22"/>
  <c r="M46" i="22"/>
  <c r="F12" i="24"/>
  <c r="F44" i="24"/>
  <c r="F76" i="24"/>
  <c r="K14" i="25"/>
  <c r="K22" i="25"/>
  <c r="K30" i="25"/>
  <c r="K38" i="25"/>
  <c r="K46" i="25"/>
  <c r="K54" i="25"/>
  <c r="K62" i="25"/>
  <c r="K70" i="25"/>
  <c r="F34" i="27"/>
  <c r="F66" i="27"/>
  <c r="K13" i="28"/>
  <c r="E13" i="28" s="1"/>
  <c r="H22" i="28"/>
  <c r="H18" i="26"/>
  <c r="H34" i="26"/>
  <c r="H50" i="26"/>
  <c r="H66" i="26"/>
  <c r="K16" i="28"/>
  <c r="H25" i="28"/>
  <c r="J15" i="20"/>
  <c r="J47" i="20"/>
  <c r="F78" i="20"/>
  <c r="H8" i="21"/>
  <c r="H24" i="21"/>
  <c r="H40" i="21"/>
  <c r="H56" i="21"/>
  <c r="H72" i="21"/>
  <c r="M11" i="22"/>
  <c r="M43" i="22"/>
  <c r="M75" i="22"/>
  <c r="J51" i="20"/>
  <c r="M21" i="22"/>
  <c r="M53" i="22"/>
  <c r="F14" i="24"/>
  <c r="F46" i="24"/>
  <c r="J77" i="25"/>
  <c r="F36" i="27"/>
  <c r="F68" i="27"/>
  <c r="K39" i="28"/>
  <c r="H48" i="28"/>
  <c r="E48" i="28" s="1"/>
  <c r="N48" i="28" s="1"/>
  <c r="F78" i="28"/>
  <c r="E77" i="29"/>
  <c r="E78" i="22"/>
  <c r="H11" i="28"/>
  <c r="K66" i="28"/>
  <c r="H75" i="28"/>
  <c r="J9" i="20"/>
  <c r="J41" i="20"/>
  <c r="J73" i="20"/>
  <c r="M34" i="22"/>
  <c r="M66" i="22"/>
  <c r="D77" i="25"/>
  <c r="K7" i="25"/>
  <c r="K15" i="25"/>
  <c r="K23" i="25"/>
  <c r="K31" i="25"/>
  <c r="K39" i="25"/>
  <c r="K47" i="25"/>
  <c r="K55" i="25"/>
  <c r="K63" i="25"/>
  <c r="K71" i="25"/>
  <c r="H13" i="26"/>
  <c r="H29" i="26"/>
  <c r="H45" i="26"/>
  <c r="H61" i="26"/>
  <c r="E77" i="27"/>
  <c r="H14" i="28"/>
  <c r="K69" i="28"/>
  <c r="E69" i="28" s="1"/>
  <c r="G78" i="29"/>
  <c r="J24" i="20"/>
  <c r="J56" i="20"/>
  <c r="F31" i="24"/>
  <c r="F63" i="24"/>
  <c r="F21" i="27"/>
  <c r="F53" i="27"/>
  <c r="K8" i="28"/>
  <c r="H17" i="28"/>
  <c r="K72" i="28"/>
  <c r="G78" i="21"/>
  <c r="M31" i="22"/>
  <c r="M63" i="22"/>
  <c r="F26" i="24"/>
  <c r="F58" i="24"/>
  <c r="E77" i="20"/>
  <c r="K24" i="29"/>
  <c r="M9" i="22"/>
  <c r="M41" i="22"/>
  <c r="M73" i="22"/>
  <c r="K31" i="28"/>
  <c r="H40" i="28"/>
  <c r="J34" i="20"/>
  <c r="J66" i="20"/>
  <c r="F25" i="24"/>
  <c r="F57" i="24"/>
  <c r="D78" i="24"/>
  <c r="D77" i="27"/>
  <c r="D79" i="27" s="1"/>
  <c r="F7" i="27"/>
  <c r="F39" i="27"/>
  <c r="F71" i="27"/>
  <c r="K58" i="28"/>
  <c r="H67" i="28"/>
  <c r="M22" i="22"/>
  <c r="M54" i="22"/>
  <c r="F20" i="24"/>
  <c r="F52" i="24"/>
  <c r="K8" i="25"/>
  <c r="K16" i="25"/>
  <c r="K24" i="25"/>
  <c r="K32" i="25"/>
  <c r="K40" i="25"/>
  <c r="K48" i="25"/>
  <c r="K56" i="25"/>
  <c r="K64" i="25"/>
  <c r="K72" i="25"/>
  <c r="F10" i="27"/>
  <c r="F42" i="27"/>
  <c r="F74" i="27"/>
  <c r="K61" i="28"/>
  <c r="H70" i="28"/>
  <c r="E78" i="20"/>
  <c r="F78" i="21"/>
  <c r="H9" i="28"/>
  <c r="K64" i="28"/>
  <c r="H73" i="28"/>
  <c r="D77" i="20"/>
  <c r="J7" i="20"/>
  <c r="J39" i="20"/>
  <c r="J71" i="20"/>
  <c r="M19" i="22"/>
  <c r="M51" i="22"/>
  <c r="H78" i="22"/>
  <c r="F74" i="24"/>
  <c r="F32" i="27"/>
  <c r="F64" i="27"/>
  <c r="H12" i="28"/>
  <c r="E12" i="28" s="1"/>
  <c r="K67" i="28"/>
  <c r="H76" i="28"/>
  <c r="K14" i="28"/>
  <c r="H23" i="28"/>
  <c r="J78" i="29"/>
  <c r="J13" i="20"/>
  <c r="J45" i="20"/>
  <c r="M24" i="22"/>
  <c r="M56" i="22"/>
  <c r="F24" i="24"/>
  <c r="F56" i="24"/>
  <c r="H17" i="26"/>
  <c r="H33" i="26"/>
  <c r="H49" i="26"/>
  <c r="H65" i="26"/>
  <c r="F14" i="27"/>
  <c r="F46" i="27"/>
  <c r="J77" i="28"/>
  <c r="K33" i="28"/>
  <c r="H42" i="28"/>
  <c r="F77" i="25"/>
  <c r="K59" i="28"/>
  <c r="H68" i="28"/>
  <c r="I77" i="29"/>
  <c r="I78" i="22"/>
  <c r="F21" i="24"/>
  <c r="F53" i="24"/>
  <c r="G78" i="25"/>
  <c r="F11" i="27"/>
  <c r="F43" i="27"/>
  <c r="F75" i="27"/>
  <c r="H15" i="28"/>
  <c r="K70" i="28"/>
  <c r="H10" i="21"/>
  <c r="H26" i="21"/>
  <c r="H42" i="21"/>
  <c r="H58" i="21"/>
  <c r="H74" i="21"/>
  <c r="M12" i="22"/>
  <c r="M44" i="22"/>
  <c r="M76" i="22"/>
  <c r="D78" i="23"/>
  <c r="K25" i="28"/>
  <c r="H34" i="28"/>
  <c r="F8" i="27"/>
  <c r="F40" i="27"/>
  <c r="F72" i="27"/>
  <c r="K51" i="28"/>
  <c r="H60" i="28"/>
  <c r="I77" i="28"/>
  <c r="I79" i="28" s="1"/>
  <c r="H7" i="28"/>
  <c r="K62" i="28"/>
  <c r="H71" i="28"/>
  <c r="J37" i="20"/>
  <c r="H78" i="20"/>
  <c r="J69" i="20"/>
  <c r="M32" i="22"/>
  <c r="J78" i="22"/>
  <c r="M64" i="22"/>
  <c r="F32" i="24"/>
  <c r="F64" i="24"/>
  <c r="F22" i="27"/>
  <c r="F54" i="27"/>
  <c r="K17" i="28"/>
  <c r="H26" i="28"/>
  <c r="F78" i="25"/>
  <c r="H15" i="26"/>
  <c r="H31" i="26"/>
  <c r="H47" i="26"/>
  <c r="H63" i="26"/>
  <c r="K43" i="28"/>
  <c r="H52" i="28"/>
  <c r="I78" i="29"/>
  <c r="H37" i="21"/>
  <c r="H53" i="21"/>
  <c r="H69" i="21"/>
  <c r="F29" i="24"/>
  <c r="F61" i="24"/>
  <c r="H20" i="26"/>
  <c r="H36" i="26"/>
  <c r="H52" i="26"/>
  <c r="H68" i="26"/>
  <c r="F19" i="27"/>
  <c r="F51" i="27"/>
  <c r="K54" i="28"/>
  <c r="H63" i="28"/>
  <c r="F77" i="22"/>
  <c r="M20" i="22"/>
  <c r="M52" i="22"/>
  <c r="F77" i="26"/>
  <c r="K9" i="28"/>
  <c r="H18" i="28"/>
  <c r="E18" i="28" s="1"/>
  <c r="K73" i="28"/>
  <c r="F16" i="27"/>
  <c r="F48" i="27"/>
  <c r="K35" i="28"/>
  <c r="E35" i="28" s="1"/>
  <c r="H44" i="28"/>
  <c r="K46" i="28"/>
  <c r="H55" i="28"/>
  <c r="F77" i="20"/>
  <c r="J29" i="20"/>
  <c r="J61" i="20"/>
  <c r="M8" i="22"/>
  <c r="M40" i="22"/>
  <c r="M72" i="22"/>
  <c r="F8" i="24"/>
  <c r="F40" i="24"/>
  <c r="F72" i="24"/>
  <c r="H9" i="26"/>
  <c r="H25" i="26"/>
  <c r="H41" i="26"/>
  <c r="H57" i="26"/>
  <c r="D78" i="26"/>
  <c r="H73" i="26"/>
  <c r="F30" i="27"/>
  <c r="F62" i="27"/>
  <c r="H10" i="28"/>
  <c r="D78" i="28"/>
  <c r="K65" i="28"/>
  <c r="H74" i="28"/>
  <c r="K27" i="28"/>
  <c r="H36" i="28"/>
  <c r="E45" i="28"/>
  <c r="F37" i="24"/>
  <c r="F69" i="24"/>
  <c r="E77" i="26"/>
  <c r="E79" i="26" s="1"/>
  <c r="F27" i="27"/>
  <c r="F59" i="27"/>
  <c r="K38" i="28"/>
  <c r="H47" i="28"/>
  <c r="H18" i="21"/>
  <c r="H34" i="21"/>
  <c r="H50" i="21"/>
  <c r="H66" i="21"/>
  <c r="M28" i="22"/>
  <c r="M60" i="22"/>
  <c r="H77" i="25"/>
  <c r="L78" i="28"/>
  <c r="K57" i="28"/>
  <c r="H66" i="28"/>
  <c r="F66" i="24"/>
  <c r="F24" i="27"/>
  <c r="F56" i="27"/>
  <c r="K19" i="28"/>
  <c r="H28" i="28"/>
  <c r="E37" i="28"/>
  <c r="N37" i="28" s="1"/>
  <c r="J78" i="28"/>
  <c r="K30" i="28"/>
  <c r="H39" i="28"/>
  <c r="J77" i="29"/>
  <c r="J21" i="20"/>
  <c r="J53" i="20"/>
  <c r="M16" i="22"/>
  <c r="M48" i="22"/>
  <c r="F16" i="24"/>
  <c r="F48" i="24"/>
  <c r="F38" i="27"/>
  <c r="F70" i="27"/>
  <c r="K49" i="28"/>
  <c r="H58" i="28"/>
  <c r="D77" i="26"/>
  <c r="H7" i="26"/>
  <c r="H23" i="26"/>
  <c r="H39" i="26"/>
  <c r="H55" i="26"/>
  <c r="H71" i="26"/>
  <c r="K11" i="28"/>
  <c r="H20" i="28"/>
  <c r="K75" i="28"/>
  <c r="H29" i="21"/>
  <c r="H45" i="21"/>
  <c r="H61" i="21"/>
  <c r="E77" i="22"/>
  <c r="F13" i="24"/>
  <c r="F45" i="24"/>
  <c r="G77" i="25"/>
  <c r="H12" i="26"/>
  <c r="H28" i="26"/>
  <c r="H44" i="26"/>
  <c r="H60" i="26"/>
  <c r="H76" i="26"/>
  <c r="F35" i="27"/>
  <c r="F67" i="27"/>
  <c r="K22" i="28"/>
  <c r="H31" i="28"/>
  <c r="E40" i="28"/>
  <c r="M36" i="22"/>
  <c r="M68" i="22"/>
  <c r="H78" i="25"/>
  <c r="K41" i="28"/>
  <c r="H50" i="28"/>
  <c r="E52" i="6" l="1"/>
  <c r="J79" i="13"/>
  <c r="J79" i="19"/>
  <c r="K8" i="4"/>
  <c r="U8" i="4" s="1"/>
  <c r="E14" i="1"/>
  <c r="E24" i="1" s="1"/>
  <c r="L79" i="14"/>
  <c r="E67" i="28"/>
  <c r="N67" i="28" s="1"/>
  <c r="E56" i="6"/>
  <c r="K24" i="4"/>
  <c r="U24" i="4" s="1"/>
  <c r="E79" i="4"/>
  <c r="E24" i="28"/>
  <c r="N24" i="28" s="1"/>
  <c r="E59" i="28"/>
  <c r="N59" i="28" s="1"/>
  <c r="P79" i="19"/>
  <c r="D79" i="20"/>
  <c r="E21" i="28"/>
  <c r="N21" i="28" s="1"/>
  <c r="E8" i="28"/>
  <c r="N8" i="28" s="1"/>
  <c r="F79" i="22"/>
  <c r="J79" i="6"/>
  <c r="E58" i="28"/>
  <c r="N58" i="28" s="1"/>
  <c r="E27" i="28"/>
  <c r="N27" i="28" s="1"/>
  <c r="F79" i="26"/>
  <c r="K79" i="19"/>
  <c r="H79" i="13"/>
  <c r="K68" i="4"/>
  <c r="U68" i="4" s="1"/>
  <c r="K14" i="4"/>
  <c r="U14" i="4" s="1"/>
  <c r="E34" i="28"/>
  <c r="N34" i="28" s="1"/>
  <c r="K79" i="13"/>
  <c r="E79" i="27"/>
  <c r="E79" i="29"/>
  <c r="E79" i="16"/>
  <c r="E79" i="15"/>
  <c r="E20" i="6"/>
  <c r="E33" i="28"/>
  <c r="N33" i="28" s="1"/>
  <c r="S79" i="14"/>
  <c r="K79" i="14"/>
  <c r="H68" i="1"/>
  <c r="E38" i="6"/>
  <c r="O38" i="6" s="1"/>
  <c r="CG79" i="3"/>
  <c r="E73" i="28"/>
  <c r="N73" i="28" s="1"/>
  <c r="J79" i="25"/>
  <c r="K45" i="4"/>
  <c r="U45" i="4" s="1"/>
  <c r="E43" i="28"/>
  <c r="J79" i="29"/>
  <c r="J79" i="28"/>
  <c r="E32" i="6"/>
  <c r="O32" i="6" s="1"/>
  <c r="AC79" i="3"/>
  <c r="BY79" i="3"/>
  <c r="Y79" i="3"/>
  <c r="E64" i="28"/>
  <c r="N64" i="28" s="1"/>
  <c r="BQ79" i="3"/>
  <c r="E75" i="28"/>
  <c r="N75" i="28" s="1"/>
  <c r="F79" i="20"/>
  <c r="F79" i="29"/>
  <c r="K17" i="4"/>
  <c r="U17" i="4" s="1"/>
  <c r="E79" i="13"/>
  <c r="H73" i="1"/>
  <c r="BO79" i="3"/>
  <c r="BH79" i="3"/>
  <c r="AP79" i="3"/>
  <c r="AH79" i="3"/>
  <c r="BT79" i="3"/>
  <c r="CC79" i="3"/>
  <c r="G79" i="25"/>
  <c r="D79" i="26"/>
  <c r="E56" i="28"/>
  <c r="N56" i="28" s="1"/>
  <c r="G79" i="29"/>
  <c r="E21" i="6"/>
  <c r="AX79" i="3"/>
  <c r="AD79" i="3"/>
  <c r="Q79" i="3"/>
  <c r="I79" i="3"/>
  <c r="K41" i="4"/>
  <c r="CD79" i="3"/>
  <c r="CB79" i="3"/>
  <c r="AV79" i="3"/>
  <c r="E22" i="28"/>
  <c r="N22" i="28" s="1"/>
  <c r="E79" i="22"/>
  <c r="H78" i="26"/>
  <c r="D79" i="25"/>
  <c r="K13" i="4"/>
  <c r="U13" i="4" s="1"/>
  <c r="BI79" i="3"/>
  <c r="CF79" i="3"/>
  <c r="AB79" i="3"/>
  <c r="CK79" i="3"/>
  <c r="BD79" i="3"/>
  <c r="D79" i="22"/>
  <c r="E62" i="28"/>
  <c r="N62" i="28" s="1"/>
  <c r="E9" i="28"/>
  <c r="N9" i="28" s="1"/>
  <c r="L79" i="6"/>
  <c r="D79" i="2"/>
  <c r="F79" i="28"/>
  <c r="AY79" i="3"/>
  <c r="CS79" i="3"/>
  <c r="N12" i="28"/>
  <c r="N13" i="28"/>
  <c r="N18" i="28"/>
  <c r="N35" i="28"/>
  <c r="N40" i="28"/>
  <c r="E28" i="28"/>
  <c r="E67" i="6"/>
  <c r="E47" i="6"/>
  <c r="O14" i="13"/>
  <c r="O53" i="6"/>
  <c r="E44" i="28"/>
  <c r="E76" i="28"/>
  <c r="K77" i="25"/>
  <c r="M78" i="22"/>
  <c r="E46" i="28"/>
  <c r="G79" i="21"/>
  <c r="D79" i="23"/>
  <c r="F79" i="21"/>
  <c r="O62" i="6"/>
  <c r="O30" i="6"/>
  <c r="E79" i="24"/>
  <c r="E72" i="6"/>
  <c r="O40" i="6"/>
  <c r="E8" i="6"/>
  <c r="U64" i="4"/>
  <c r="U48" i="4"/>
  <c r="U16" i="4"/>
  <c r="E49" i="6"/>
  <c r="E17" i="6"/>
  <c r="H78" i="28"/>
  <c r="H78" i="21"/>
  <c r="K74" i="4"/>
  <c r="K42" i="4"/>
  <c r="K10" i="4"/>
  <c r="O54" i="13"/>
  <c r="O26" i="6"/>
  <c r="O69" i="6"/>
  <c r="O21" i="6"/>
  <c r="E31" i="28"/>
  <c r="F79" i="25"/>
  <c r="F77" i="27"/>
  <c r="F78" i="24"/>
  <c r="N45" i="28"/>
  <c r="G79" i="22"/>
  <c r="E59" i="6"/>
  <c r="E27" i="6"/>
  <c r="E54" i="28"/>
  <c r="O50" i="6"/>
  <c r="O18" i="6"/>
  <c r="E73" i="6"/>
  <c r="K70" i="4"/>
  <c r="K38" i="4"/>
  <c r="E71" i="6"/>
  <c r="E39" i="6"/>
  <c r="H77" i="6"/>
  <c r="E7" i="6"/>
  <c r="O64" i="6"/>
  <c r="O52" i="6"/>
  <c r="O37" i="6"/>
  <c r="U46" i="4"/>
  <c r="U41" i="4"/>
  <c r="F77" i="24"/>
  <c r="F79" i="24" s="1"/>
  <c r="E66" i="28"/>
  <c r="E47" i="28"/>
  <c r="E60" i="28"/>
  <c r="E14" i="28"/>
  <c r="E42" i="28"/>
  <c r="I79" i="22"/>
  <c r="K77" i="28"/>
  <c r="K50" i="4"/>
  <c r="K18" i="4"/>
  <c r="U76" i="4"/>
  <c r="U44" i="4"/>
  <c r="U12" i="4"/>
  <c r="E41" i="6"/>
  <c r="E9" i="6"/>
  <c r="O60" i="6"/>
  <c r="O28" i="6"/>
  <c r="I79" i="6"/>
  <c r="E10" i="6"/>
  <c r="L79" i="22"/>
  <c r="E39" i="28"/>
  <c r="E36" i="28"/>
  <c r="E19" i="28"/>
  <c r="E72" i="28"/>
  <c r="E71" i="28"/>
  <c r="E32" i="28"/>
  <c r="G79" i="28"/>
  <c r="L79" i="28"/>
  <c r="E74" i="28"/>
  <c r="E51" i="6"/>
  <c r="E19" i="6"/>
  <c r="E65" i="6"/>
  <c r="H79" i="20"/>
  <c r="E70" i="6"/>
  <c r="E63" i="6"/>
  <c r="E31" i="6"/>
  <c r="F78" i="12"/>
  <c r="E74" i="6"/>
  <c r="O54" i="6"/>
  <c r="E35" i="6"/>
  <c r="K77" i="29"/>
  <c r="K78" i="28"/>
  <c r="E11" i="28"/>
  <c r="E55" i="28"/>
  <c r="E61" i="28"/>
  <c r="E16" i="28"/>
  <c r="J79" i="22"/>
  <c r="E65" i="28"/>
  <c r="H79" i="22"/>
  <c r="E38" i="28"/>
  <c r="J78" i="20"/>
  <c r="E79" i="21"/>
  <c r="K78" i="25"/>
  <c r="E41" i="28"/>
  <c r="O46" i="6"/>
  <c r="O14" i="6"/>
  <c r="O56" i="6"/>
  <c r="O24" i="6"/>
  <c r="E33" i="6"/>
  <c r="K58" i="4"/>
  <c r="K26" i="4"/>
  <c r="O22" i="13"/>
  <c r="O68" i="13"/>
  <c r="O22" i="6"/>
  <c r="E50" i="28"/>
  <c r="E68" i="28"/>
  <c r="E70" i="28"/>
  <c r="E15" i="6"/>
  <c r="H77" i="26"/>
  <c r="E20" i="28"/>
  <c r="H79" i="25"/>
  <c r="N43" i="28"/>
  <c r="E15" i="28"/>
  <c r="I79" i="29"/>
  <c r="E51" i="28"/>
  <c r="E23" i="28"/>
  <c r="E79" i="20"/>
  <c r="E26" i="28"/>
  <c r="N69" i="28"/>
  <c r="E30" i="28"/>
  <c r="E17" i="28"/>
  <c r="E25" i="28"/>
  <c r="E75" i="6"/>
  <c r="E43" i="6"/>
  <c r="E11" i="6"/>
  <c r="E63" i="28"/>
  <c r="F77" i="7"/>
  <c r="O66" i="6"/>
  <c r="E34" i="6"/>
  <c r="H78" i="6"/>
  <c r="E57" i="6"/>
  <c r="K54" i="4"/>
  <c r="K22" i="4"/>
  <c r="E55" i="6"/>
  <c r="E23" i="6"/>
  <c r="O20" i="6"/>
  <c r="U49" i="4"/>
  <c r="O45" i="6"/>
  <c r="I77" i="5"/>
  <c r="D79" i="5"/>
  <c r="O46" i="13"/>
  <c r="N53" i="28"/>
  <c r="E7" i="28"/>
  <c r="H77" i="28"/>
  <c r="J77" i="20"/>
  <c r="J79" i="20" s="1"/>
  <c r="E49" i="28"/>
  <c r="E57" i="28"/>
  <c r="E79" i="25"/>
  <c r="E52" i="28"/>
  <c r="M77" i="22"/>
  <c r="E10" i="28"/>
  <c r="D79" i="24"/>
  <c r="K66" i="4"/>
  <c r="K34" i="4"/>
  <c r="H79" i="29"/>
  <c r="U36" i="4"/>
  <c r="H77" i="15"/>
  <c r="E25" i="6"/>
  <c r="O76" i="6"/>
  <c r="O44" i="6"/>
  <c r="O12" i="6"/>
  <c r="E42" i="6"/>
  <c r="O48" i="6"/>
  <c r="O16" i="6"/>
  <c r="O36" i="6"/>
  <c r="O62" i="13"/>
  <c r="O30" i="13"/>
  <c r="I79" i="13"/>
  <c r="O60" i="13"/>
  <c r="O28" i="13"/>
  <c r="M79" i="19"/>
  <c r="O57" i="13"/>
  <c r="D78" i="13"/>
  <c r="O78" i="13" s="1"/>
  <c r="G79" i="14"/>
  <c r="O45" i="13"/>
  <c r="O13" i="13"/>
  <c r="F77" i="12"/>
  <c r="O63" i="13"/>
  <c r="L83" i="1"/>
  <c r="O83" i="1"/>
  <c r="K83" i="1"/>
  <c r="J83" i="1"/>
  <c r="N83" i="1"/>
  <c r="M83" i="1"/>
  <c r="O107" i="1"/>
  <c r="L107" i="1"/>
  <c r="K107" i="1"/>
  <c r="J107" i="1"/>
  <c r="N107" i="1"/>
  <c r="M107" i="1"/>
  <c r="O79" i="19"/>
  <c r="D77" i="3"/>
  <c r="CU65" i="3"/>
  <c r="P54" i="2"/>
  <c r="O54" i="2"/>
  <c r="L54" i="2"/>
  <c r="N54" i="2"/>
  <c r="M54" i="2"/>
  <c r="K54" i="2"/>
  <c r="R79" i="4"/>
  <c r="CI57" i="3"/>
  <c r="CU57" i="3" s="1"/>
  <c r="CL78" i="3"/>
  <c r="J121" i="1"/>
  <c r="O121" i="1"/>
  <c r="L121" i="1"/>
  <c r="N121" i="1"/>
  <c r="M121" i="1"/>
  <c r="K121" i="1"/>
  <c r="J13" i="1"/>
  <c r="O13" i="1"/>
  <c r="N13" i="1"/>
  <c r="M13" i="1"/>
  <c r="L13" i="1"/>
  <c r="K13" i="1"/>
  <c r="L126" i="1"/>
  <c r="K126" i="1"/>
  <c r="O126" i="1"/>
  <c r="J126" i="1"/>
  <c r="N126" i="1"/>
  <c r="M126" i="1"/>
  <c r="CI54" i="3"/>
  <c r="CU54" i="3" s="1"/>
  <c r="CI38" i="3"/>
  <c r="CU38" i="3" s="1"/>
  <c r="CI22" i="3"/>
  <c r="CU22" i="3" s="1"/>
  <c r="O36" i="2"/>
  <c r="N36" i="2"/>
  <c r="M36" i="2"/>
  <c r="L36" i="2"/>
  <c r="K36" i="2"/>
  <c r="P36" i="2"/>
  <c r="CI43" i="3"/>
  <c r="CI27" i="3"/>
  <c r="CU27" i="3" s="1"/>
  <c r="CI11" i="3"/>
  <c r="CU11" i="3" s="1"/>
  <c r="H92" i="1"/>
  <c r="CI48" i="3"/>
  <c r="CU48" i="3" s="1"/>
  <c r="CI32" i="3"/>
  <c r="CU32" i="3" s="1"/>
  <c r="CI16" i="3"/>
  <c r="CU16" i="3" s="1"/>
  <c r="G79" i="2"/>
  <c r="M34" i="2"/>
  <c r="L34" i="2"/>
  <c r="O34" i="2"/>
  <c r="K34" i="2"/>
  <c r="N34" i="2"/>
  <c r="P34" i="2"/>
  <c r="O97" i="1"/>
  <c r="J97" i="1"/>
  <c r="N97" i="1"/>
  <c r="L97" i="1"/>
  <c r="M97" i="1"/>
  <c r="K97" i="1"/>
  <c r="L24" i="2"/>
  <c r="K24" i="2"/>
  <c r="P24" i="2"/>
  <c r="O24" i="2"/>
  <c r="N24" i="2"/>
  <c r="M24" i="2"/>
  <c r="O48" i="13"/>
  <c r="O16" i="13"/>
  <c r="F78" i="7"/>
  <c r="O52" i="13"/>
  <c r="O20" i="13"/>
  <c r="K61" i="4"/>
  <c r="E29" i="6"/>
  <c r="Q78" i="4"/>
  <c r="O66" i="13"/>
  <c r="O34" i="13"/>
  <c r="O25" i="13"/>
  <c r="M79" i="6"/>
  <c r="D79" i="6"/>
  <c r="K69" i="4"/>
  <c r="K21" i="4"/>
  <c r="E79" i="11"/>
  <c r="I79" i="4"/>
  <c r="D79" i="12"/>
  <c r="F79" i="13"/>
  <c r="CU71" i="3"/>
  <c r="U78" i="14"/>
  <c r="E13" i="6"/>
  <c r="O53" i="13"/>
  <c r="P79" i="4"/>
  <c r="O91" i="1"/>
  <c r="L91" i="1"/>
  <c r="K91" i="1"/>
  <c r="J91" i="1"/>
  <c r="N91" i="1"/>
  <c r="M91" i="1"/>
  <c r="N79" i="13"/>
  <c r="O31" i="13"/>
  <c r="BA79" i="3"/>
  <c r="AS79" i="3"/>
  <c r="P46" i="2"/>
  <c r="O46" i="2"/>
  <c r="N46" i="2"/>
  <c r="K46" i="2"/>
  <c r="M46" i="2"/>
  <c r="L46" i="2"/>
  <c r="J22" i="1"/>
  <c r="O22" i="1"/>
  <c r="K22" i="1"/>
  <c r="M22" i="1"/>
  <c r="L22" i="1"/>
  <c r="N22" i="1"/>
  <c r="Q77" i="4"/>
  <c r="CI41" i="3"/>
  <c r="CU41" i="3" s="1"/>
  <c r="CI25" i="3"/>
  <c r="CI9" i="3"/>
  <c r="CU9" i="3" s="1"/>
  <c r="M67" i="1"/>
  <c r="O67" i="1"/>
  <c r="L67" i="1"/>
  <c r="J67" i="1"/>
  <c r="K67" i="1"/>
  <c r="N67" i="1"/>
  <c r="K28" i="2"/>
  <c r="P28" i="2"/>
  <c r="M28" i="2"/>
  <c r="O28" i="2"/>
  <c r="N28" i="2"/>
  <c r="L28" i="2"/>
  <c r="N113" i="1"/>
  <c r="O113" i="1"/>
  <c r="M113" i="1"/>
  <c r="J113" i="1"/>
  <c r="L113" i="1"/>
  <c r="K113" i="1"/>
  <c r="K62" i="1"/>
  <c r="J62" i="1"/>
  <c r="N62" i="1"/>
  <c r="O62" i="1"/>
  <c r="M62" i="1"/>
  <c r="L62" i="1"/>
  <c r="O26" i="2"/>
  <c r="N26" i="2"/>
  <c r="M26" i="2"/>
  <c r="L26" i="2"/>
  <c r="K26" i="2"/>
  <c r="P26" i="2"/>
  <c r="C50" i="1"/>
  <c r="H50" i="1" s="1"/>
  <c r="H39" i="1"/>
  <c r="CI61" i="3"/>
  <c r="K65" i="1"/>
  <c r="J65" i="1"/>
  <c r="O65" i="1"/>
  <c r="N65" i="1"/>
  <c r="M65" i="1"/>
  <c r="L65" i="1"/>
  <c r="CI50" i="3"/>
  <c r="CU50" i="3" s="1"/>
  <c r="AJ79" i="3"/>
  <c r="N33" i="1"/>
  <c r="M33" i="1"/>
  <c r="L33" i="1"/>
  <c r="K33" i="1"/>
  <c r="O33" i="1"/>
  <c r="J33" i="1"/>
  <c r="K73" i="4"/>
  <c r="O51" i="13"/>
  <c r="O19" i="13"/>
  <c r="I78" i="5"/>
  <c r="O65" i="13"/>
  <c r="O33" i="13"/>
  <c r="O75" i="13"/>
  <c r="O43" i="13"/>
  <c r="O11" i="13"/>
  <c r="K29" i="4"/>
  <c r="K9" i="4"/>
  <c r="K65" i="4"/>
  <c r="J51" i="1"/>
  <c r="N51" i="1"/>
  <c r="O51" i="1"/>
  <c r="L51" i="1"/>
  <c r="M51" i="1"/>
  <c r="K51" i="1"/>
  <c r="K109" i="1"/>
  <c r="J109" i="1"/>
  <c r="L109" i="1"/>
  <c r="O109" i="1"/>
  <c r="N109" i="1"/>
  <c r="M109" i="1"/>
  <c r="L79" i="19"/>
  <c r="H79" i="4"/>
  <c r="CU67" i="3"/>
  <c r="L115" i="1"/>
  <c r="K115" i="1"/>
  <c r="J115" i="1"/>
  <c r="N115" i="1"/>
  <c r="O115" i="1"/>
  <c r="M115" i="1"/>
  <c r="N38" i="2"/>
  <c r="M38" i="2"/>
  <c r="L38" i="2"/>
  <c r="P38" i="2"/>
  <c r="K38" i="2"/>
  <c r="O38" i="2"/>
  <c r="O89" i="1"/>
  <c r="N89" i="1"/>
  <c r="M89" i="1"/>
  <c r="L89" i="1"/>
  <c r="K89" i="1"/>
  <c r="J89" i="1"/>
  <c r="CI62" i="3"/>
  <c r="BP79" i="3"/>
  <c r="N20" i="2"/>
  <c r="O20" i="2"/>
  <c r="M20" i="2"/>
  <c r="L20" i="2"/>
  <c r="P20" i="2"/>
  <c r="K20" i="2"/>
  <c r="H31" i="1"/>
  <c r="AZ79" i="3"/>
  <c r="K18" i="2"/>
  <c r="M18" i="2"/>
  <c r="P18" i="2"/>
  <c r="O18" i="2"/>
  <c r="L18" i="2"/>
  <c r="N18" i="2"/>
  <c r="K40" i="1"/>
  <c r="J40" i="1"/>
  <c r="M40" i="1"/>
  <c r="L40" i="1"/>
  <c r="O40" i="1"/>
  <c r="N40" i="1"/>
  <c r="CI45" i="3"/>
  <c r="CU45" i="3" s="1"/>
  <c r="L19" i="1"/>
  <c r="K19" i="1"/>
  <c r="J19" i="1"/>
  <c r="N19" i="1"/>
  <c r="M19" i="1"/>
  <c r="O19" i="1"/>
  <c r="L72" i="2"/>
  <c r="K72" i="2"/>
  <c r="P72" i="2"/>
  <c r="O72" i="2"/>
  <c r="N72" i="2"/>
  <c r="M72" i="2"/>
  <c r="K8" i="2"/>
  <c r="P8" i="2"/>
  <c r="N8" i="2"/>
  <c r="M8" i="2"/>
  <c r="L8" i="2"/>
  <c r="O8" i="2"/>
  <c r="CI52" i="3"/>
  <c r="CU52" i="3" s="1"/>
  <c r="R78" i="19"/>
  <c r="K62" i="4"/>
  <c r="O74" i="13"/>
  <c r="O42" i="13"/>
  <c r="O10" i="13"/>
  <c r="O72" i="13"/>
  <c r="O40" i="13"/>
  <c r="O8" i="13"/>
  <c r="U63" i="4"/>
  <c r="U31" i="4"/>
  <c r="CU68" i="3"/>
  <c r="O79" i="14"/>
  <c r="K53" i="4"/>
  <c r="CU75" i="3"/>
  <c r="O71" i="13"/>
  <c r="O39" i="13"/>
  <c r="D77" i="13"/>
  <c r="O7" i="13"/>
  <c r="P79" i="14"/>
  <c r="O68" i="1"/>
  <c r="N68" i="1"/>
  <c r="M68" i="1"/>
  <c r="L68" i="1"/>
  <c r="K68" i="1"/>
  <c r="J68" i="1"/>
  <c r="O15" i="13"/>
  <c r="L59" i="1"/>
  <c r="O59" i="1"/>
  <c r="K59" i="1"/>
  <c r="J59" i="1"/>
  <c r="N59" i="1"/>
  <c r="M59" i="1"/>
  <c r="L116" i="1"/>
  <c r="N116" i="1"/>
  <c r="K116" i="1"/>
  <c r="J116" i="1"/>
  <c r="O116" i="1"/>
  <c r="M116" i="1"/>
  <c r="N30" i="2"/>
  <c r="M30" i="2"/>
  <c r="L30" i="2"/>
  <c r="P30" i="2"/>
  <c r="K30" i="2"/>
  <c r="O30" i="2"/>
  <c r="N76" i="2"/>
  <c r="M76" i="2"/>
  <c r="L76" i="2"/>
  <c r="K76" i="2"/>
  <c r="P76" i="2"/>
  <c r="O76" i="2"/>
  <c r="O12" i="2"/>
  <c r="L12" i="2"/>
  <c r="N12" i="2"/>
  <c r="M12" i="2"/>
  <c r="K12" i="2"/>
  <c r="P12" i="2"/>
  <c r="G79" i="19"/>
  <c r="J41" i="1"/>
  <c r="N41" i="1"/>
  <c r="M41" i="1"/>
  <c r="L41" i="1"/>
  <c r="K41" i="1"/>
  <c r="O41" i="1"/>
  <c r="N30" i="1"/>
  <c r="M30" i="1"/>
  <c r="L30" i="1"/>
  <c r="O30" i="1"/>
  <c r="J30" i="1"/>
  <c r="K30" i="1"/>
  <c r="O74" i="2"/>
  <c r="N74" i="2"/>
  <c r="L74" i="2"/>
  <c r="P74" i="2"/>
  <c r="M74" i="2"/>
  <c r="K74" i="2"/>
  <c r="N10" i="2"/>
  <c r="M10" i="2"/>
  <c r="L10" i="2"/>
  <c r="K10" i="2"/>
  <c r="P10" i="2"/>
  <c r="O10" i="2"/>
  <c r="CI21" i="3"/>
  <c r="G79" i="5"/>
  <c r="N117" i="1"/>
  <c r="M117" i="1"/>
  <c r="K117" i="1"/>
  <c r="O117" i="1"/>
  <c r="J117" i="1"/>
  <c r="L117" i="1"/>
  <c r="O76" i="13"/>
  <c r="O44" i="13"/>
  <c r="O12" i="13"/>
  <c r="D79" i="10"/>
  <c r="O73" i="13"/>
  <c r="O61" i="13"/>
  <c r="O29" i="13"/>
  <c r="CU72" i="3"/>
  <c r="O37" i="13"/>
  <c r="G78" i="11"/>
  <c r="K11" i="1"/>
  <c r="J11" i="1"/>
  <c r="N11" i="1"/>
  <c r="O11" i="1"/>
  <c r="M11" i="1"/>
  <c r="L11" i="1"/>
  <c r="G130" i="1"/>
  <c r="G132" i="1" s="1"/>
  <c r="J79" i="4"/>
  <c r="CU20" i="3"/>
  <c r="J21" i="1"/>
  <c r="O21" i="1"/>
  <c r="L21" i="1"/>
  <c r="N21" i="1"/>
  <c r="M21" i="1"/>
  <c r="K21" i="1"/>
  <c r="O69" i="13"/>
  <c r="L43" i="1"/>
  <c r="N43" i="1"/>
  <c r="K43" i="1"/>
  <c r="J43" i="1"/>
  <c r="O43" i="1"/>
  <c r="M43" i="1"/>
  <c r="H79" i="14"/>
  <c r="K73" i="1"/>
  <c r="J73" i="1"/>
  <c r="O73" i="1"/>
  <c r="N73" i="1"/>
  <c r="M73" i="1"/>
  <c r="L73" i="1"/>
  <c r="N22" i="2"/>
  <c r="M22" i="2"/>
  <c r="L22" i="2"/>
  <c r="K22" i="2"/>
  <c r="P22" i="2"/>
  <c r="O22" i="2"/>
  <c r="M9" i="1"/>
  <c r="L9" i="1"/>
  <c r="O9" i="1"/>
  <c r="K9" i="1"/>
  <c r="N9" i="1"/>
  <c r="J9" i="1"/>
  <c r="CI46" i="3"/>
  <c r="CU46" i="3" s="1"/>
  <c r="CI30" i="3"/>
  <c r="CU30" i="3" s="1"/>
  <c r="CI14" i="3"/>
  <c r="CU14" i="3" s="1"/>
  <c r="L68" i="2"/>
  <c r="N68" i="2"/>
  <c r="P68" i="2"/>
  <c r="K68" i="2"/>
  <c r="O68" i="2"/>
  <c r="M68" i="2"/>
  <c r="O94" i="1"/>
  <c r="M94" i="1"/>
  <c r="L94" i="1"/>
  <c r="N94" i="1"/>
  <c r="J94" i="1"/>
  <c r="K94" i="1"/>
  <c r="CI51" i="3"/>
  <c r="CI35" i="3"/>
  <c r="CI19" i="3"/>
  <c r="CU19" i="3" s="1"/>
  <c r="CI56" i="3"/>
  <c r="CU56" i="3" s="1"/>
  <c r="CI40" i="3"/>
  <c r="CU40" i="3" s="1"/>
  <c r="CI24" i="3"/>
  <c r="CU24" i="3" s="1"/>
  <c r="CI8" i="3"/>
  <c r="CU8" i="3" s="1"/>
  <c r="P66" i="2"/>
  <c r="M66" i="2"/>
  <c r="L66" i="2"/>
  <c r="K66" i="2"/>
  <c r="O66" i="2"/>
  <c r="N66" i="2"/>
  <c r="N118" i="1"/>
  <c r="O118" i="1"/>
  <c r="J118" i="1"/>
  <c r="M118" i="1"/>
  <c r="L118" i="1"/>
  <c r="K118" i="1"/>
  <c r="N56" i="2"/>
  <c r="M56" i="2"/>
  <c r="L56" i="2"/>
  <c r="P56" i="2"/>
  <c r="K56" i="2"/>
  <c r="O56" i="2"/>
  <c r="D79" i="11"/>
  <c r="CI47" i="3"/>
  <c r="CI31" i="3"/>
  <c r="CU31" i="3" s="1"/>
  <c r="CI15" i="3"/>
  <c r="CI28" i="3"/>
  <c r="O70" i="13"/>
  <c r="O38" i="13"/>
  <c r="O64" i="13"/>
  <c r="O32" i="13"/>
  <c r="O36" i="13"/>
  <c r="F79" i="11"/>
  <c r="U75" i="4"/>
  <c r="U43" i="4"/>
  <c r="U11" i="4"/>
  <c r="O50" i="13"/>
  <c r="O18" i="13"/>
  <c r="O41" i="13"/>
  <c r="O9" i="13"/>
  <c r="D79" i="17"/>
  <c r="CU69" i="3"/>
  <c r="K57" i="4"/>
  <c r="N78" i="4"/>
  <c r="K78" i="6"/>
  <c r="CU51" i="3"/>
  <c r="H20" i="1"/>
  <c r="C14" i="1"/>
  <c r="D78" i="3"/>
  <c r="O21" i="13"/>
  <c r="J69" i="1"/>
  <c r="L69" i="1"/>
  <c r="O69" i="1"/>
  <c r="M69" i="1"/>
  <c r="K69" i="1"/>
  <c r="N69" i="1"/>
  <c r="CU66" i="3"/>
  <c r="N14" i="2"/>
  <c r="M14" i="2"/>
  <c r="L14" i="2"/>
  <c r="K14" i="2"/>
  <c r="P14" i="2"/>
  <c r="O14" i="2"/>
  <c r="K72" i="1"/>
  <c r="J72" i="1"/>
  <c r="N72" i="1"/>
  <c r="M72" i="1"/>
  <c r="L72" i="1"/>
  <c r="O72" i="1"/>
  <c r="CI49" i="3"/>
  <c r="CI33" i="3"/>
  <c r="CI17" i="3"/>
  <c r="BW79" i="3"/>
  <c r="BX79" i="3"/>
  <c r="M60" i="2"/>
  <c r="L60" i="2"/>
  <c r="N60" i="2"/>
  <c r="K60" i="2"/>
  <c r="O60" i="2"/>
  <c r="P60" i="2"/>
  <c r="N58" i="2"/>
  <c r="L58" i="2"/>
  <c r="M58" i="2"/>
  <c r="K58" i="2"/>
  <c r="P58" i="2"/>
  <c r="O58" i="2"/>
  <c r="CI37" i="3"/>
  <c r="L102" i="1"/>
  <c r="K102" i="1"/>
  <c r="J102" i="1"/>
  <c r="N102" i="1"/>
  <c r="M102" i="1"/>
  <c r="O102" i="1"/>
  <c r="CI18" i="3"/>
  <c r="M48" i="2"/>
  <c r="L48" i="2"/>
  <c r="K48" i="2"/>
  <c r="N48" i="2"/>
  <c r="P48" i="2"/>
  <c r="O48" i="2"/>
  <c r="CM79" i="3"/>
  <c r="U77" i="14"/>
  <c r="D79" i="28"/>
  <c r="G79" i="6"/>
  <c r="G79" i="26"/>
  <c r="U35" i="4"/>
  <c r="K30" i="4"/>
  <c r="E79" i="19"/>
  <c r="O67" i="13"/>
  <c r="O35" i="13"/>
  <c r="K77" i="6"/>
  <c r="CU70" i="3"/>
  <c r="O49" i="13"/>
  <c r="O17" i="13"/>
  <c r="K25" i="4"/>
  <c r="O59" i="13"/>
  <c r="O27" i="13"/>
  <c r="F78" i="16"/>
  <c r="CU74" i="3"/>
  <c r="U79" i="3"/>
  <c r="H79" i="5"/>
  <c r="M79" i="3"/>
  <c r="O93" i="1"/>
  <c r="N93" i="1"/>
  <c r="M93" i="1"/>
  <c r="L93" i="1"/>
  <c r="K93" i="1"/>
  <c r="J93" i="1"/>
  <c r="O47" i="13"/>
  <c r="CU25" i="3"/>
  <c r="CU62" i="3"/>
  <c r="K70" i="2"/>
  <c r="P70" i="2"/>
  <c r="N70" i="2"/>
  <c r="L70" i="2"/>
  <c r="M70" i="2"/>
  <c r="O70" i="2"/>
  <c r="M110" i="1"/>
  <c r="L110" i="1"/>
  <c r="K110" i="1"/>
  <c r="O110" i="1"/>
  <c r="J110" i="1"/>
  <c r="N110" i="1"/>
  <c r="O52" i="2"/>
  <c r="K52" i="2"/>
  <c r="P52" i="2"/>
  <c r="M52" i="2"/>
  <c r="N52" i="2"/>
  <c r="L52" i="2"/>
  <c r="CI59" i="3"/>
  <c r="N50" i="2"/>
  <c r="P50" i="2"/>
  <c r="M50" i="2"/>
  <c r="L50" i="2"/>
  <c r="K50" i="2"/>
  <c r="O50" i="2"/>
  <c r="K46" i="1"/>
  <c r="O46" i="1"/>
  <c r="J46" i="1"/>
  <c r="N46" i="1"/>
  <c r="M46" i="1"/>
  <c r="L46" i="1"/>
  <c r="CI53" i="3"/>
  <c r="CI58" i="3"/>
  <c r="CU58" i="3" s="1"/>
  <c r="O68" i="6"/>
  <c r="O58" i="13"/>
  <c r="O26" i="13"/>
  <c r="O56" i="13"/>
  <c r="O24" i="13"/>
  <c r="D79" i="9"/>
  <c r="U71" i="4"/>
  <c r="CU76" i="3"/>
  <c r="CU73" i="3"/>
  <c r="K33" i="4"/>
  <c r="O55" i="13"/>
  <c r="O23" i="13"/>
  <c r="K37" i="4"/>
  <c r="J123" i="1"/>
  <c r="M123" i="1"/>
  <c r="O123" i="1"/>
  <c r="L123" i="1"/>
  <c r="N123" i="1"/>
  <c r="K123" i="1"/>
  <c r="K99" i="1"/>
  <c r="J99" i="1"/>
  <c r="M99" i="1"/>
  <c r="O99" i="1"/>
  <c r="N99" i="1"/>
  <c r="L99" i="1"/>
  <c r="G79" i="4"/>
  <c r="E61" i="6"/>
  <c r="N62" i="2"/>
  <c r="M62" i="2"/>
  <c r="L62" i="2"/>
  <c r="P62" i="2"/>
  <c r="K62" i="2"/>
  <c r="O62" i="2"/>
  <c r="O54" i="1"/>
  <c r="M54" i="1"/>
  <c r="L54" i="1"/>
  <c r="K54" i="1"/>
  <c r="J54" i="1"/>
  <c r="N54" i="1"/>
  <c r="L79" i="3"/>
  <c r="P44" i="2"/>
  <c r="N44" i="2"/>
  <c r="M44" i="2"/>
  <c r="L44" i="2"/>
  <c r="O44" i="2"/>
  <c r="K44" i="2"/>
  <c r="K78" i="1"/>
  <c r="J78" i="1"/>
  <c r="M78" i="1"/>
  <c r="O78" i="1"/>
  <c r="N78" i="1"/>
  <c r="L78" i="1"/>
  <c r="CI64" i="3"/>
  <c r="O42" i="2"/>
  <c r="K42" i="2"/>
  <c r="N42" i="2"/>
  <c r="M42" i="2"/>
  <c r="L42" i="2"/>
  <c r="P42" i="2"/>
  <c r="F130" i="1"/>
  <c r="F132" i="1" s="1"/>
  <c r="CI34" i="3"/>
  <c r="O81" i="1"/>
  <c r="N81" i="1"/>
  <c r="M81" i="1"/>
  <c r="L81" i="1"/>
  <c r="K81" i="1"/>
  <c r="J81" i="1"/>
  <c r="K32" i="2"/>
  <c r="P32" i="2"/>
  <c r="O32" i="2"/>
  <c r="L32" i="2"/>
  <c r="N32" i="2"/>
  <c r="M32" i="2"/>
  <c r="CI29" i="3"/>
  <c r="CI13" i="3"/>
  <c r="CU13" i="3" s="1"/>
  <c r="CI42" i="3"/>
  <c r="CU42" i="3" s="1"/>
  <c r="CI26" i="3"/>
  <c r="CI10" i="3"/>
  <c r="CU10" i="3" s="1"/>
  <c r="M49" i="1"/>
  <c r="O49" i="1"/>
  <c r="L49" i="1"/>
  <c r="K49" i="1"/>
  <c r="J49" i="1"/>
  <c r="N49" i="1"/>
  <c r="P64" i="2"/>
  <c r="O64" i="2"/>
  <c r="N64" i="2"/>
  <c r="M64" i="2"/>
  <c r="L64" i="2"/>
  <c r="K64" i="2"/>
  <c r="L86" i="1"/>
  <c r="K86" i="1"/>
  <c r="O86" i="1"/>
  <c r="N86" i="1"/>
  <c r="J86" i="1"/>
  <c r="M86" i="1"/>
  <c r="CI7" i="3"/>
  <c r="CL77" i="3"/>
  <c r="CL79" i="3" s="1"/>
  <c r="N52" i="1"/>
  <c r="M52" i="1"/>
  <c r="L52" i="1"/>
  <c r="K52" i="1"/>
  <c r="J52" i="1"/>
  <c r="O52" i="1"/>
  <c r="L64" i="1"/>
  <c r="O64" i="1"/>
  <c r="N64" i="1"/>
  <c r="K64" i="1"/>
  <c r="M64" i="1"/>
  <c r="J64" i="1"/>
  <c r="Z79" i="3"/>
  <c r="J57" i="1"/>
  <c r="N57" i="1"/>
  <c r="M57" i="1"/>
  <c r="L57" i="1"/>
  <c r="K57" i="1"/>
  <c r="O57" i="1"/>
  <c r="F77" i="16"/>
  <c r="K78" i="29"/>
  <c r="N10" i="1"/>
  <c r="M10" i="1"/>
  <c r="O10" i="1"/>
  <c r="L10" i="1"/>
  <c r="K10" i="1"/>
  <c r="J10" i="1"/>
  <c r="O100" i="1"/>
  <c r="N100" i="1"/>
  <c r="M100" i="1"/>
  <c r="L100" i="1"/>
  <c r="K100" i="1"/>
  <c r="J100" i="1"/>
  <c r="X79" i="3"/>
  <c r="L15" i="2"/>
  <c r="P15" i="2"/>
  <c r="O15" i="2"/>
  <c r="N15" i="2"/>
  <c r="M15" i="2"/>
  <c r="K15" i="2"/>
  <c r="O21" i="2"/>
  <c r="L21" i="2"/>
  <c r="N21" i="2"/>
  <c r="M21" i="2"/>
  <c r="P21" i="2"/>
  <c r="K21" i="2"/>
  <c r="H78" i="15"/>
  <c r="CE79" i="3"/>
  <c r="K66" i="1"/>
  <c r="O66" i="1"/>
  <c r="L66" i="1"/>
  <c r="N66" i="1"/>
  <c r="M66" i="1"/>
  <c r="J66" i="1"/>
  <c r="M73" i="2"/>
  <c r="P73" i="2"/>
  <c r="L73" i="2"/>
  <c r="K73" i="2"/>
  <c r="O73" i="2"/>
  <c r="N73" i="2"/>
  <c r="K59" i="2"/>
  <c r="M59" i="2"/>
  <c r="P59" i="2"/>
  <c r="N59" i="2"/>
  <c r="L59" i="2"/>
  <c r="O59" i="2"/>
  <c r="CO77" i="3"/>
  <c r="M122" i="1"/>
  <c r="L122" i="1"/>
  <c r="O122" i="1"/>
  <c r="J122" i="1"/>
  <c r="N122" i="1"/>
  <c r="K122" i="1"/>
  <c r="D130" i="1"/>
  <c r="D132" i="1" s="1"/>
  <c r="H38" i="1"/>
  <c r="K108" i="1"/>
  <c r="J108" i="1"/>
  <c r="M108" i="1"/>
  <c r="L108" i="1"/>
  <c r="O108" i="1"/>
  <c r="N108" i="1"/>
  <c r="D79" i="16"/>
  <c r="CI60" i="3"/>
  <c r="I79" i="14"/>
  <c r="H12" i="1"/>
  <c r="CI39" i="3"/>
  <c r="M71" i="2"/>
  <c r="P71" i="2"/>
  <c r="L71" i="2"/>
  <c r="K71" i="2"/>
  <c r="O71" i="2"/>
  <c r="N71" i="2"/>
  <c r="O23" i="1"/>
  <c r="N23" i="1"/>
  <c r="M23" i="1"/>
  <c r="J23" i="1"/>
  <c r="L23" i="1"/>
  <c r="K23" i="1"/>
  <c r="N79" i="3"/>
  <c r="P79" i="3"/>
  <c r="AG79" i="3"/>
  <c r="H79" i="3"/>
  <c r="N13" i="2"/>
  <c r="L13" i="2"/>
  <c r="M13" i="2"/>
  <c r="K13" i="2"/>
  <c r="P13" i="2"/>
  <c r="O13" i="2"/>
  <c r="O18" i="1"/>
  <c r="L18" i="1"/>
  <c r="K18" i="1"/>
  <c r="J18" i="1"/>
  <c r="M18" i="1"/>
  <c r="N18" i="1"/>
  <c r="P17" i="2"/>
  <c r="L17" i="2"/>
  <c r="O17" i="2"/>
  <c r="N17" i="2"/>
  <c r="M17" i="2"/>
  <c r="K17" i="2"/>
  <c r="P51" i="2"/>
  <c r="O51" i="2"/>
  <c r="N51" i="2"/>
  <c r="M51" i="2"/>
  <c r="K51" i="2"/>
  <c r="L51" i="2"/>
  <c r="N34" i="1"/>
  <c r="M34" i="1"/>
  <c r="L34" i="1"/>
  <c r="J34" i="1"/>
  <c r="K34" i="1"/>
  <c r="O34" i="1"/>
  <c r="L88" i="1"/>
  <c r="O88" i="1"/>
  <c r="N88" i="1"/>
  <c r="M88" i="1"/>
  <c r="K88" i="1"/>
  <c r="J88" i="1"/>
  <c r="BB79" i="3"/>
  <c r="H119" i="1"/>
  <c r="R77" i="19"/>
  <c r="D79" i="19"/>
  <c r="K36" i="1"/>
  <c r="J36" i="1"/>
  <c r="L36" i="1"/>
  <c r="O36" i="1"/>
  <c r="N36" i="1"/>
  <c r="M36" i="1"/>
  <c r="J124" i="1"/>
  <c r="O124" i="1"/>
  <c r="N124" i="1"/>
  <c r="M124" i="1"/>
  <c r="L124" i="1"/>
  <c r="K124" i="1"/>
  <c r="E130" i="1"/>
  <c r="E132" i="1" s="1"/>
  <c r="BC79" i="3"/>
  <c r="BN79" i="3"/>
  <c r="N125" i="1"/>
  <c r="M125" i="1"/>
  <c r="J125" i="1"/>
  <c r="K125" i="1"/>
  <c r="L125" i="1"/>
  <c r="O125" i="1"/>
  <c r="M7" i="1"/>
  <c r="J7" i="1"/>
  <c r="L7" i="1"/>
  <c r="K7" i="1"/>
  <c r="O7" i="1"/>
  <c r="N7" i="1"/>
  <c r="O63" i="2"/>
  <c r="L63" i="2"/>
  <c r="N63" i="2"/>
  <c r="M63" i="2"/>
  <c r="P63" i="2"/>
  <c r="K63" i="2"/>
  <c r="N7" i="2"/>
  <c r="M7" i="2"/>
  <c r="O7" i="2"/>
  <c r="K7" i="2"/>
  <c r="I77" i="2"/>
  <c r="P7" i="2"/>
  <c r="L7" i="2"/>
  <c r="H79" i="2"/>
  <c r="K8" i="1"/>
  <c r="M8" i="1"/>
  <c r="J8" i="1"/>
  <c r="O8" i="1"/>
  <c r="L8" i="1"/>
  <c r="N8" i="1"/>
  <c r="P57" i="2"/>
  <c r="O57" i="2"/>
  <c r="I78" i="2"/>
  <c r="M57" i="2"/>
  <c r="N57" i="2"/>
  <c r="L57" i="2"/>
  <c r="K57" i="2"/>
  <c r="O127" i="1"/>
  <c r="N127" i="1"/>
  <c r="J127" i="1"/>
  <c r="M127" i="1"/>
  <c r="L127" i="1"/>
  <c r="K127" i="1"/>
  <c r="M69" i="2"/>
  <c r="K69" i="2"/>
  <c r="P69" i="2"/>
  <c r="O69" i="2"/>
  <c r="N69" i="2"/>
  <c r="L69" i="2"/>
  <c r="H17" i="1"/>
  <c r="M90" i="1"/>
  <c r="L90" i="1"/>
  <c r="O90" i="1"/>
  <c r="N90" i="1"/>
  <c r="J90" i="1"/>
  <c r="K90" i="1"/>
  <c r="K37" i="1"/>
  <c r="N37" i="1"/>
  <c r="J37" i="1"/>
  <c r="M37" i="1"/>
  <c r="L37" i="1"/>
  <c r="O37" i="1"/>
  <c r="O43" i="2"/>
  <c r="N43" i="2"/>
  <c r="M43" i="2"/>
  <c r="L43" i="2"/>
  <c r="K43" i="2"/>
  <c r="P43" i="2"/>
  <c r="L80" i="1"/>
  <c r="O80" i="1"/>
  <c r="N80" i="1"/>
  <c r="K80" i="1"/>
  <c r="J80" i="1"/>
  <c r="M80" i="1"/>
  <c r="N40" i="2"/>
  <c r="M40" i="2"/>
  <c r="L40" i="2"/>
  <c r="K40" i="2"/>
  <c r="P40" i="2"/>
  <c r="O40" i="2"/>
  <c r="CI63" i="3"/>
  <c r="CU63" i="3" s="1"/>
  <c r="AA79" i="3"/>
  <c r="J84" i="1"/>
  <c r="L84" i="1"/>
  <c r="O84" i="1"/>
  <c r="N84" i="1"/>
  <c r="M84" i="1"/>
  <c r="K84" i="1"/>
  <c r="K25" i="1"/>
  <c r="M25" i="1"/>
  <c r="J25" i="1"/>
  <c r="O25" i="1"/>
  <c r="N25" i="1"/>
  <c r="L25" i="1"/>
  <c r="M45" i="1"/>
  <c r="J45" i="1"/>
  <c r="K45" i="1"/>
  <c r="O45" i="1"/>
  <c r="N45" i="1"/>
  <c r="L45" i="1"/>
  <c r="H77" i="1"/>
  <c r="L60" i="1"/>
  <c r="K60" i="1"/>
  <c r="J60" i="1"/>
  <c r="N60" i="1"/>
  <c r="M60" i="1"/>
  <c r="O60" i="1"/>
  <c r="L101" i="1"/>
  <c r="K101" i="1"/>
  <c r="J101" i="1"/>
  <c r="O101" i="1"/>
  <c r="N101" i="1"/>
  <c r="M101" i="1"/>
  <c r="H114" i="1"/>
  <c r="BE79" i="3"/>
  <c r="J128" i="1"/>
  <c r="O128" i="1"/>
  <c r="N128" i="1"/>
  <c r="K128" i="1"/>
  <c r="M128" i="1"/>
  <c r="L128" i="1"/>
  <c r="CI55" i="3"/>
  <c r="M55" i="2"/>
  <c r="P55" i="2"/>
  <c r="K55" i="2"/>
  <c r="O55" i="2"/>
  <c r="N55" i="2"/>
  <c r="L55" i="2"/>
  <c r="K120" i="1"/>
  <c r="M120" i="1"/>
  <c r="J120" i="1"/>
  <c r="N120" i="1"/>
  <c r="L120" i="1"/>
  <c r="O120" i="1"/>
  <c r="O55" i="1"/>
  <c r="N55" i="1"/>
  <c r="J55" i="1"/>
  <c r="M55" i="1"/>
  <c r="L55" i="1"/>
  <c r="K55" i="1"/>
  <c r="J98" i="1"/>
  <c r="M98" i="1"/>
  <c r="O98" i="1"/>
  <c r="N98" i="1"/>
  <c r="K98" i="1"/>
  <c r="L98" i="1"/>
  <c r="M9" i="2"/>
  <c r="K9" i="2"/>
  <c r="L9" i="2"/>
  <c r="O9" i="2"/>
  <c r="P9" i="2"/>
  <c r="N9" i="2"/>
  <c r="L111" i="1"/>
  <c r="O111" i="1"/>
  <c r="K111" i="1"/>
  <c r="N111" i="1"/>
  <c r="J111" i="1"/>
  <c r="M111" i="1"/>
  <c r="N61" i="2"/>
  <c r="L61" i="2"/>
  <c r="M61" i="2"/>
  <c r="K61" i="2"/>
  <c r="P61" i="2"/>
  <c r="O61" i="2"/>
  <c r="K56" i="1"/>
  <c r="J56" i="1"/>
  <c r="L56" i="1"/>
  <c r="O56" i="1"/>
  <c r="M56" i="1"/>
  <c r="N56" i="1"/>
  <c r="O15" i="1"/>
  <c r="N15" i="1"/>
  <c r="M15" i="1"/>
  <c r="L15" i="1"/>
  <c r="K15" i="1"/>
  <c r="J15" i="1"/>
  <c r="BK79" i="3"/>
  <c r="O79" i="3"/>
  <c r="CI12" i="3"/>
  <c r="CU12" i="3" s="1"/>
  <c r="P35" i="2"/>
  <c r="O35" i="2"/>
  <c r="L35" i="2"/>
  <c r="N35" i="2"/>
  <c r="M35" i="2"/>
  <c r="K35" i="2"/>
  <c r="N112" i="1"/>
  <c r="K112" i="1"/>
  <c r="J112" i="1"/>
  <c r="M112" i="1"/>
  <c r="O112" i="1"/>
  <c r="L112" i="1"/>
  <c r="H27" i="1"/>
  <c r="K76" i="1"/>
  <c r="M76" i="1"/>
  <c r="J76" i="1"/>
  <c r="L76" i="1"/>
  <c r="O76" i="1"/>
  <c r="N76" i="1"/>
  <c r="J28" i="1"/>
  <c r="O28" i="1"/>
  <c r="K28" i="1"/>
  <c r="N28" i="1"/>
  <c r="M28" i="1"/>
  <c r="L28" i="1"/>
  <c r="M53" i="1"/>
  <c r="K53" i="1"/>
  <c r="L53" i="1"/>
  <c r="J53" i="1"/>
  <c r="N53" i="1"/>
  <c r="O53" i="1"/>
  <c r="N105" i="1"/>
  <c r="M105" i="1"/>
  <c r="L105" i="1"/>
  <c r="J105" i="1"/>
  <c r="O105" i="1"/>
  <c r="K105" i="1"/>
  <c r="O44" i="1"/>
  <c r="N44" i="1"/>
  <c r="M44" i="1"/>
  <c r="J44" i="1"/>
  <c r="L44" i="1"/>
  <c r="K44" i="1"/>
  <c r="CR79" i="3"/>
  <c r="M47" i="2"/>
  <c r="K47" i="2"/>
  <c r="N47" i="2"/>
  <c r="L47" i="2"/>
  <c r="P47" i="2"/>
  <c r="O47" i="2"/>
  <c r="M58" i="1"/>
  <c r="L58" i="1"/>
  <c r="K58" i="1"/>
  <c r="O58" i="1"/>
  <c r="J58" i="1"/>
  <c r="N58" i="1"/>
  <c r="C131" i="1"/>
  <c r="H131" i="1" s="1"/>
  <c r="H129" i="1"/>
  <c r="L49" i="2"/>
  <c r="K49" i="2"/>
  <c r="M49" i="2"/>
  <c r="N49" i="2"/>
  <c r="P49" i="2"/>
  <c r="O49" i="2"/>
  <c r="O95" i="1"/>
  <c r="J95" i="1"/>
  <c r="K95" i="1"/>
  <c r="N95" i="1"/>
  <c r="M95" i="1"/>
  <c r="L95" i="1"/>
  <c r="P53" i="2"/>
  <c r="L53" i="2"/>
  <c r="O53" i="2"/>
  <c r="M53" i="2"/>
  <c r="N53" i="2"/>
  <c r="K53" i="2"/>
  <c r="N79" i="14"/>
  <c r="CI36" i="3"/>
  <c r="O27" i="2"/>
  <c r="N27" i="2"/>
  <c r="M27" i="2"/>
  <c r="P27" i="2"/>
  <c r="L27" i="2"/>
  <c r="K27" i="2"/>
  <c r="AN79" i="3"/>
  <c r="CH79" i="3"/>
  <c r="BM79" i="3"/>
  <c r="P33" i="2"/>
  <c r="M33" i="2"/>
  <c r="O33" i="2"/>
  <c r="N33" i="2"/>
  <c r="K33" i="2"/>
  <c r="L33" i="2"/>
  <c r="S79" i="3"/>
  <c r="H77" i="21"/>
  <c r="H79" i="21" s="1"/>
  <c r="CQ79" i="3"/>
  <c r="L16" i="1"/>
  <c r="K16" i="1"/>
  <c r="O16" i="1"/>
  <c r="J16" i="1"/>
  <c r="M16" i="1"/>
  <c r="N16" i="1"/>
  <c r="BR79" i="3"/>
  <c r="H29" i="1"/>
  <c r="M65" i="2"/>
  <c r="K65" i="2"/>
  <c r="O65" i="2"/>
  <c r="P65" i="2"/>
  <c r="L65" i="2"/>
  <c r="N65" i="2"/>
  <c r="AW79" i="3"/>
  <c r="P39" i="2"/>
  <c r="L39" i="2"/>
  <c r="O39" i="2"/>
  <c r="N39" i="2"/>
  <c r="M39" i="2"/>
  <c r="K39" i="2"/>
  <c r="K106" i="1"/>
  <c r="O106" i="1"/>
  <c r="M106" i="1"/>
  <c r="N106" i="1"/>
  <c r="J106" i="1"/>
  <c r="L106" i="1"/>
  <c r="L42" i="1"/>
  <c r="N42" i="1"/>
  <c r="M42" i="1"/>
  <c r="O42" i="1"/>
  <c r="K42" i="1"/>
  <c r="J42" i="1"/>
  <c r="P45" i="2"/>
  <c r="N45" i="2"/>
  <c r="K45" i="2"/>
  <c r="O45" i="2"/>
  <c r="L45" i="2"/>
  <c r="M45" i="2"/>
  <c r="L41" i="2"/>
  <c r="P41" i="2"/>
  <c r="O41" i="2"/>
  <c r="N41" i="2"/>
  <c r="M41" i="2"/>
  <c r="K41" i="2"/>
  <c r="F79" i="15"/>
  <c r="K19" i="2"/>
  <c r="L19" i="2"/>
  <c r="O19" i="2"/>
  <c r="N19" i="2"/>
  <c r="M19" i="2"/>
  <c r="P19" i="2"/>
  <c r="N25" i="2"/>
  <c r="P25" i="2"/>
  <c r="L25" i="2"/>
  <c r="M25" i="2"/>
  <c r="K25" i="2"/>
  <c r="O25" i="2"/>
  <c r="H35" i="1"/>
  <c r="F79" i="14"/>
  <c r="H104" i="1"/>
  <c r="P16" i="2"/>
  <c r="O16" i="2"/>
  <c r="N16" i="2"/>
  <c r="M16" i="2"/>
  <c r="K16" i="2"/>
  <c r="L16" i="2"/>
  <c r="G77" i="11"/>
  <c r="D79" i="21"/>
  <c r="M70" i="1"/>
  <c r="O70" i="1"/>
  <c r="L70" i="1"/>
  <c r="N70" i="1"/>
  <c r="K70" i="1"/>
  <c r="J70" i="1"/>
  <c r="CT79" i="3"/>
  <c r="L87" i="1"/>
  <c r="K87" i="1"/>
  <c r="J87" i="1"/>
  <c r="N87" i="1"/>
  <c r="O87" i="1"/>
  <c r="M87" i="1"/>
  <c r="AF79" i="3"/>
  <c r="J74" i="1"/>
  <c r="N74" i="1"/>
  <c r="M74" i="1"/>
  <c r="L74" i="1"/>
  <c r="K74" i="1"/>
  <c r="O74" i="1"/>
  <c r="E79" i="2"/>
  <c r="CJ79" i="3"/>
  <c r="M31" i="2"/>
  <c r="L31" i="2"/>
  <c r="P31" i="2"/>
  <c r="O31" i="2"/>
  <c r="K31" i="2"/>
  <c r="N31" i="2"/>
  <c r="O61" i="1"/>
  <c r="L61" i="1"/>
  <c r="N61" i="1"/>
  <c r="M61" i="1"/>
  <c r="K61" i="1"/>
  <c r="J61" i="1"/>
  <c r="L37" i="2"/>
  <c r="P37" i="2"/>
  <c r="K37" i="2"/>
  <c r="O37" i="2"/>
  <c r="N37" i="2"/>
  <c r="M37" i="2"/>
  <c r="G79" i="20"/>
  <c r="BL79" i="3"/>
  <c r="AT79" i="3"/>
  <c r="O79" i="1"/>
  <c r="N79" i="1"/>
  <c r="M79" i="1"/>
  <c r="J79" i="1"/>
  <c r="K79" i="1"/>
  <c r="L79" i="1"/>
  <c r="L75" i="2"/>
  <c r="M75" i="2"/>
  <c r="K75" i="2"/>
  <c r="P75" i="2"/>
  <c r="O75" i="2"/>
  <c r="N75" i="2"/>
  <c r="M11" i="2"/>
  <c r="L11" i="2"/>
  <c r="P11" i="2"/>
  <c r="K11" i="2"/>
  <c r="O11" i="2"/>
  <c r="N11" i="2"/>
  <c r="N77" i="4"/>
  <c r="N79" i="4" s="1"/>
  <c r="N32" i="1"/>
  <c r="K32" i="1"/>
  <c r="J32" i="1"/>
  <c r="O32" i="1"/>
  <c r="M32" i="1"/>
  <c r="L32" i="1"/>
  <c r="K103" i="1"/>
  <c r="O103" i="1"/>
  <c r="N103" i="1"/>
  <c r="L103" i="1"/>
  <c r="J103" i="1"/>
  <c r="M103" i="1"/>
  <c r="CN79" i="3"/>
  <c r="E79" i="7"/>
  <c r="O71" i="1"/>
  <c r="N71" i="1"/>
  <c r="J71" i="1"/>
  <c r="M71" i="1"/>
  <c r="K71" i="1"/>
  <c r="L71" i="1"/>
  <c r="K26" i="1"/>
  <c r="L26" i="1"/>
  <c r="O26" i="1"/>
  <c r="J26" i="1"/>
  <c r="N26" i="1"/>
  <c r="M26" i="1"/>
  <c r="F78" i="27"/>
  <c r="H75" i="1"/>
  <c r="CI23" i="3"/>
  <c r="O23" i="2"/>
  <c r="N23" i="2"/>
  <c r="P23" i="2"/>
  <c r="M23" i="2"/>
  <c r="K23" i="2"/>
  <c r="L23" i="2"/>
  <c r="L96" i="1"/>
  <c r="K96" i="1"/>
  <c r="N96" i="1"/>
  <c r="J96" i="1"/>
  <c r="O96" i="1"/>
  <c r="M96" i="1"/>
  <c r="BF79" i="3"/>
  <c r="Q79" i="14"/>
  <c r="CO78" i="3"/>
  <c r="K29" i="2"/>
  <c r="M29" i="2"/>
  <c r="O29" i="2"/>
  <c r="N29" i="2"/>
  <c r="L29" i="2"/>
  <c r="P29" i="2"/>
  <c r="W79" i="3"/>
  <c r="M82" i="1"/>
  <c r="L82" i="1"/>
  <c r="N82" i="1"/>
  <c r="O82" i="1"/>
  <c r="J82" i="1"/>
  <c r="K82" i="1"/>
  <c r="K48" i="1"/>
  <c r="O48" i="1"/>
  <c r="J48" i="1"/>
  <c r="L48" i="1"/>
  <c r="M48" i="1"/>
  <c r="N48" i="1"/>
  <c r="N63" i="1"/>
  <c r="O63" i="1"/>
  <c r="J63" i="1"/>
  <c r="M63" i="1"/>
  <c r="K63" i="1"/>
  <c r="L63" i="1"/>
  <c r="CI44" i="3"/>
  <c r="M67" i="2"/>
  <c r="K67" i="2"/>
  <c r="P67" i="2"/>
  <c r="O67" i="2"/>
  <c r="N67" i="2"/>
  <c r="L67" i="2"/>
  <c r="CP79" i="3"/>
  <c r="L47" i="1"/>
  <c r="N47" i="1"/>
  <c r="K47" i="1"/>
  <c r="J47" i="1"/>
  <c r="O47" i="1"/>
  <c r="M47" i="1"/>
  <c r="J85" i="1"/>
  <c r="M85" i="1"/>
  <c r="O85" i="1"/>
  <c r="L85" i="1"/>
  <c r="K85" i="1"/>
  <c r="N85" i="1"/>
  <c r="O79" i="4"/>
  <c r="U79" i="14" l="1"/>
  <c r="G79" i="11"/>
  <c r="Q79" i="4"/>
  <c r="R79" i="19"/>
  <c r="K79" i="6"/>
  <c r="H79" i="26"/>
  <c r="F79" i="12"/>
  <c r="H79" i="28"/>
  <c r="F79" i="16"/>
  <c r="M79" i="22"/>
  <c r="CU17" i="3"/>
  <c r="K77" i="4"/>
  <c r="U9" i="4"/>
  <c r="D79" i="3"/>
  <c r="E77" i="28"/>
  <c r="N7" i="28"/>
  <c r="O34" i="6"/>
  <c r="N26" i="28"/>
  <c r="N70" i="28"/>
  <c r="N11" i="28"/>
  <c r="N19" i="28"/>
  <c r="O10" i="6"/>
  <c r="N42" i="28"/>
  <c r="U70" i="4"/>
  <c r="O49" i="6"/>
  <c r="O8" i="6"/>
  <c r="L27" i="1"/>
  <c r="K27" i="1"/>
  <c r="J27" i="1"/>
  <c r="N27" i="1"/>
  <c r="M27" i="1"/>
  <c r="O27" i="1"/>
  <c r="M78" i="2"/>
  <c r="L78" i="2"/>
  <c r="K78" i="2"/>
  <c r="P78" i="2"/>
  <c r="O78" i="2"/>
  <c r="N78" i="2"/>
  <c r="U37" i="4"/>
  <c r="H14" i="1"/>
  <c r="C24" i="1"/>
  <c r="U29" i="4"/>
  <c r="O29" i="6"/>
  <c r="CI78" i="3"/>
  <c r="N52" i="28"/>
  <c r="U22" i="4"/>
  <c r="O75" i="6"/>
  <c r="O33" i="6"/>
  <c r="O74" i="6"/>
  <c r="O70" i="6"/>
  <c r="N74" i="28"/>
  <c r="O41" i="6"/>
  <c r="U18" i="4"/>
  <c r="N66" i="28"/>
  <c r="H79" i="6"/>
  <c r="N54" i="28"/>
  <c r="F79" i="27"/>
  <c r="U74" i="4"/>
  <c r="N76" i="28"/>
  <c r="M119" i="1"/>
  <c r="L119" i="1"/>
  <c r="K119" i="1"/>
  <c r="J119" i="1"/>
  <c r="O119" i="1"/>
  <c r="N119" i="1"/>
  <c r="N38" i="1"/>
  <c r="K38" i="1"/>
  <c r="M38" i="1"/>
  <c r="O38" i="1"/>
  <c r="L38" i="1"/>
  <c r="J38" i="1"/>
  <c r="CU60" i="3"/>
  <c r="U30" i="4"/>
  <c r="M20" i="1"/>
  <c r="L20" i="1"/>
  <c r="K20" i="1"/>
  <c r="J20" i="1"/>
  <c r="O20" i="1"/>
  <c r="N20" i="1"/>
  <c r="CU28" i="3"/>
  <c r="J31" i="1"/>
  <c r="L31" i="1"/>
  <c r="O31" i="1"/>
  <c r="N31" i="1"/>
  <c r="M31" i="1"/>
  <c r="K31" i="1"/>
  <c r="CU33" i="3"/>
  <c r="CU47" i="3"/>
  <c r="U73" i="4"/>
  <c r="U21" i="4"/>
  <c r="CU21" i="3"/>
  <c r="U34" i="4"/>
  <c r="N65" i="28"/>
  <c r="N36" i="28"/>
  <c r="N14" i="28"/>
  <c r="O39" i="6"/>
  <c r="O73" i="6"/>
  <c r="O47" i="6"/>
  <c r="CO79" i="3"/>
  <c r="CU23" i="3"/>
  <c r="U25" i="4"/>
  <c r="U61" i="4"/>
  <c r="E78" i="28"/>
  <c r="N57" i="28"/>
  <c r="U54" i="4"/>
  <c r="F79" i="7"/>
  <c r="N25" i="28"/>
  <c r="N23" i="28"/>
  <c r="N20" i="28"/>
  <c r="N68" i="28"/>
  <c r="N41" i="28"/>
  <c r="K79" i="29"/>
  <c r="O31" i="6"/>
  <c r="O65" i="6"/>
  <c r="U50" i="4"/>
  <c r="O27" i="6"/>
  <c r="O72" i="6"/>
  <c r="N44" i="28"/>
  <c r="CU64" i="3"/>
  <c r="CU18" i="3"/>
  <c r="U62" i="4"/>
  <c r="CU49" i="3"/>
  <c r="CU61" i="3"/>
  <c r="U69" i="4"/>
  <c r="CU43" i="3"/>
  <c r="O42" i="6"/>
  <c r="O25" i="6"/>
  <c r="U66" i="4"/>
  <c r="N49" i="28"/>
  <c r="N63" i="28"/>
  <c r="N17" i="28"/>
  <c r="N51" i="28"/>
  <c r="N16" i="28"/>
  <c r="O35" i="6"/>
  <c r="N32" i="28"/>
  <c r="N39" i="28"/>
  <c r="N60" i="28"/>
  <c r="O71" i="6"/>
  <c r="O59" i="6"/>
  <c r="N31" i="28"/>
  <c r="N46" i="28"/>
  <c r="O67" i="6"/>
  <c r="K29" i="1"/>
  <c r="O29" i="1"/>
  <c r="N29" i="1"/>
  <c r="M29" i="1"/>
  <c r="J29" i="1"/>
  <c r="L29" i="1"/>
  <c r="O129" i="1"/>
  <c r="K129" i="1"/>
  <c r="J129" i="1"/>
  <c r="N129" i="1"/>
  <c r="M129" i="1"/>
  <c r="L129" i="1"/>
  <c r="J77" i="1"/>
  <c r="K77" i="1"/>
  <c r="O77" i="1"/>
  <c r="N77" i="1"/>
  <c r="L77" i="1"/>
  <c r="M77" i="1"/>
  <c r="CU39" i="3"/>
  <c r="K78" i="4"/>
  <c r="U57" i="4"/>
  <c r="CU29" i="3"/>
  <c r="O13" i="6"/>
  <c r="CU44" i="3"/>
  <c r="CU37" i="3"/>
  <c r="I79" i="5"/>
  <c r="O23" i="6"/>
  <c r="E78" i="6"/>
  <c r="O78" i="6" s="1"/>
  <c r="O57" i="6"/>
  <c r="O11" i="6"/>
  <c r="N50" i="28"/>
  <c r="U26" i="4"/>
  <c r="N61" i="28"/>
  <c r="O63" i="6"/>
  <c r="O19" i="6"/>
  <c r="K79" i="28"/>
  <c r="U10" i="4"/>
  <c r="J75" i="1"/>
  <c r="N75" i="1"/>
  <c r="O75" i="1"/>
  <c r="L75" i="1"/>
  <c r="M75" i="1"/>
  <c r="K75" i="1"/>
  <c r="O104" i="1"/>
  <c r="N104" i="1"/>
  <c r="K104" i="1"/>
  <c r="M104" i="1"/>
  <c r="J104" i="1"/>
  <c r="L104" i="1"/>
  <c r="N131" i="1"/>
  <c r="O131" i="1"/>
  <c r="M131" i="1"/>
  <c r="L131" i="1"/>
  <c r="J131" i="1"/>
  <c r="K131" i="1"/>
  <c r="L114" i="1"/>
  <c r="O114" i="1"/>
  <c r="K114" i="1"/>
  <c r="N114" i="1"/>
  <c r="J114" i="1"/>
  <c r="M114" i="1"/>
  <c r="I79" i="2"/>
  <c r="L77" i="2"/>
  <c r="O77" i="2"/>
  <c r="P77" i="2"/>
  <c r="N77" i="2"/>
  <c r="M77" i="2"/>
  <c r="K77" i="2"/>
  <c r="M12" i="1"/>
  <c r="L12" i="1"/>
  <c r="K12" i="1"/>
  <c r="J12" i="1"/>
  <c r="O12" i="1"/>
  <c r="N12" i="1"/>
  <c r="CU35" i="3"/>
  <c r="CU36" i="3"/>
  <c r="CU34" i="3"/>
  <c r="D79" i="13"/>
  <c r="O79" i="13" s="1"/>
  <c r="O77" i="13"/>
  <c r="U53" i="4"/>
  <c r="CU15" i="3"/>
  <c r="J39" i="1"/>
  <c r="O39" i="1"/>
  <c r="N39" i="1"/>
  <c r="L39" i="1"/>
  <c r="M39" i="1"/>
  <c r="K39" i="1"/>
  <c r="H79" i="15"/>
  <c r="N30" i="28"/>
  <c r="O15" i="6"/>
  <c r="N71" i="28"/>
  <c r="U38" i="4"/>
  <c r="O17" i="6"/>
  <c r="J35" i="1"/>
  <c r="M35" i="1"/>
  <c r="O35" i="1"/>
  <c r="N35" i="1"/>
  <c r="L35" i="1"/>
  <c r="K35" i="1"/>
  <c r="N17" i="1"/>
  <c r="M17" i="1"/>
  <c r="O17" i="1"/>
  <c r="L17" i="1"/>
  <c r="J17" i="1"/>
  <c r="K17" i="1"/>
  <c r="CI77" i="3"/>
  <c r="O61" i="6"/>
  <c r="U33" i="4"/>
  <c r="CU55" i="3"/>
  <c r="U65" i="4"/>
  <c r="O50" i="1"/>
  <c r="M50" i="1"/>
  <c r="N50" i="1"/>
  <c r="K50" i="1"/>
  <c r="L50" i="1"/>
  <c r="J50" i="1"/>
  <c r="N92" i="1"/>
  <c r="K92" i="1"/>
  <c r="J92" i="1"/>
  <c r="O92" i="1"/>
  <c r="M92" i="1"/>
  <c r="L92" i="1"/>
  <c r="CU7" i="3"/>
  <c r="CU26" i="3"/>
  <c r="CU53" i="3"/>
  <c r="CU59" i="3"/>
  <c r="CU78" i="3" s="1"/>
  <c r="N10" i="28"/>
  <c r="O55" i="6"/>
  <c r="O43" i="6"/>
  <c r="N15" i="28"/>
  <c r="U58" i="4"/>
  <c r="N38" i="28"/>
  <c r="N55" i="28"/>
  <c r="O51" i="6"/>
  <c r="N72" i="28"/>
  <c r="O9" i="6"/>
  <c r="N47" i="28"/>
  <c r="E77" i="6"/>
  <c r="O7" i="6"/>
  <c r="U42" i="4"/>
  <c r="K79" i="25"/>
  <c r="N28" i="28"/>
  <c r="CI79" i="3" l="1"/>
  <c r="K79" i="4"/>
  <c r="N77" i="28"/>
  <c r="CU77" i="3"/>
  <c r="CU79" i="3" s="1"/>
  <c r="U78" i="4"/>
  <c r="N78" i="28"/>
  <c r="N79" i="28" s="1"/>
  <c r="E79" i="28"/>
  <c r="L79" i="2"/>
  <c r="K79" i="2"/>
  <c r="O79" i="2"/>
  <c r="N79" i="2"/>
  <c r="M79" i="2"/>
  <c r="P79" i="2"/>
  <c r="H24" i="1"/>
  <c r="C130" i="1"/>
  <c r="M14" i="1"/>
  <c r="L14" i="1"/>
  <c r="N14" i="1"/>
  <c r="K14" i="1"/>
  <c r="O14" i="1"/>
  <c r="J14" i="1"/>
  <c r="U77" i="4"/>
  <c r="E79" i="6"/>
  <c r="O79" i="6" s="1"/>
  <c r="O77" i="6"/>
  <c r="U79" i="4" l="1"/>
  <c r="K24" i="1"/>
  <c r="J24" i="1"/>
  <c r="O24" i="1"/>
  <c r="M24" i="1"/>
  <c r="L24" i="1"/>
  <c r="N24" i="1"/>
  <c r="H130" i="1"/>
  <c r="C132" i="1"/>
  <c r="H132" i="1" s="1"/>
  <c r="O130" i="1" l="1"/>
  <c r="N130" i="1"/>
  <c r="K130" i="1"/>
  <c r="M130" i="1"/>
  <c r="L130" i="1"/>
  <c r="J130" i="1"/>
  <c r="L132" i="1"/>
  <c r="K132" i="1"/>
  <c r="J132" i="1"/>
  <c r="N132" i="1"/>
  <c r="O132" i="1"/>
  <c r="M132" i="1"/>
</calcChain>
</file>

<file path=xl/sharedStrings.xml><?xml version="1.0" encoding="utf-8"?>
<sst xmlns="http://schemas.openxmlformats.org/spreadsheetml/2006/main" count="6155" uniqueCount="361">
  <si>
    <t>SATIŞ KANALI BAZINDA PRİMLER</t>
  </si>
  <si>
    <t>Lütfen Seçiminizi Yapınız</t>
  </si>
  <si>
    <t>Genel</t>
  </si>
  <si>
    <t>TÜM ŞİRKETLER</t>
  </si>
  <si>
    <t>YAZILAN PRİMLERİN SATIŞ KANALI DAĞILIMI</t>
  </si>
  <si>
    <t>YAZILAN PRİMLERİN SATIŞ KANALI PAYLARI</t>
  </si>
  <si>
    <t>Branş Adı</t>
  </si>
  <si>
    <t>Branş Kodu</t>
  </si>
  <si>
    <t>Merkez</t>
  </si>
  <si>
    <t>Acente</t>
  </si>
  <si>
    <t>Banka</t>
  </si>
  <si>
    <t>Broker</t>
  </si>
  <si>
    <t>Diğer</t>
  </si>
  <si>
    <t>Toplam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</si>
  <si>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</si>
  <si>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</si>
  <si>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</si>
  <si>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</si>
  <si>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</si>
  <si>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</si>
  <si>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</si>
  <si>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</si>
  <si>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</si>
  <si>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</si>
  <si>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</si>
  <si>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</si>
  <si>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</si>
  <si>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</si>
  <si>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</si>
  <si>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</si>
  <si>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</si>
  <si>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</si>
  <si>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</si>
  <si>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</si>
  <si>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</si>
  <si>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</si>
  <si>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</si>
  <si>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</si>
  <si>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</si>
  <si>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</si>
  <si>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</si>
  <si>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</si>
  <si>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</si>
  <si>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</si>
  <si>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</si>
  <si>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</si>
  <si>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</si>
  <si>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</si>
  <si>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</si>
  <si>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</si>
  <si>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</si>
  <si>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</si>
  <si>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</si>
  <si>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</si>
  <si>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</si>
  <si>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</si>
  <si>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</si>
  <si>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</si>
  <si>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</si>
  <si>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</si>
  <si>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</si>
  <si>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</si>
  <si>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</si>
  <si>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</si>
  <si>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</si>
  <si>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</si>
  <si>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</si>
  <si>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</si>
  <si>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</si>
  <si>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</si>
  <si>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</si>
  <si>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</si>
  <si>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</si>
  <si>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</si>
  <si>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</si>
  <si>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</si>
  <si>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</si>
  <si>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</si>
  <si>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</si>
  <si>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</si>
  <si>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</si>
  <si>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</si>
  <si>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</si>
  <si>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</si>
  <si>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</si>
  <si>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</si>
  <si>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</si>
  <si>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</si>
  <si>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</si>
  <si>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</si>
  <si>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</si>
  <si>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</si>
  <si>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</si>
  <si>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</si>
  <si>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</si>
  <si>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</si>
  <si>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</si>
  <si>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</si>
  <si>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</si>
  <si>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</si>
  <si>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</si>
  <si>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</si>
  <si>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</si>
  <si>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</si>
  <si>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</si>
  <si>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</si>
  <si>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</si>
  <si>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</si>
  <si>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</si>
  <si>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</si>
  <si>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</si>
  <si>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</si>
  <si>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</si>
  <si>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</si>
  <si>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</si>
  <si>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</si>
  <si>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</si>
  <si>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</si>
  <si>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</si>
  <si>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</si>
  <si>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</si>
  <si>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</si>
  <si>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</si>
  <si>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</si>
  <si>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</si>
  <si>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</si>
  <si>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</si>
  <si>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</si>
  <si>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</si>
  <si>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</si>
  <si>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</si>
  <si>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</si>
  <si>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</si>
  <si>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</si>
  <si>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</si>
  <si>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</si>
  <si>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Branş Bazlı Analiz</t>
  </si>
  <si>
    <t>701-Yangın</t>
  </si>
  <si>
    <t>715-Zorunlu Trafik (Yeşil Kart Hariç)</t>
  </si>
  <si>
    <t>702-Kar Kaybı</t>
  </si>
  <si>
    <t>703-Zorunlu Deprem</t>
  </si>
  <si>
    <t>Şirket Adı</t>
  </si>
  <si>
    <t>Şirket Kodu</t>
  </si>
  <si>
    <t>Şirket Tipi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</si>
  <si>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</si>
  <si>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</si>
  <si>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</si>
  <si>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</si>
  <si>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</si>
  <si>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</si>
  <si>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</si>
  <si>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</si>
  <si>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</si>
  <si>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</si>
  <si>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</si>
  <si>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</si>
  <si>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</si>
  <si>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</si>
  <si>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</si>
  <si>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</si>
  <si>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</si>
  <si>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</si>
  <si>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</si>
  <si>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</si>
  <si>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</si>
  <si>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</si>
  <si>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</si>
  <si>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</si>
  <si>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</si>
  <si>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</si>
  <si>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721-Asansör Kaza Üçüncü Şahıslara Karşı Mali Sorumluluk</t>
  </si>
  <si>
    <t>Eureko Sigorta AŞ</t>
  </si>
  <si>
    <t>722-Çevre Kirliliği Mali Sorumluluk</t>
  </si>
  <si>
    <t>Generali Sigorta AŞ</t>
  </si>
  <si>
    <t>723-Cam Kırılması</t>
  </si>
  <si>
    <t>Türkiye Sigorta AŞ</t>
  </si>
  <si>
    <t>724-Hırsızlık</t>
  </si>
  <si>
    <t>HDI Sigorta AŞ</t>
  </si>
  <si>
    <t>725-Tüpgaz Zorunlu Sorumluluk</t>
  </si>
  <si>
    <t>Bereket Sigorta AŞ</t>
  </si>
  <si>
    <t>726-Tehlikeli Maddeler Zorunlu Sorumluluk</t>
  </si>
  <si>
    <t>Magdeburger Sigorta AŞ</t>
  </si>
  <si>
    <t>727-Uçak Tekne</t>
  </si>
  <si>
    <t>Mapfre Sigorta AŞ</t>
  </si>
  <si>
    <t>728-Uçak Mali Mesuliyet</t>
  </si>
  <si>
    <t>Neova Katılım Sigorta AŞ</t>
  </si>
  <si>
    <t>729-Uçak Yolcu Kaza</t>
  </si>
  <si>
    <t>Orient Sigorta AŞ</t>
  </si>
  <si>
    <t>730-Tıbbı Kötü Uygulamaya İlişkin ZMSS</t>
  </si>
  <si>
    <t>Ray Sigorta AŞ</t>
  </si>
  <si>
    <t>731-Özel Güvenlik Mali Sorumluluk</t>
  </si>
  <si>
    <t>Şeker Sigorta AŞ</t>
  </si>
  <si>
    <t>732-Zorunlu Sertifika Mali Sorumluluk</t>
  </si>
  <si>
    <t>Sompo Sigorta AŞ</t>
  </si>
  <si>
    <t>733-Mesleki Sorumluluk</t>
  </si>
  <si>
    <t>Doga Sigorta AŞ</t>
  </si>
  <si>
    <t>734-Kıyı Tesisleri Deniz Kirliliği Zorunlu Mali Sorumluluk</t>
  </si>
  <si>
    <t>Koru Sigorta AŞ</t>
  </si>
  <si>
    <t>735-Tekne Sorumluluk</t>
  </si>
  <si>
    <t>GIG Sigorta AŞ</t>
  </si>
  <si>
    <t>736-Emniyeti Suistimal</t>
  </si>
  <si>
    <t>Türk Nippon Sigorta AŞ</t>
  </si>
  <si>
    <t>737-Motorlu Kara Taşıtları Dışındaki Kara Taşıtları</t>
  </si>
  <si>
    <t>Türk P&amp;I Sigorta AŞ</t>
  </si>
  <si>
    <t>738-Nehir Araçları</t>
  </si>
  <si>
    <t>Zurich Sigorta AŞ</t>
  </si>
  <si>
    <t>739-Göl Araçları</t>
  </si>
  <si>
    <t>Ethica Sigorta AŞ</t>
  </si>
  <si>
    <t>740-İhtiyari Deprem</t>
  </si>
  <si>
    <t>Quick Sigorta AŞ</t>
  </si>
  <si>
    <t>741-Sel</t>
  </si>
  <si>
    <t>SS Atlas Sigorta Kooperatifi</t>
  </si>
  <si>
    <t>742-Deprem ve Sel Dışındaki Doğal Afetler</t>
  </si>
  <si>
    <t>SS Mellce Karşılıklı Sigorta Kooperatifi</t>
  </si>
  <si>
    <t>743-Nükleer Enerji</t>
  </si>
  <si>
    <t>Türkiye Katılım Sigorta AŞ</t>
  </si>
  <si>
    <t>744-Toprak Kayması</t>
  </si>
  <si>
    <t>Ana Sigorta AŞ</t>
  </si>
  <si>
    <t>745-Taksitli Kredi</t>
  </si>
  <si>
    <t>Gri Sigorta AŞ</t>
  </si>
  <si>
    <t>746-Uzun Vadeli Konut Kredisi</t>
  </si>
  <si>
    <t>Arex Sigorta AŞ</t>
  </si>
  <si>
    <t>747-Tarım Kredisi</t>
  </si>
  <si>
    <t>Prive Sigorta AŞ</t>
  </si>
  <si>
    <t>748-İstihdam</t>
  </si>
  <si>
    <t>Hepiyi Sigorta AŞ</t>
  </si>
  <si>
    <t>749-Gelir Yetersizliği</t>
  </si>
  <si>
    <t>Aveon Global Sigorta AŞ</t>
  </si>
  <si>
    <t>750-Ferdi Kaza</t>
  </si>
  <si>
    <t>AcnTurk Sigorta AŞ</t>
  </si>
  <si>
    <t>751-Uzun Süreli Ferdi Kaza</t>
  </si>
  <si>
    <t>Emaa Sigorta AŞ</t>
  </si>
  <si>
    <t>752-Hava Şartları</t>
  </si>
  <si>
    <t>HDI Katılım Sigorta AŞ</t>
  </si>
  <si>
    <t>753-Genel Giderler</t>
  </si>
  <si>
    <t>Fiba Sigorta AŞ</t>
  </si>
  <si>
    <t>754-Beklenmeyen Ticari Giderler</t>
  </si>
  <si>
    <t>Turkcell Dijital Sigorta AŞ</t>
  </si>
  <si>
    <t>755-Kredi</t>
  </si>
  <si>
    <t>Global World Sigorta AŞ</t>
  </si>
  <si>
    <t>756-İhracat Kredi</t>
  </si>
  <si>
    <t>Medisa Sigorta AŞ</t>
  </si>
  <si>
    <t>757-Piyasa Değerindeki Kayıp</t>
  </si>
  <si>
    <t>Bupa Acıbadem Sigorta AŞ</t>
  </si>
  <si>
    <t>758-Kira Ve Gelir Kaybı</t>
  </si>
  <si>
    <t>BNP Paribas Cardif Hayat Sigorta AŞ</t>
  </si>
  <si>
    <t>H</t>
  </si>
  <si>
    <t>759-Diğer Finansal Kayıplar</t>
  </si>
  <si>
    <t>Demir Sağlık ve Hayat Sigorta AŞ</t>
  </si>
  <si>
    <t>760-Hukuksal Koruma</t>
  </si>
  <si>
    <t>Zurich Yaşam ve Emeklilik AŞ</t>
  </si>
  <si>
    <t>E</t>
  </si>
  <si>
    <t>761-Patlama</t>
  </si>
  <si>
    <t>Türkiye Katılım Hayat AŞ</t>
  </si>
  <si>
    <t>765-Makine Kırılması</t>
  </si>
  <si>
    <t>Quick Hayat Sigorta AŞ</t>
  </si>
  <si>
    <t>766-Montaj</t>
  </si>
  <si>
    <t>Viennalife Emeklilik ve Hayat AŞ</t>
  </si>
  <si>
    <t>767-İnşaat</t>
  </si>
  <si>
    <t>Allianz Hayat ve Emeklilik AŞ</t>
  </si>
  <si>
    <t>768-Elektronik Cihaz</t>
  </si>
  <si>
    <t>Allianz Yaşam ve Emeklilik AŞ</t>
  </si>
  <si>
    <t>769-Yapı Denetimi Zorunlu Mali Sorumluluk</t>
  </si>
  <si>
    <t>Anadolu Hayat Emeklilik AŞ</t>
  </si>
  <si>
    <t>770-Deniz Yolu Yolcu Taşımacılığı ZMS</t>
  </si>
  <si>
    <t>Bereket Emeklilik ve Hayat AŞ</t>
  </si>
  <si>
    <t>773-Devlet Destekli Arıcılık</t>
  </si>
  <si>
    <t>AgeSA Hayat ve Emeklilik AŞ</t>
  </si>
  <si>
    <t>774-Su Ürünleri</t>
  </si>
  <si>
    <t>Axa Hayat ve Emeklilik AŞ</t>
  </si>
  <si>
    <t>775-Dolu Sera</t>
  </si>
  <si>
    <t>BNP Paribas Cardif Emeklilik AŞ</t>
  </si>
  <si>
    <t>776-Devlet Destekli Sera</t>
  </si>
  <si>
    <t>QNB Sağlık Hayat Sigorta ve Emeklilik AŞ</t>
  </si>
  <si>
    <t>777-Devlet Destekli Bitkisel Ürün</t>
  </si>
  <si>
    <t>HDI Fiba Emeklilik ve Hayat AŞ</t>
  </si>
  <si>
    <t>778-Devlet Destekli Su Ürünleri</t>
  </si>
  <si>
    <t>Garanti BBVA Emeklilik ve Hayat AŞ</t>
  </si>
  <si>
    <t>779-Devlet Destekli Hayvan Hayat</t>
  </si>
  <si>
    <t>NN Hayat ve Emeklilik AŞ</t>
  </si>
  <si>
    <t>780-Hayvan Hayat</t>
  </si>
  <si>
    <t>Katılım Emeklilik ve Hayat AŞ</t>
  </si>
  <si>
    <t>781-Kümes Hayvan Hayat</t>
  </si>
  <si>
    <t>Metlife Emeklilik ve Hayat AŞ</t>
  </si>
  <si>
    <t>782-Devlet Destekli Kümes Hayvan Hayat</t>
  </si>
  <si>
    <t>Türkiye Hayat ve Emeklilik AŞ</t>
  </si>
  <si>
    <t>783-Devlet Destekli Küçükbaş Hayvan Hayat</t>
  </si>
  <si>
    <t>TOPLAM (HAYAT DIŞI ŞİRKETLER)</t>
  </si>
  <si>
    <t>T (HD)</t>
  </si>
  <si>
    <t>784-Hastalık</t>
  </si>
  <si>
    <t>TOPLAM (HAYAT VE EMEKLİLİK ŞİRKETLERİ)</t>
  </si>
  <si>
    <t>T (H+E)</t>
  </si>
  <si>
    <t>785-Sağlık</t>
  </si>
  <si>
    <t>TOPLAM (HAYAT DIŞI ŞİRKETLER+HAYAT VE EMEKLİLİK ŞİRKETLERİ)</t>
  </si>
  <si>
    <t>T (HD+H+E)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</si>
  <si>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</si>
  <si>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</si>
  <si>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</si>
  <si>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</si>
  <si>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</si>
  <si>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</si>
  <si>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</si>
  <si>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</si>
  <si>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</si>
  <si>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</si>
  <si>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</si>
  <si>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</si>
  <si>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707-Devlet Destekli Alacak Sigortası</t>
  </si>
  <si>
    <t>771-Ürün Sorumluluk</t>
  </si>
  <si>
    <t>708-Bina Tamamlama</t>
  </si>
  <si>
    <t>705-Doğrudan Kefalet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</si>
  <si>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</si>
  <si>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</si>
  <si>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</si>
  <si>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</si>
  <si>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</si>
  <si>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</si>
  <si>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</si>
  <si>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</si>
  <si>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</si>
  <si>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</si>
  <si>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</si>
  <si>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</si>
  <si>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</si>
  <si>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</si>
  <si>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</si>
  <si>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</si>
  <si>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</si>
  <si>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</si>
  <si>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</si>
  <si>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</si>
  <si>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</si>
  <si>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</si>
  <si>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</si>
  <si>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</si>
  <si>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</si>
  <si>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</si>
  <si>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</si>
  <si>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</si>
  <si>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</si>
  <si>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 xml:space="preserve">Ürün Sorumluluk 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</si>
  <si>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</si>
  <si>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</si>
  <si>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</si>
  <si>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</si>
  <si>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</si>
  <si>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</si>
  <si>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</si>
  <si>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</si>
  <si>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</si>
  <si>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</si>
  <si>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</si>
  <si>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</si>
  <si>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</si>
  <si>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</si>
  <si>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</si>
  <si>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01.01.2024-31.12.2024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</si>
  <si>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</si>
  <si>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</si>
  <si>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***SEDDK tarafından tedbir kararı alınan SS Mellce Karşılıklı Sigorta Kooperatifi şirketinden Aralık 2024 dönemine ilişkin veri temin edilememiş olup, Mart 2024 itibarıyla iletilmiş olan veriler dikkate alınmıştır.</t>
  </si>
  <si>
    <t>**Bu ve/veya ilgili sayfalardaki veriler 14.01.2026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</si>
</sst>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8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164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0" fillId="5" borderId="0" xfId="0" applyFill="1"/>
    <xf numFmtId="0" fontId="5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/>
    </xf>
    <xf numFmtId="1" fontId="4" fillId="7" borderId="8" xfId="0" quotePrefix="1" applyNumberFormat="1" applyFont="1" applyFill="1" applyBorder="1" applyAlignment="1">
      <alignment horizontal="center"/>
    </xf>
    <xf numFmtId="38" fontId="11" fillId="8" borderId="8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165" fontId="11" fillId="8" borderId="8" xfId="0" applyNumberFormat="1" applyFont="1" applyFill="1" applyBorder="1" applyAlignment="1">
      <alignment horizontal="right"/>
    </xf>
    <xf numFmtId="165" fontId="4" fillId="7" borderId="8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165" fontId="4" fillId="7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" fontId="4" fillId="7" borderId="12" xfId="0" applyNumberFormat="1" applyFont="1" applyFill="1" applyBorder="1" applyAlignment="1">
      <alignment horizontal="right"/>
    </xf>
    <xf numFmtId="165" fontId="4" fillId="7" borderId="12" xfId="0" applyNumberFormat="1" applyFont="1" applyFill="1" applyBorder="1" applyAlignment="1">
      <alignment horizontal="right"/>
    </xf>
    <xf numFmtId="0" fontId="5" fillId="7" borderId="13" xfId="0" applyFont="1" applyFill="1" applyBorder="1" applyAlignment="1">
      <alignment horizontal="left"/>
    </xf>
    <xf numFmtId="1" fontId="4" fillId="7" borderId="14" xfId="0" quotePrefix="1" applyNumberFormat="1" applyFont="1" applyFill="1" applyBorder="1" applyAlignment="1">
      <alignment horizontal="center"/>
    </xf>
    <xf numFmtId="38" fontId="11" fillId="8" borderId="14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165" fontId="11" fillId="8" borderId="14" xfId="0" applyNumberFormat="1" applyFont="1" applyFill="1" applyBorder="1" applyAlignment="1">
      <alignment horizontal="right"/>
    </xf>
    <xf numFmtId="0" fontId="5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 indent="2"/>
    </xf>
    <xf numFmtId="1" fontId="12" fillId="7" borderId="6" xfId="0" quotePrefix="1" applyNumberFormat="1" applyFont="1" applyFill="1" applyBorder="1" applyAlignment="1">
      <alignment horizontal="center"/>
    </xf>
    <xf numFmtId="0" fontId="13" fillId="7" borderId="15" xfId="0" applyFont="1" applyFill="1" applyBorder="1" applyAlignment="1">
      <alignment horizontal="left" indent="4"/>
    </xf>
    <xf numFmtId="1" fontId="14" fillId="7" borderId="6" xfId="0" quotePrefix="1" applyNumberFormat="1" applyFont="1" applyFill="1" applyBorder="1" applyAlignment="1">
      <alignment horizontal="center"/>
    </xf>
    <xf numFmtId="3" fontId="4" fillId="7" borderId="18" xfId="0" applyNumberFormat="1" applyFont="1" applyFill="1" applyBorder="1" applyAlignment="1">
      <alignment horizontal="right"/>
    </xf>
    <xf numFmtId="165" fontId="4" fillId="7" borderId="18" xfId="0" applyNumberFormat="1" applyFont="1" applyFill="1" applyBorder="1" applyAlignment="1">
      <alignment horizontal="right"/>
    </xf>
    <xf numFmtId="165" fontId="4" fillId="7" borderId="14" xfId="0" applyNumberFormat="1" applyFont="1" applyFill="1" applyBorder="1" applyAlignment="1">
      <alignment horizontal="right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3" fontId="4" fillId="7" borderId="21" xfId="0" applyNumberFormat="1" applyFont="1" applyFill="1" applyBorder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5" fillId="7" borderId="22" xfId="0" applyFont="1" applyFill="1" applyBorder="1" applyAlignment="1">
      <alignment horizontal="left"/>
    </xf>
    <xf numFmtId="0" fontId="11" fillId="7" borderId="22" xfId="0" applyFont="1" applyFill="1" applyBorder="1" applyAlignment="1">
      <alignment horizontal="left" indent="2"/>
    </xf>
    <xf numFmtId="1" fontId="12" fillId="7" borderId="14" xfId="0" quotePrefix="1" applyNumberFormat="1" applyFont="1" applyFill="1" applyBorder="1" applyAlignment="1">
      <alignment horizontal="center"/>
    </xf>
    <xf numFmtId="37" fontId="3" fillId="6" borderId="23" xfId="0" applyNumberFormat="1" applyFont="1" applyFill="1" applyBorder="1" applyAlignment="1">
      <alignment vertical="center" wrapText="1"/>
    </xf>
    <xf numFmtId="166" fontId="15" fillId="6" borderId="24" xfId="0" applyNumberFormat="1" applyFont="1" applyFill="1" applyBorder="1" applyAlignment="1">
      <alignment horizontal="center" vertical="center" wrapText="1"/>
    </xf>
    <xf numFmtId="38" fontId="5" fillId="7" borderId="8" xfId="0" applyNumberFormat="1" applyFont="1" applyFill="1" applyBorder="1" applyAlignment="1">
      <alignment horizontal="right"/>
    </xf>
    <xf numFmtId="165" fontId="5" fillId="7" borderId="8" xfId="0" applyNumberFormat="1" applyFont="1" applyFill="1" applyBorder="1" applyAlignment="1">
      <alignment horizontal="right"/>
    </xf>
    <xf numFmtId="37" fontId="3" fillId="6" borderId="25" xfId="0" applyNumberFormat="1" applyFont="1" applyFill="1" applyBorder="1" applyAlignment="1">
      <alignment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38" fontId="5" fillId="7" borderId="6" xfId="0" applyNumberFormat="1" applyFont="1" applyFill="1" applyBorder="1" applyAlignment="1">
      <alignment horizontal="right"/>
    </xf>
    <xf numFmtId="165" fontId="5" fillId="7" borderId="6" xfId="0" applyNumberFormat="1" applyFont="1" applyFill="1" applyBorder="1" applyAlignment="1">
      <alignment horizontal="right"/>
    </xf>
    <xf numFmtId="37" fontId="3" fillId="6" borderId="10" xfId="0" applyNumberFormat="1" applyFont="1" applyFill="1" applyBorder="1" applyAlignment="1">
      <alignment vertical="center" wrapText="1"/>
    </xf>
    <xf numFmtId="166" fontId="15" fillId="6" borderId="11" xfId="0" applyNumberFormat="1" applyFont="1" applyFill="1" applyBorder="1" applyAlignment="1">
      <alignment horizontal="center" vertical="center" wrapText="1"/>
    </xf>
    <xf numFmtId="38" fontId="5" fillId="7" borderId="12" xfId="0" applyNumberFormat="1" applyFont="1" applyFill="1" applyBorder="1" applyAlignment="1">
      <alignment horizontal="right"/>
    </xf>
    <xf numFmtId="165" fontId="5" fillId="7" borderId="12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37" fontId="3" fillId="6" borderId="2" xfId="0" applyNumberFormat="1" applyFont="1" applyFill="1" applyBorder="1" applyAlignment="1">
      <alignment vertical="center" wrapText="1"/>
    </xf>
    <xf numFmtId="164" fontId="17" fillId="0" borderId="0" xfId="0" applyNumberFormat="1" applyFont="1"/>
    <xf numFmtId="0" fontId="1" fillId="3" borderId="0" xfId="0" applyFont="1" applyFill="1"/>
    <xf numFmtId="0" fontId="4" fillId="6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37" fontId="3" fillId="4" borderId="1" xfId="0" applyNumberFormat="1" applyFont="1" applyFill="1" applyBorder="1" applyAlignment="1">
      <alignment horizontal="center" vertical="center" wrapText="1"/>
    </xf>
    <xf numFmtId="37" fontId="3" fillId="4" borderId="0" xfId="0" applyNumberFormat="1" applyFont="1" applyFill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7" fontId="3" fillId="4" borderId="2" xfId="0" applyNumberFormat="1" applyFont="1" applyFill="1" applyBorder="1" applyAlignment="1">
      <alignment horizontal="center" vertical="center" wrapText="1"/>
    </xf>
    <xf numFmtId="37" fontId="3" fillId="4" borderId="3" xfId="0" applyNumberFormat="1" applyFont="1" applyFill="1" applyBorder="1" applyAlignment="1">
      <alignment horizontal="center" vertical="center" wrapText="1"/>
    </xf>
    <xf numFmtId="37" fontId="3" fillId="4" borderId="4" xfId="0" applyNumberFormat="1" applyFont="1" applyFill="1" applyBorder="1" applyAlignment="1">
      <alignment horizontal="center" vertical="center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860161</xdr:colOff>
      <xdr:row>1</xdr:row>
      <xdr:rowOff>80434</xdr:rowOff>
    </xdr:from>
    <xdr:to>
      <xdr:col>5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DF3178F-2F86-4D8D-B8C7-C0367A9DAFEF}"/>
            </a:ext>
          </a:extLst>
        </xdr:cNvPr>
        <xdr:cNvSpPr/>
      </xdr:nvSpPr>
      <xdr:spPr bwMode="auto">
        <a:xfrm rot="10953975">
          <a:off x="7918186" y="270934"/>
          <a:ext cx="50800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860161</xdr:colOff>
      <xdr:row>1</xdr:row>
      <xdr:rowOff>80434</xdr:rowOff>
    </xdr:from>
    <xdr:to>
      <xdr:col>6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72785A9-2342-44A7-AFAC-8C6538806FEC}"/>
            </a:ext>
          </a:extLst>
        </xdr:cNvPr>
        <xdr:cNvSpPr/>
      </xdr:nvSpPr>
      <xdr:spPr bwMode="auto">
        <a:xfrm rot="10953975">
          <a:off x="8965936" y="270934"/>
          <a:ext cx="50800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6526589-CC90-4874-81F0-44DCD306FED1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5079634-E343-4689-ACB5-C5586DE32A4B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E710BCB2-1B80-4759-A352-5239A834D18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899D2E7-DC27-47D5-91B4-566E01DCD64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1C851E3-53DA-43A6-8083-975529CD9E89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50F539C-055A-49B0-A320-7D8E569CFFFC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55605C0-26FA-493A-8026-671E27D73D4A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AE76AB8-75CA-4F11-A937-9770467CFE80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758FD8C-EF90-4B3E-8A3F-EA2FC2D3858B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DFD6BF4-241C-4588-9EA8-C4044BC9A5EF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0</xdr:row>
      <xdr:rowOff>59533</xdr:rowOff>
    </xdr:from>
    <xdr:to>
      <xdr:col>3</xdr:col>
      <xdr:colOff>692415</xdr:colOff>
      <xdr:row>2</xdr:row>
      <xdr:rowOff>91283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9F7F609-4FB5-43D8-B507-6AF4ACEF7061}"/>
            </a:ext>
          </a:extLst>
        </xdr:cNvPr>
        <xdr:cNvSpPr/>
      </xdr:nvSpPr>
      <xdr:spPr bwMode="auto">
        <a:xfrm rot="16200000">
          <a:off x="6358467" y="128060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357188</xdr:colOff>
      <xdr:row>0</xdr:row>
      <xdr:rowOff>71439</xdr:rowOff>
    </xdr:from>
    <xdr:to>
      <xdr:col>3</xdr:col>
      <xdr:colOff>632884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D755EAB-56FD-415B-ABAD-31A3F94113ED}"/>
            </a:ext>
          </a:extLst>
        </xdr:cNvPr>
        <xdr:cNvSpPr/>
      </xdr:nvSpPr>
      <xdr:spPr bwMode="auto">
        <a:xfrm rot="16200000">
          <a:off x="6298936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84DF57A-A2D7-42BD-B681-263B341FEF8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428BE65-60DD-46B1-9596-113035897E20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056F841-64DF-4AA0-905D-41A7B8193C61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7B6EC0E-957A-4AB4-9848-A94356F6CC0D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297656</xdr:colOff>
      <xdr:row>0</xdr:row>
      <xdr:rowOff>71439</xdr:rowOff>
    </xdr:from>
    <xdr:to>
      <xdr:col>3</xdr:col>
      <xdr:colOff>573352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F8136DD-E9F0-4D18-9E22-446A648BE2F8}"/>
            </a:ext>
          </a:extLst>
        </xdr:cNvPr>
        <xdr:cNvSpPr/>
      </xdr:nvSpPr>
      <xdr:spPr bwMode="auto">
        <a:xfrm rot="16200000">
          <a:off x="6239404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9D2D287-4C6F-403E-AE16-61A82CC46501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70E61620-5243-4548-A41F-D18997156226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877F51B-A8D6-43C7-B13D-6239AD2891A4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44D0071-9EBD-4F1D-A323-AB2EEB36537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8C51B47-B347-4B0E-9038-B60BC2A26E5D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9AEE53C-1451-4F64-9E56-BF0DB48D333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CD508E7-C580-4ED7-97A9-8BCC3E0F48A7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5C96CAA-F00F-4451-B5FE-A09FE0253962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E1965CF-638B-4AA5-8C98-307B1E436910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29D2607-65C8-4660-AD99-3D2ACE7FC381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50.42.31\Ortak\Akt&#252;erya%20Ve%20Maliye\D&#246;nemlik%20Raporlamalar\Ayl&#305;k\2%20Prim%20Adet\2024\2024-12\Aral&#305;k%202024%20Prim-Adet%20Konsolidasyon%20&#199;al&#305;&#351;mas&#305;.xlsx" TargetMode="External"/><Relationship Id="rId1" Type="http://schemas.openxmlformats.org/officeDocument/2006/relationships/externalLinkPath" Target="file:///\\10.150.42.31\Ortak\Akt&#252;erya%20Ve%20Maliye\D&#246;nemlik%20Raporlamalar\Ayl&#305;k\2%20Prim%20Adet\2024\2024-12\Aral&#305;k%202024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6-Detay"/>
      <sheetName val="1006-Kasko"/>
      <sheetName val="1006-Trafik"/>
      <sheetName val="1006-ZKFK"/>
      <sheetName val="1006-Satış Kan. Baz. Satış Şek."/>
      <sheetName val="1005-Detay"/>
      <sheetName val="1005-Kasko"/>
      <sheetName val="1005-Trafik"/>
      <sheetName val="1005-ZKFK"/>
      <sheetName val="1005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7-Detay"/>
      <sheetName val="1047-Kasko"/>
      <sheetName val="1047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0-Detay"/>
      <sheetName val="1050-Kasko"/>
      <sheetName val="1050-ZKFK"/>
      <sheetName val="1050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4-Detay"/>
      <sheetName val="1054-Kasko"/>
      <sheetName val="1054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ZKFK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5-Detay"/>
      <sheetName val="3015-Hayat"/>
      <sheetName val="3015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7">
          <cell r="G7">
            <v>187643625.5099999</v>
          </cell>
        </row>
      </sheetData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771-Ürün Sorumluluk</v>
          </cell>
        </row>
        <row r="93">
          <cell r="CQ93" t="str">
            <v>707-Devlet Destekli Alacak Sigortaları</v>
          </cell>
        </row>
        <row r="94">
          <cell r="CQ94" t="str">
            <v>705-Doğrudan Kefalet</v>
          </cell>
        </row>
        <row r="95">
          <cell r="CQ95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>
        <row r="3">
          <cell r="CQ3" t="str">
            <v>701-Yangın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773-Devlet Destekli Arıcılık</v>
          </cell>
        </row>
        <row r="67">
          <cell r="CZ67" t="str">
            <v>774-Su Ürünleri</v>
          </cell>
        </row>
        <row r="68">
          <cell r="CZ68" t="str">
            <v>775-Dolu Sera</v>
          </cell>
        </row>
        <row r="69">
          <cell r="CZ69" t="str">
            <v>776-Devlet Destekli Sera</v>
          </cell>
        </row>
        <row r="70">
          <cell r="CZ70" t="str">
            <v>777-Devlet Destekli Bitkisel Ürün</v>
          </cell>
        </row>
        <row r="71">
          <cell r="CZ71" t="str">
            <v>778-Devlet Destekli Su Ürünleri</v>
          </cell>
        </row>
        <row r="72">
          <cell r="CZ72" t="str">
            <v>779-Devlet Destekli Hayvan Hayat</v>
          </cell>
        </row>
        <row r="73">
          <cell r="CZ73" t="str">
            <v>780-Hayvan Hayat</v>
          </cell>
        </row>
        <row r="74">
          <cell r="CZ74" t="str">
            <v>781-Kümes Hayvan Hayat</v>
          </cell>
        </row>
        <row r="75">
          <cell r="CZ75" t="str">
            <v>782-Devlet Destekli Kümes Hayvan Hayat</v>
          </cell>
        </row>
        <row r="76">
          <cell r="CZ76" t="str">
            <v>783-Devlet Destekli Küçükbaş Hayvan Hayat</v>
          </cell>
        </row>
        <row r="77">
          <cell r="CZ77" t="str">
            <v>784-Hastalık</v>
          </cell>
        </row>
        <row r="78">
          <cell r="CZ78" t="str">
            <v>785-Sağlık</v>
          </cell>
        </row>
        <row r="79">
          <cell r="CZ79" t="str">
            <v>786-Seyahat Sağlık</v>
          </cell>
        </row>
        <row r="80">
          <cell r="CZ80" t="str">
            <v>789-Seyahat Araç Destek</v>
          </cell>
        </row>
        <row r="81">
          <cell r="CZ81" t="str">
            <v>790-İrat Ödemeleri</v>
          </cell>
        </row>
        <row r="82">
          <cell r="CZ82" t="str">
            <v>791-Diğerleri</v>
          </cell>
        </row>
        <row r="83">
          <cell r="CZ83" t="str">
            <v>792-Evlilik/Doğum Sigortası</v>
          </cell>
        </row>
        <row r="84">
          <cell r="CZ84" t="str">
            <v>793-Yatırım Fonlu Sigortalar</v>
          </cell>
        </row>
        <row r="85">
          <cell r="CZ85" t="str">
            <v>794-Sermaye İtfa Sigortası</v>
          </cell>
        </row>
        <row r="86">
          <cell r="CZ86" t="str">
            <v>795-Fon Yönetim Sigortası</v>
          </cell>
        </row>
        <row r="87">
          <cell r="CZ87" t="str">
            <v>796-Hastalık</v>
          </cell>
        </row>
        <row r="88">
          <cell r="CZ88" t="str">
            <v>797-Sağlık Toplam</v>
          </cell>
        </row>
        <row r="89">
          <cell r="CZ89" t="str">
            <v>798-Destek Genel</v>
          </cell>
        </row>
        <row r="90">
          <cell r="CZ90" t="str">
            <v>799-Tontin</v>
          </cell>
        </row>
        <row r="91">
          <cell r="CZ91" t="str">
            <v>707-Devlet Destekli Alacak Sigortası</v>
          </cell>
        </row>
        <row r="92">
          <cell r="CZ92" t="str">
            <v>771-Ürün Sorumluluk</v>
          </cell>
        </row>
        <row r="93">
          <cell r="CZ93" t="str">
            <v>708-Bina Tamamlama</v>
          </cell>
        </row>
        <row r="94">
          <cell r="CZ94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806B-1F5D-4695-B5E3-C51421A9FB26}">
  <sheetPr>
    <tabColor theme="2" tint="-0.499984740745262"/>
  </sheetPr>
  <dimension ref="A1:O138"/>
  <sheetViews>
    <sheetView showGridLines="0" tabSelected="1" zoomScale="80" zoomScaleNormal="80" workbookViewId="0">
      <pane xSplit="2" ySplit="6" topLeftCell="C7" activePane="bottomRight" state="frozen"/>
      <selection activeCell="O135" sqref="O135"/>
      <selection pane="topRight" activeCell="O135" sqref="O135"/>
      <selection pane="bottomLeft" activeCell="O135" sqref="O135"/>
      <selection pane="bottomRight" activeCell="C4" sqref="C4:H4"/>
    </sheetView>
  </sheetViews>
  <sheetFormatPr defaultColWidth="9.140625" defaultRowHeight="12.75" x14ac:dyDescent="0.2"/>
  <cols>
    <col min="1" max="1" width="58.7109375" style="5" customWidth="1"/>
    <col min="2" max="2" width="15.7109375" style="5" customWidth="1"/>
    <col min="3" max="8" width="15.7109375" style="3" customWidth="1"/>
    <col min="9" max="9" width="2.140625" style="3" customWidth="1"/>
    <col min="10" max="15" width="15.7109375" style="3" customWidth="1"/>
    <col min="16" max="16" width="10.5703125" style="3" bestFit="1" customWidth="1"/>
    <col min="17" max="16384" width="9.140625" style="3"/>
  </cols>
  <sheetData>
    <row r="1" spans="1:15" ht="15" customHeight="1" x14ac:dyDescent="0.25">
      <c r="A1" s="1" t="s">
        <v>0</v>
      </c>
      <c r="B1" s="2"/>
      <c r="E1" s="76" t="s">
        <v>1</v>
      </c>
      <c r="F1" s="77"/>
    </row>
    <row r="2" spans="1:15" ht="15" customHeight="1" x14ac:dyDescent="0.25">
      <c r="A2" s="1" t="s">
        <v>2</v>
      </c>
      <c r="B2" s="2"/>
    </row>
    <row r="3" spans="1:15" ht="15" customHeight="1" x14ac:dyDescent="0.25">
      <c r="A3" s="4" t="s">
        <v>356</v>
      </c>
      <c r="B3" s="2"/>
    </row>
    <row r="4" spans="1:15" ht="22.5" customHeight="1" x14ac:dyDescent="0.2">
      <c r="C4" s="78" t="s">
        <v>3</v>
      </c>
      <c r="D4" s="79"/>
      <c r="E4" s="79"/>
      <c r="F4" s="79"/>
      <c r="G4" s="79"/>
      <c r="H4" s="80"/>
      <c r="J4" s="78" t="str">
        <f>C4</f>
        <v>TÜM ŞİRKETLER</v>
      </c>
      <c r="K4" s="79"/>
      <c r="L4" s="79"/>
      <c r="M4" s="79"/>
      <c r="N4" s="79"/>
      <c r="O4" s="80"/>
    </row>
    <row r="5" spans="1:15" ht="22.5" customHeight="1" x14ac:dyDescent="0.2">
      <c r="C5" s="78" t="s">
        <v>4</v>
      </c>
      <c r="D5" s="79"/>
      <c r="E5" s="79"/>
      <c r="F5" s="79"/>
      <c r="G5" s="79"/>
      <c r="H5" s="80"/>
      <c r="J5" s="78" t="s">
        <v>5</v>
      </c>
      <c r="K5" s="79"/>
      <c r="L5" s="79"/>
      <c r="M5" s="79"/>
      <c r="N5" s="79"/>
      <c r="O5" s="80"/>
    </row>
    <row r="6" spans="1:15" ht="79.5" customHeight="1" thickBot="1" x14ac:dyDescent="0.25">
      <c r="A6" s="6" t="s">
        <v>6</v>
      </c>
      <c r="B6" s="6" t="s">
        <v>7</v>
      </c>
      <c r="C6" s="7" t="s">
        <v>8</v>
      </c>
      <c r="D6" s="8" t="s">
        <v>9</v>
      </c>
      <c r="E6" s="9" t="s">
        <v>10</v>
      </c>
      <c r="F6" s="10" t="s">
        <v>11</v>
      </c>
      <c r="G6" s="11" t="s">
        <v>12</v>
      </c>
      <c r="H6" s="12" t="s">
        <v>13</v>
      </c>
      <c r="J6" s="7" t="s">
        <v>8</v>
      </c>
      <c r="K6" s="8" t="s">
        <v>9</v>
      </c>
      <c r="L6" s="9" t="s">
        <v>10</v>
      </c>
      <c r="M6" s="10" t="s">
        <v>11</v>
      </c>
      <c r="N6" s="11" t="s">
        <v>12</v>
      </c>
      <c r="O6" s="12" t="s">
        <v>13</v>
      </c>
    </row>
    <row r="7" spans="1:15" ht="12.75" customHeight="1" x14ac:dyDescent="0.2">
      <c r="A7" s="13" t="s">
        <v>14</v>
      </c>
      <c r="B7" s="14">
        <v>704</v>
      </c>
      <c r="C7" s="15">
        <f t="shared" ref="C7:G11" ca="1" si="0">IFERROR(INDIRECT("'"&amp;C$6&amp;"'!"&amp;ADDRESS(MATCH(IF($C$4="Tüm Şirketler",9003,IF($C$4="Hayatdışı Sigorta Şirketleri",9000,9001)),INDIRECT("'"&amp;C$6&amp;"'!$B$1:$B$1095"),0),MATCH($B7,INDIRECT("'"&amp;C$6&amp;"'!5:5"),0))),0)</f>
        <v>5134079.3299999963</v>
      </c>
      <c r="D7" s="15">
        <f t="shared" ca="1" si="0"/>
        <v>154593000.94999993</v>
      </c>
      <c r="E7" s="15">
        <f t="shared" ca="1" si="0"/>
        <v>4113507.1199999996</v>
      </c>
      <c r="F7" s="15">
        <f t="shared" ca="1" si="0"/>
        <v>23803038.109999999</v>
      </c>
      <c r="G7" s="15">
        <f t="shared" ca="1" si="0"/>
        <v>0</v>
      </c>
      <c r="H7" s="16">
        <f ca="1">SUM(C7:G7)</f>
        <v>187643625.50999993</v>
      </c>
      <c r="J7" s="17">
        <f t="shared" ref="J7:O22" ca="1" si="1">IF($H7=0,0,C7/$H7)</f>
        <v>2.7360797980991846E-2</v>
      </c>
      <c r="K7" s="17">
        <f t="shared" ca="1" si="1"/>
        <v>0.82386492229527586</v>
      </c>
      <c r="L7" s="17">
        <f t="shared" ca="1" si="1"/>
        <v>2.1921912395477468E-2</v>
      </c>
      <c r="M7" s="17">
        <f t="shared" ca="1" si="1"/>
        <v>0.12685236732825483</v>
      </c>
      <c r="N7" s="17">
        <f t="shared" ca="1" si="1"/>
        <v>0</v>
      </c>
      <c r="O7" s="18">
        <f t="shared" ca="1" si="1"/>
        <v>1</v>
      </c>
    </row>
    <row r="8" spans="1:15" ht="12.75" customHeight="1" x14ac:dyDescent="0.2">
      <c r="A8" s="19" t="s">
        <v>15</v>
      </c>
      <c r="B8" s="20">
        <v>718</v>
      </c>
      <c r="C8" s="21">
        <f t="shared" ca="1" si="0"/>
        <v>259409.67000100078</v>
      </c>
      <c r="D8" s="21">
        <f t="shared" ca="1" si="0"/>
        <v>127959063.96000072</v>
      </c>
      <c r="E8" s="21">
        <f t="shared" ca="1" si="0"/>
        <v>1776615.71</v>
      </c>
      <c r="F8" s="21">
        <f t="shared" ca="1" si="0"/>
        <v>12381164.169999065</v>
      </c>
      <c r="G8" s="21">
        <f t="shared" ca="1" si="0"/>
        <v>0</v>
      </c>
      <c r="H8" s="22">
        <f ca="1">SUM(C8:G8)</f>
        <v>142376253.5100008</v>
      </c>
      <c r="J8" s="23">
        <f t="shared" ca="1" si="1"/>
        <v>1.8220009559584268E-3</v>
      </c>
      <c r="K8" s="23">
        <f t="shared" ca="1" si="1"/>
        <v>0.89873880514079285</v>
      </c>
      <c r="L8" s="23">
        <f t="shared" ca="1" si="1"/>
        <v>1.2478314790571498E-2</v>
      </c>
      <c r="M8" s="23">
        <f t="shared" ca="1" si="1"/>
        <v>8.696087911267722E-2</v>
      </c>
      <c r="N8" s="23">
        <f t="shared" ca="1" si="1"/>
        <v>0</v>
      </c>
      <c r="O8" s="24">
        <f t="shared" ca="1" si="1"/>
        <v>1</v>
      </c>
    </row>
    <row r="9" spans="1:15" ht="12.75" customHeight="1" x14ac:dyDescent="0.2">
      <c r="A9" s="19" t="s">
        <v>16</v>
      </c>
      <c r="B9" s="20">
        <v>729</v>
      </c>
      <c r="C9" s="21">
        <f t="shared" ca="1" si="0"/>
        <v>57897239.329999998</v>
      </c>
      <c r="D9" s="21">
        <f t="shared" ca="1" si="0"/>
        <v>59240963.769999996</v>
      </c>
      <c r="E9" s="21">
        <f t="shared" ca="1" si="0"/>
        <v>719570.67</v>
      </c>
      <c r="F9" s="21">
        <f t="shared" ca="1" si="0"/>
        <v>83252533.560000002</v>
      </c>
      <c r="G9" s="21">
        <f t="shared" ca="1" si="0"/>
        <v>178312.62</v>
      </c>
      <c r="H9" s="22">
        <f t="shared" ref="H9:H72" ca="1" si="2">SUM(C9:G9)</f>
        <v>201288619.94999999</v>
      </c>
      <c r="J9" s="23">
        <f t="shared" ca="1" si="1"/>
        <v>0.28763294886905005</v>
      </c>
      <c r="K9" s="23">
        <f t="shared" ca="1" si="1"/>
        <v>0.29430855944422207</v>
      </c>
      <c r="L9" s="23">
        <f t="shared" ca="1" si="1"/>
        <v>3.5748204254107416E-3</v>
      </c>
      <c r="M9" s="23">
        <f t="shared" ca="1" si="1"/>
        <v>0.41359781581631339</v>
      </c>
      <c r="N9" s="23">
        <f t="shared" ca="1" si="1"/>
        <v>8.8585544500376014E-4</v>
      </c>
      <c r="O9" s="24">
        <f t="shared" ca="1" si="1"/>
        <v>1</v>
      </c>
    </row>
    <row r="10" spans="1:15" ht="12.75" customHeight="1" x14ac:dyDescent="0.2">
      <c r="A10" s="19" t="s">
        <v>17</v>
      </c>
      <c r="B10" s="20">
        <v>750</v>
      </c>
      <c r="C10" s="21">
        <f t="shared" ca="1" si="0"/>
        <v>142873172.81524163</v>
      </c>
      <c r="D10" s="21">
        <f t="shared" ca="1" si="0"/>
        <v>6264936431.2979612</v>
      </c>
      <c r="E10" s="21">
        <f t="shared" ca="1" si="0"/>
        <v>9317239309.7406216</v>
      </c>
      <c r="F10" s="21">
        <f t="shared" ca="1" si="0"/>
        <v>915972625.55335009</v>
      </c>
      <c r="G10" s="21">
        <f t="shared" ca="1" si="0"/>
        <v>144348338.6498065</v>
      </c>
      <c r="H10" s="22">
        <f t="shared" ca="1" si="2"/>
        <v>16785369878.056982</v>
      </c>
      <c r="J10" s="23">
        <f t="shared" ca="1" si="1"/>
        <v>8.5117679177278971E-3</v>
      </c>
      <c r="K10" s="23">
        <f t="shared" ca="1" si="1"/>
        <v>0.37323791354088226</v>
      </c>
      <c r="L10" s="23">
        <f t="shared" ca="1" si="1"/>
        <v>0.55508096499683179</v>
      </c>
      <c r="M10" s="23">
        <f t="shared" ca="1" si="1"/>
        <v>5.456970160370276E-2</v>
      </c>
      <c r="N10" s="23">
        <f t="shared" ca="1" si="1"/>
        <v>8.5996519408552807E-3</v>
      </c>
      <c r="O10" s="24">
        <f t="shared" ca="1" si="1"/>
        <v>1</v>
      </c>
    </row>
    <row r="11" spans="1:15" ht="12.75" customHeight="1" x14ac:dyDescent="0.2">
      <c r="A11" s="19" t="s">
        <v>18</v>
      </c>
      <c r="B11" s="20">
        <v>751</v>
      </c>
      <c r="C11" s="21">
        <f t="shared" ca="1" si="0"/>
        <v>52495.66</v>
      </c>
      <c r="D11" s="21">
        <f t="shared" ca="1" si="0"/>
        <v>135471036.90190485</v>
      </c>
      <c r="E11" s="21">
        <f t="shared" ca="1" si="0"/>
        <v>668860852.38000798</v>
      </c>
      <c r="F11" s="21">
        <f t="shared" ca="1" si="0"/>
        <v>32210.19</v>
      </c>
      <c r="G11" s="21">
        <f t="shared" ca="1" si="0"/>
        <v>5791.9899999999989</v>
      </c>
      <c r="H11" s="22">
        <f t="shared" ca="1" si="2"/>
        <v>804422387.12191296</v>
      </c>
      <c r="J11" s="23">
        <f t="shared" ca="1" si="1"/>
        <v>6.5258825264449176E-5</v>
      </c>
      <c r="K11" s="23">
        <f t="shared" ca="1" si="1"/>
        <v>0.16840784029718178</v>
      </c>
      <c r="L11" s="23">
        <f t="shared" ca="1" si="1"/>
        <v>0.8314796593032161</v>
      </c>
      <c r="M11" s="23">
        <f t="shared" ca="1" si="1"/>
        <v>4.0041389344275466E-5</v>
      </c>
      <c r="N11" s="23">
        <f t="shared" ca="1" si="1"/>
        <v>7.2001849932630022E-6</v>
      </c>
      <c r="O11" s="25">
        <f t="shared" ca="1" si="1"/>
        <v>1</v>
      </c>
    </row>
    <row r="12" spans="1:15" ht="12.75" customHeight="1" thickBot="1" x14ac:dyDescent="0.25">
      <c r="A12" s="70" t="s">
        <v>19</v>
      </c>
      <c r="B12" s="71"/>
      <c r="C12" s="28">
        <f ca="1">SUM(C7:C11)</f>
        <v>206216396.80524263</v>
      </c>
      <c r="D12" s="28">
        <f ca="1">SUM(D7:D11)</f>
        <v>6742200496.8798666</v>
      </c>
      <c r="E12" s="28">
        <f ca="1">SUM(E7:E11)</f>
        <v>9992709855.6206303</v>
      </c>
      <c r="F12" s="28">
        <f ca="1">SUM(F7:F11)</f>
        <v>1035441571.5833492</v>
      </c>
      <c r="G12" s="28">
        <f ca="1">SUM(G7:G11)</f>
        <v>144532443.25980651</v>
      </c>
      <c r="H12" s="28">
        <f t="shared" ca="1" si="2"/>
        <v>18121100764.148899</v>
      </c>
      <c r="J12" s="29">
        <f t="shared" ca="1" si="1"/>
        <v>1.1379904537213586E-2</v>
      </c>
      <c r="K12" s="29">
        <f t="shared" ca="1" si="1"/>
        <v>0.37206351780895969</v>
      </c>
      <c r="L12" s="29">
        <f t="shared" ca="1" si="1"/>
        <v>0.55144055461522412</v>
      </c>
      <c r="M12" s="29">
        <f t="shared" ca="1" si="1"/>
        <v>5.714010341092992E-2</v>
      </c>
      <c r="N12" s="29">
        <f t="shared" ca="1" si="1"/>
        <v>7.9759196276725092E-3</v>
      </c>
      <c r="O12" s="29">
        <f t="shared" ca="1" si="1"/>
        <v>1</v>
      </c>
    </row>
    <row r="13" spans="1:15" ht="12.75" customHeight="1" x14ac:dyDescent="0.2">
      <c r="A13" s="30" t="s">
        <v>20</v>
      </c>
      <c r="B13" s="31">
        <v>784</v>
      </c>
      <c r="C13" s="32">
        <f ca="1">IFERROR(INDIRECT("'"&amp;C$6&amp;"'!"&amp;ADDRESS(MATCH(IF($C$4="Tüm Şirketler",9003,IF($C$4="Hayatdışı Sigorta Şirketleri",9000,9001)),INDIRECT("'"&amp;C$6&amp;"'!$B$1:$B$1095"),0),MATCH($B13,INDIRECT("'"&amp;C$6&amp;"'!5:5"),0))),0)</f>
        <v>1365108.0561904761</v>
      </c>
      <c r="D13" s="32">
        <f ca="1">IFERROR(INDIRECT("'"&amp;D$6&amp;"'!"&amp;ADDRESS(MATCH(IF($C$4="Tüm Şirketler",9003,IF($C$4="Hayatdışı Sigorta Şirketleri",9000,9001)),INDIRECT("'"&amp;D$6&amp;"'!$B$1:$B$1095"),0),MATCH($B13,INDIRECT("'"&amp;D$6&amp;"'!5:5"),0))),0)</f>
        <v>233215509.67000216</v>
      </c>
      <c r="E13" s="32">
        <f ca="1">IFERROR(INDIRECT("'"&amp;E$6&amp;"'!"&amp;ADDRESS(MATCH(IF($C$4="Tüm Şirketler",9003,IF($C$4="Hayatdışı Sigorta Şirketleri",9000,9001)),INDIRECT("'"&amp;E$6&amp;"'!$B$1:$B$1095"),0),MATCH($B13,INDIRECT("'"&amp;E$6&amp;"'!5:5"),0))),0)</f>
        <v>305279095.98999947</v>
      </c>
      <c r="F13" s="32">
        <f ca="1">IFERROR(INDIRECT("'"&amp;F$6&amp;"'!"&amp;ADDRESS(MATCH(IF($C$4="Tüm Şirketler",9003,IF($C$4="Hayatdışı Sigorta Şirketleri",9000,9001)),INDIRECT("'"&amp;F$6&amp;"'!$B$1:$B$1095"),0),MATCH($B13,INDIRECT("'"&amp;F$6&amp;"'!5:5"),0))),0)</f>
        <v>18809762.709999993</v>
      </c>
      <c r="G13" s="32">
        <f ca="1">IFERROR(INDIRECT("'"&amp;G$6&amp;"'!"&amp;ADDRESS(MATCH(IF($C$4="Tüm Şirketler",9003,IF($C$4="Hayatdışı Sigorta Şirketleri",9000,9001)),INDIRECT("'"&amp;G$6&amp;"'!$B$1:$B$1095"),0),MATCH($B13,INDIRECT("'"&amp;G$6&amp;"'!5:5"),0))),0)</f>
        <v>0</v>
      </c>
      <c r="H13" s="33">
        <f t="shared" ca="1" si="2"/>
        <v>558669476.42619216</v>
      </c>
      <c r="J13" s="34">
        <f t="shared" ca="1" si="1"/>
        <v>2.443498551098711E-3</v>
      </c>
      <c r="K13" s="34">
        <f t="shared" ca="1" si="1"/>
        <v>0.41744809679218819</v>
      </c>
      <c r="L13" s="34">
        <f t="shared" ca="1" si="1"/>
        <v>0.54643954766039737</v>
      </c>
      <c r="M13" s="34">
        <f t="shared" ca="1" si="1"/>
        <v>3.3668856996315638E-2</v>
      </c>
      <c r="N13" s="34">
        <f t="shared" ca="1" si="1"/>
        <v>0</v>
      </c>
      <c r="O13" s="18">
        <f t="shared" ca="1" si="1"/>
        <v>1</v>
      </c>
    </row>
    <row r="14" spans="1:15" ht="12.75" customHeight="1" x14ac:dyDescent="0.2">
      <c r="A14" s="35" t="s">
        <v>21</v>
      </c>
      <c r="B14" s="20">
        <v>785</v>
      </c>
      <c r="C14" s="22">
        <f ca="1">+C15+C16+C17+C20</f>
        <v>11726795422.620346</v>
      </c>
      <c r="D14" s="22">
        <f ca="1">+D15+D16+D17+D20</f>
        <v>74606529144.405258</v>
      </c>
      <c r="E14" s="22">
        <f ca="1">+E15+E16+E17+E20</f>
        <v>9327470620.2044373</v>
      </c>
      <c r="F14" s="22">
        <f ca="1">+F15+F16+F17+F20</f>
        <v>36779518213.994286</v>
      </c>
      <c r="G14" s="22">
        <f ca="1">+G15+G16+G17+G20</f>
        <v>479746528.38999927</v>
      </c>
      <c r="H14" s="22">
        <f t="shared" ca="1" si="2"/>
        <v>132920059929.61433</v>
      </c>
      <c r="J14" s="24">
        <f t="shared" ca="1" si="1"/>
        <v>8.8224421722575816E-2</v>
      </c>
      <c r="K14" s="24">
        <f t="shared" ca="1" si="1"/>
        <v>0.56128871130446323</v>
      </c>
      <c r="L14" s="24">
        <f t="shared" ca="1" si="1"/>
        <v>7.0173536072310291E-2</v>
      </c>
      <c r="M14" s="24">
        <f t="shared" ca="1" si="1"/>
        <v>0.27670404477300331</v>
      </c>
      <c r="N14" s="24">
        <f t="shared" ca="1" si="1"/>
        <v>3.6092861276472588E-3</v>
      </c>
      <c r="O14" s="24">
        <f t="shared" ca="1" si="1"/>
        <v>1</v>
      </c>
    </row>
    <row r="15" spans="1:15" ht="12.75" customHeight="1" x14ac:dyDescent="0.2">
      <c r="A15" s="36" t="s">
        <v>22</v>
      </c>
      <c r="B15" s="37">
        <v>904</v>
      </c>
      <c r="C15" s="21">
        <f t="shared" ref="C15:G16" ca="1" si="3">IFERROR(INDIRECT("'"&amp;C$6&amp;"'!"&amp;ADDRESS(MATCH(IF($C$4="Tüm Şirketler",9003,IF($C$4="Hayatdışı Sigorta Şirketleri",9000,9001)),INDIRECT("'"&amp;C$6&amp;"'!$B$1:$B$1095"),0),MATCH($B15,INDIRECT("'"&amp;C$6&amp;"'!5:5"),0))),0)</f>
        <v>8721161.6300000008</v>
      </c>
      <c r="D15" s="21">
        <f t="shared" ca="1" si="3"/>
        <v>2234147979.2599993</v>
      </c>
      <c r="E15" s="21">
        <f t="shared" ca="1" si="3"/>
        <v>91391985.775499627</v>
      </c>
      <c r="F15" s="21">
        <f t="shared" ca="1" si="3"/>
        <v>230830439.77000001</v>
      </c>
      <c r="G15" s="21">
        <f t="shared" ca="1" si="3"/>
        <v>0</v>
      </c>
      <c r="H15" s="22">
        <f t="shared" ca="1" si="2"/>
        <v>2565091566.4354992</v>
      </c>
      <c r="J15" s="23">
        <f t="shared" ca="1" si="1"/>
        <v>3.3999416411161867E-3</v>
      </c>
      <c r="K15" s="23">
        <f t="shared" ca="1" si="1"/>
        <v>0.87098176474246281</v>
      </c>
      <c r="L15" s="23">
        <f t="shared" ca="1" si="1"/>
        <v>3.5629131907559813E-2</v>
      </c>
      <c r="M15" s="23">
        <f t="shared" ca="1" si="1"/>
        <v>8.9989161708861121E-2</v>
      </c>
      <c r="N15" s="23">
        <f t="shared" ca="1" si="1"/>
        <v>0</v>
      </c>
      <c r="O15" s="24">
        <f t="shared" ca="1" si="1"/>
        <v>1</v>
      </c>
    </row>
    <row r="16" spans="1:15" ht="12.75" customHeight="1" x14ac:dyDescent="0.2">
      <c r="A16" s="36" t="s">
        <v>23</v>
      </c>
      <c r="B16" s="37">
        <v>905</v>
      </c>
      <c r="C16" s="21">
        <f t="shared" ca="1" si="3"/>
        <v>1730229.01</v>
      </c>
      <c r="D16" s="21">
        <f t="shared" ca="1" si="3"/>
        <v>1641461017.2138791</v>
      </c>
      <c r="E16" s="21">
        <f t="shared" ca="1" si="3"/>
        <v>3982542.2700000005</v>
      </c>
      <c r="F16" s="21">
        <f t="shared" ca="1" si="3"/>
        <v>205255318.51520002</v>
      </c>
      <c r="G16" s="21">
        <f t="shared" ca="1" si="3"/>
        <v>0</v>
      </c>
      <c r="H16" s="22">
        <f t="shared" ca="1" si="2"/>
        <v>1852429107.009079</v>
      </c>
      <c r="J16" s="23">
        <f t="shared" ca="1" si="1"/>
        <v>9.3403251085468928E-4</v>
      </c>
      <c r="K16" s="23">
        <f t="shared" ca="1" si="1"/>
        <v>0.88611273219744013</v>
      </c>
      <c r="L16" s="23">
        <f t="shared" ca="1" si="1"/>
        <v>2.1499026629041634E-3</v>
      </c>
      <c r="M16" s="23">
        <f t="shared" ca="1" si="1"/>
        <v>0.11080333262880113</v>
      </c>
      <c r="N16" s="23">
        <f t="shared" ca="1" si="1"/>
        <v>0</v>
      </c>
      <c r="O16" s="24">
        <f t="shared" ca="1" si="1"/>
        <v>1</v>
      </c>
    </row>
    <row r="17" spans="1:15" ht="12.75" customHeight="1" x14ac:dyDescent="0.2">
      <c r="A17" s="36" t="s">
        <v>24</v>
      </c>
      <c r="B17" s="37">
        <v>906</v>
      </c>
      <c r="C17" s="22">
        <f ca="1">+C18+C19</f>
        <v>3369883810.451035</v>
      </c>
      <c r="D17" s="22">
        <f ca="1">+D18+D19</f>
        <v>29946623075.956032</v>
      </c>
      <c r="E17" s="22">
        <f ca="1">+E18+E19</f>
        <v>5234050102.3390083</v>
      </c>
      <c r="F17" s="22">
        <f ca="1">+F18+F19</f>
        <v>8662264449.2108765</v>
      </c>
      <c r="G17" s="22">
        <f ca="1">+G18+G19</f>
        <v>143400091.09000003</v>
      </c>
      <c r="H17" s="22">
        <f t="shared" ca="1" si="2"/>
        <v>47356221529.046951</v>
      </c>
      <c r="J17" s="24">
        <f t="shared" ca="1" si="1"/>
        <v>7.1160318573643896E-2</v>
      </c>
      <c r="K17" s="24">
        <f t="shared" ca="1" si="1"/>
        <v>0.63236935103844027</v>
      </c>
      <c r="L17" s="24">
        <f t="shared" ca="1" si="1"/>
        <v>0.1105250785079758</v>
      </c>
      <c r="M17" s="24">
        <f t="shared" ca="1" si="1"/>
        <v>0.18291713674617582</v>
      </c>
      <c r="N17" s="24">
        <f t="shared" ca="1" si="1"/>
        <v>3.0281151337642619E-3</v>
      </c>
      <c r="O17" s="24">
        <f t="shared" ca="1" si="1"/>
        <v>1</v>
      </c>
    </row>
    <row r="18" spans="1:15" ht="12.75" customHeight="1" x14ac:dyDescent="0.2">
      <c r="A18" s="38" t="s">
        <v>25</v>
      </c>
      <c r="B18" s="39">
        <v>90601</v>
      </c>
      <c r="C18" s="21">
        <f t="shared" ref="C18:G19" ca="1" si="4">IFERROR(INDIRECT("'"&amp;C$6&amp;"'!"&amp;ADDRESS(MATCH(IF($C$4="Tüm Şirketler",9003,IF($C$4="Hayatdışı Sigorta Şirketleri",9000,9001)),INDIRECT("'"&amp;C$6&amp;"'!$B$1:$B$1095"),0),MATCH($B18,INDIRECT("'"&amp;C$6&amp;"'!5:5"),0))),0)</f>
        <v>129993544.0541234</v>
      </c>
      <c r="D18" s="21">
        <f t="shared" ca="1" si="4"/>
        <v>2938238382.7055759</v>
      </c>
      <c r="E18" s="21">
        <f t="shared" ca="1" si="4"/>
        <v>1430038197.0863042</v>
      </c>
      <c r="F18" s="21">
        <f t="shared" ca="1" si="4"/>
        <v>684046825.50310445</v>
      </c>
      <c r="G18" s="21">
        <f t="shared" ca="1" si="4"/>
        <v>1105072.9800000002</v>
      </c>
      <c r="H18" s="22">
        <f t="shared" ca="1" si="2"/>
        <v>5183422022.3291073</v>
      </c>
      <c r="J18" s="23">
        <f t="shared" ca="1" si="1"/>
        <v>2.5078711224773551E-2</v>
      </c>
      <c r="K18" s="23">
        <f t="shared" ca="1" si="1"/>
        <v>0.56685301139831068</v>
      </c>
      <c r="L18" s="23">
        <f t="shared" ca="1" si="1"/>
        <v>0.2758868930459446</v>
      </c>
      <c r="M18" s="23">
        <f t="shared" ca="1" si="1"/>
        <v>0.13196819061931916</v>
      </c>
      <c r="N18" s="23">
        <f t="shared" ca="1" si="1"/>
        <v>2.1319371165218169E-4</v>
      </c>
      <c r="O18" s="24">
        <f t="shared" ca="1" si="1"/>
        <v>1</v>
      </c>
    </row>
    <row r="19" spans="1:15" ht="12.75" customHeight="1" x14ac:dyDescent="0.2">
      <c r="A19" s="38" t="s">
        <v>26</v>
      </c>
      <c r="B19" s="39">
        <v>90602</v>
      </c>
      <c r="C19" s="21">
        <f t="shared" ca="1" si="4"/>
        <v>3239890266.3969116</v>
      </c>
      <c r="D19" s="21">
        <f t="shared" ca="1" si="4"/>
        <v>27008384693.250458</v>
      </c>
      <c r="E19" s="21">
        <f t="shared" ca="1" si="4"/>
        <v>3804011905.2527046</v>
      </c>
      <c r="F19" s="21">
        <f t="shared" ca="1" si="4"/>
        <v>7978217623.7077713</v>
      </c>
      <c r="G19" s="21">
        <f t="shared" ca="1" si="4"/>
        <v>142295018.11000004</v>
      </c>
      <c r="H19" s="22">
        <f t="shared" ca="1" si="2"/>
        <v>42172799506.71785</v>
      </c>
      <c r="J19" s="23">
        <f t="shared" ca="1" si="1"/>
        <v>7.6824168760264974E-2</v>
      </c>
      <c r="K19" s="23">
        <f t="shared" ca="1" si="1"/>
        <v>0.64042190722833559</v>
      </c>
      <c r="L19" s="23">
        <f t="shared" ca="1" si="1"/>
        <v>9.0200602040819006E-2</v>
      </c>
      <c r="M19" s="23">
        <f t="shared" ca="1" si="1"/>
        <v>0.18917922729879227</v>
      </c>
      <c r="N19" s="23">
        <f t="shared" ca="1" si="1"/>
        <v>3.3740946717879939E-3</v>
      </c>
      <c r="O19" s="24">
        <f t="shared" ca="1" si="1"/>
        <v>1</v>
      </c>
    </row>
    <row r="20" spans="1:15" ht="12.75" customHeight="1" x14ac:dyDescent="0.2">
      <c r="A20" s="36" t="s">
        <v>27</v>
      </c>
      <c r="B20" s="37">
        <v>907</v>
      </c>
      <c r="C20" s="22">
        <f ca="1">+C21+C22</f>
        <v>8346460221.5293121</v>
      </c>
      <c r="D20" s="22">
        <f ca="1">+D21+D22</f>
        <v>40784297071.975349</v>
      </c>
      <c r="E20" s="22">
        <f ca="1">+E21+E22</f>
        <v>3998045989.8199282</v>
      </c>
      <c r="F20" s="22">
        <f ca="1">+F21+F22</f>
        <v>27681168006.498207</v>
      </c>
      <c r="G20" s="22">
        <f ca="1">+G21+G22</f>
        <v>336346437.29999924</v>
      </c>
      <c r="H20" s="22">
        <f t="shared" ca="1" si="2"/>
        <v>81146317727.122803</v>
      </c>
      <c r="J20" s="24">
        <f t="shared" ca="1" si="1"/>
        <v>0.10285691890045609</v>
      </c>
      <c r="K20" s="24">
        <f t="shared" ca="1" si="1"/>
        <v>0.50260194441753914</v>
      </c>
      <c r="L20" s="24">
        <f t="shared" ca="1" si="1"/>
        <v>4.9269592284698321E-2</v>
      </c>
      <c r="M20" s="24">
        <f t="shared" ca="1" si="1"/>
        <v>0.34112660662661093</v>
      </c>
      <c r="N20" s="24">
        <f t="shared" ca="1" si="1"/>
        <v>4.1449377706953778E-3</v>
      </c>
      <c r="O20" s="24">
        <f t="shared" ca="1" si="1"/>
        <v>1</v>
      </c>
    </row>
    <row r="21" spans="1:15" ht="12.75" customHeight="1" x14ac:dyDescent="0.2">
      <c r="A21" s="38" t="s">
        <v>25</v>
      </c>
      <c r="B21" s="39">
        <v>90701</v>
      </c>
      <c r="C21" s="21">
        <f t="shared" ref="C21:G23" ca="1" si="5">IFERROR(INDIRECT("'"&amp;C$6&amp;"'!"&amp;ADDRESS(MATCH(IF($C$4="Tüm Şirketler",9003,IF($C$4="Hayatdışı Sigorta Şirketleri",9000,9001)),INDIRECT("'"&amp;C$6&amp;"'!$B$1:$B$1095"),0),MATCH($B21,INDIRECT("'"&amp;C$6&amp;"'!5:5"),0))),0)</f>
        <v>383539216.79422021</v>
      </c>
      <c r="D21" s="21">
        <f t="shared" ca="1" si="5"/>
        <v>14629557889.612759</v>
      </c>
      <c r="E21" s="21">
        <f t="shared" ca="1" si="5"/>
        <v>1026977781.9554178</v>
      </c>
      <c r="F21" s="21">
        <f t="shared" ca="1" si="5"/>
        <v>2922535417.4374113</v>
      </c>
      <c r="G21" s="21">
        <f t="shared" ca="1" si="5"/>
        <v>20000</v>
      </c>
      <c r="H21" s="22">
        <f t="shared" ca="1" si="2"/>
        <v>18962630305.799809</v>
      </c>
      <c r="J21" s="23">
        <f t="shared" ca="1" si="1"/>
        <v>2.022605570055927E-2</v>
      </c>
      <c r="K21" s="23">
        <f t="shared" ca="1" si="1"/>
        <v>0.77149412574574316</v>
      </c>
      <c r="L21" s="23">
        <f t="shared" ca="1" si="1"/>
        <v>5.4157981534940954E-2</v>
      </c>
      <c r="M21" s="23">
        <f t="shared" ca="1" si="1"/>
        <v>0.15412078231275439</v>
      </c>
      <c r="N21" s="23">
        <f t="shared" ca="1" si="1"/>
        <v>1.0547060021458578E-6</v>
      </c>
      <c r="O21" s="24">
        <f t="shared" ca="1" si="1"/>
        <v>1</v>
      </c>
    </row>
    <row r="22" spans="1:15" ht="12.75" customHeight="1" x14ac:dyDescent="0.2">
      <c r="A22" s="38" t="s">
        <v>26</v>
      </c>
      <c r="B22" s="39">
        <v>90702</v>
      </c>
      <c r="C22" s="21">
        <f t="shared" ca="1" si="5"/>
        <v>7962921004.7350922</v>
      </c>
      <c r="D22" s="21">
        <f t="shared" ca="1" si="5"/>
        <v>26154739182.362591</v>
      </c>
      <c r="E22" s="21">
        <f t="shared" ca="1" si="5"/>
        <v>2971068207.8645105</v>
      </c>
      <c r="F22" s="21">
        <f t="shared" ca="1" si="5"/>
        <v>24758632589.060795</v>
      </c>
      <c r="G22" s="21">
        <f t="shared" ca="1" si="5"/>
        <v>336326437.29999924</v>
      </c>
      <c r="H22" s="22">
        <f t="shared" ca="1" si="2"/>
        <v>62183687421.322998</v>
      </c>
      <c r="J22" s="23">
        <f t="shared" ca="1" si="1"/>
        <v>0.12805482168953169</v>
      </c>
      <c r="K22" s="23">
        <f t="shared" ca="1" si="1"/>
        <v>0.42060450685647249</v>
      </c>
      <c r="L22" s="23">
        <f t="shared" ca="1" si="1"/>
        <v>4.7778900400906765E-2</v>
      </c>
      <c r="M22" s="23">
        <f t="shared" ca="1" si="1"/>
        <v>0.39815317514559251</v>
      </c>
      <c r="N22" s="23">
        <f t="shared" ca="1" si="1"/>
        <v>5.4085959074963406E-3</v>
      </c>
      <c r="O22" s="24">
        <f t="shared" ca="1" si="1"/>
        <v>1</v>
      </c>
    </row>
    <row r="23" spans="1:15" ht="12.75" customHeight="1" x14ac:dyDescent="0.2">
      <c r="A23" s="35" t="s">
        <v>28</v>
      </c>
      <c r="B23" s="20">
        <v>786</v>
      </c>
      <c r="C23" s="21">
        <f t="shared" ca="1" si="5"/>
        <v>82071405.182894126</v>
      </c>
      <c r="D23" s="21">
        <f t="shared" ca="1" si="5"/>
        <v>2759842481.4189963</v>
      </c>
      <c r="E23" s="21">
        <f t="shared" ca="1" si="5"/>
        <v>132345894.65623903</v>
      </c>
      <c r="F23" s="21">
        <f t="shared" ca="1" si="5"/>
        <v>130388425.85734332</v>
      </c>
      <c r="G23" s="21">
        <f t="shared" ca="1" si="5"/>
        <v>2080577.4321599999</v>
      </c>
      <c r="H23" s="22">
        <f t="shared" ca="1" si="2"/>
        <v>3106728784.5476327</v>
      </c>
      <c r="J23" s="23">
        <f t="shared" ref="J23:O65" ca="1" si="6">IF($H23=0,0,C23/$H23)</f>
        <v>2.641730607161592E-2</v>
      </c>
      <c r="K23" s="23">
        <f t="shared" ca="1" si="6"/>
        <v>0.8883435513090191</v>
      </c>
      <c r="L23" s="23">
        <f t="shared" ca="1" si="6"/>
        <v>4.2599758084614962E-2</v>
      </c>
      <c r="M23" s="23">
        <f t="shared" ca="1" si="6"/>
        <v>4.1969684159709815E-2</v>
      </c>
      <c r="N23" s="23">
        <f t="shared" ca="1" si="6"/>
        <v>6.6970037504028546E-4</v>
      </c>
      <c r="O23" s="24">
        <f t="shared" ca="1" si="6"/>
        <v>1</v>
      </c>
    </row>
    <row r="24" spans="1:15" ht="12.75" customHeight="1" thickBot="1" x14ac:dyDescent="0.25">
      <c r="A24" s="74" t="s">
        <v>29</v>
      </c>
      <c r="B24" s="75"/>
      <c r="C24" s="40">
        <f ca="1">+C13+C14+C23</f>
        <v>11810231935.85943</v>
      </c>
      <c r="D24" s="40">
        <f ca="1">+D13+D14+D23</f>
        <v>77599587135.494247</v>
      </c>
      <c r="E24" s="40">
        <f ca="1">+E13+E14+E23</f>
        <v>9765095610.8506756</v>
      </c>
      <c r="F24" s="40">
        <f ca="1">+F13+F14+F23</f>
        <v>36928716402.56163</v>
      </c>
      <c r="G24" s="40">
        <f ca="1">+G13+G14+G23</f>
        <v>481827105.82215929</v>
      </c>
      <c r="H24" s="40">
        <f t="shared" ca="1" si="2"/>
        <v>136585458190.58815</v>
      </c>
      <c r="J24" s="41">
        <f t="shared" ca="1" si="6"/>
        <v>8.6467711074920656E-2</v>
      </c>
      <c r="K24" s="41">
        <f t="shared" ca="1" si="6"/>
        <v>0.56813945030087754</v>
      </c>
      <c r="L24" s="41">
        <f t="shared" ca="1" si="6"/>
        <v>7.1494401675064781E-2</v>
      </c>
      <c r="M24" s="41">
        <f t="shared" ca="1" si="6"/>
        <v>0.27037077659491515</v>
      </c>
      <c r="N24" s="41">
        <f t="shared" ca="1" si="6"/>
        <v>3.5276603542218165E-3</v>
      </c>
      <c r="O24" s="42">
        <f t="shared" ca="1" si="6"/>
        <v>1</v>
      </c>
    </row>
    <row r="25" spans="1:15" ht="12.75" customHeight="1" x14ac:dyDescent="0.2">
      <c r="A25" s="13" t="s">
        <v>30</v>
      </c>
      <c r="B25" s="14">
        <v>717</v>
      </c>
      <c r="C25" s="15">
        <f t="shared" ref="C25:G26" ca="1" si="7">IFERROR(INDIRECT("'"&amp;C$6&amp;"'!"&amp;ADDRESS(MATCH(IF($C$4="Tüm Şirketler",9003,IF($C$4="Hayatdışı Sigorta Şirketleri",9000,9001)),INDIRECT("'"&amp;C$6&amp;"'!$B$1:$B$1095"),0),MATCH($B25,INDIRECT("'"&amp;C$6&amp;"'!5:5"),0))),0)</f>
        <v>1526192219.1099954</v>
      </c>
      <c r="D25" s="15">
        <f t="shared" ca="1" si="7"/>
        <v>90201152678.188766</v>
      </c>
      <c r="E25" s="15">
        <f t="shared" ca="1" si="7"/>
        <v>10277006914.340088</v>
      </c>
      <c r="F25" s="15">
        <f t="shared" ca="1" si="7"/>
        <v>10398710061.237711</v>
      </c>
      <c r="G25" s="15">
        <f t="shared" ca="1" si="7"/>
        <v>187913670.51998901</v>
      </c>
      <c r="H25" s="16">
        <f t="shared" ca="1" si="2"/>
        <v>112590975543.39656</v>
      </c>
      <c r="J25" s="17">
        <f t="shared" ca="1" si="6"/>
        <v>1.3555191361866713E-2</v>
      </c>
      <c r="K25" s="17">
        <f t="shared" ca="1" si="6"/>
        <v>0.80114016459003001</v>
      </c>
      <c r="L25" s="17">
        <f t="shared" ca="1" si="6"/>
        <v>9.1277359173239994E-2</v>
      </c>
      <c r="M25" s="17">
        <f t="shared" ca="1" si="6"/>
        <v>9.2358290804840565E-2</v>
      </c>
      <c r="N25" s="17">
        <f t="shared" ca="1" si="6"/>
        <v>1.6689940700226052E-3</v>
      </c>
      <c r="O25" s="18">
        <f t="shared" ca="1" si="6"/>
        <v>1</v>
      </c>
    </row>
    <row r="26" spans="1:15" ht="12.75" customHeight="1" x14ac:dyDescent="0.2">
      <c r="A26" s="19" t="s">
        <v>31</v>
      </c>
      <c r="B26" s="20">
        <v>737</v>
      </c>
      <c r="C26" s="21">
        <f t="shared" ca="1" si="7"/>
        <v>0</v>
      </c>
      <c r="D26" s="21">
        <f t="shared" ca="1" si="7"/>
        <v>0</v>
      </c>
      <c r="E26" s="21">
        <f t="shared" ca="1" si="7"/>
        <v>0</v>
      </c>
      <c r="F26" s="21">
        <f t="shared" ca="1" si="7"/>
        <v>0</v>
      </c>
      <c r="G26" s="21">
        <f t="shared" ca="1" si="7"/>
        <v>0</v>
      </c>
      <c r="H26" s="22">
        <f t="shared" ca="1" si="2"/>
        <v>0</v>
      </c>
      <c r="J26" s="23">
        <f t="shared" ca="1" si="6"/>
        <v>0</v>
      </c>
      <c r="K26" s="23">
        <f t="shared" ca="1" si="6"/>
        <v>0</v>
      </c>
      <c r="L26" s="23">
        <f t="shared" ca="1" si="6"/>
        <v>0</v>
      </c>
      <c r="M26" s="23">
        <f t="shared" ca="1" si="6"/>
        <v>0</v>
      </c>
      <c r="N26" s="23">
        <f t="shared" ca="1" si="6"/>
        <v>0</v>
      </c>
      <c r="O26" s="24">
        <f t="shared" ca="1" si="6"/>
        <v>0</v>
      </c>
    </row>
    <row r="27" spans="1:15" ht="12.75" customHeight="1" thickBot="1" x14ac:dyDescent="0.25">
      <c r="A27" s="70" t="s">
        <v>32</v>
      </c>
      <c r="B27" s="71"/>
      <c r="C27" s="28">
        <f ca="1">+C25+C26</f>
        <v>1526192219.1099954</v>
      </c>
      <c r="D27" s="28">
        <f ca="1">+D25+D26</f>
        <v>90201152678.188766</v>
      </c>
      <c r="E27" s="28">
        <f ca="1">+E25+E26</f>
        <v>10277006914.340088</v>
      </c>
      <c r="F27" s="28">
        <f ca="1">+F25+F26</f>
        <v>10398710061.237711</v>
      </c>
      <c r="G27" s="28">
        <f ca="1">+G25+G26</f>
        <v>187913670.51998901</v>
      </c>
      <c r="H27" s="28">
        <f t="shared" ca="1" si="2"/>
        <v>112590975543.39656</v>
      </c>
      <c r="J27" s="29">
        <f t="shared" ca="1" si="6"/>
        <v>1.3555191361866713E-2</v>
      </c>
      <c r="K27" s="29">
        <f t="shared" ca="1" si="6"/>
        <v>0.80114016459003001</v>
      </c>
      <c r="L27" s="29">
        <f t="shared" ca="1" si="6"/>
        <v>9.1277359173239994E-2</v>
      </c>
      <c r="M27" s="29">
        <f t="shared" ca="1" si="6"/>
        <v>9.2358290804840565E-2</v>
      </c>
      <c r="N27" s="29">
        <f t="shared" ca="1" si="6"/>
        <v>1.6689940700226052E-3</v>
      </c>
      <c r="O27" s="42">
        <f t="shared" ca="1" si="6"/>
        <v>1</v>
      </c>
    </row>
    <row r="28" spans="1:15" ht="12.75" customHeight="1" x14ac:dyDescent="0.2">
      <c r="A28" s="30" t="s">
        <v>33</v>
      </c>
      <c r="B28" s="31">
        <v>713</v>
      </c>
      <c r="C28" s="32">
        <f ca="1">IFERROR(INDIRECT("'"&amp;C$6&amp;"'!"&amp;ADDRESS(MATCH(IF($C$4="Tüm Şirketler",9003,IF($C$4="Hayatdışı Sigorta Şirketleri",9000,9001)),INDIRECT("'"&amp;C$6&amp;"'!$B$1:$B$1095"),0),MATCH($B28,INDIRECT("'"&amp;C$6&amp;"'!5:5"),0))),0)</f>
        <v>0</v>
      </c>
      <c r="D28" s="32">
        <f ca="1">IFERROR(INDIRECT("'"&amp;D$6&amp;"'!"&amp;ADDRESS(MATCH(IF($C$4="Tüm Şirketler",9003,IF($C$4="Hayatdışı Sigorta Şirketleri",9000,9001)),INDIRECT("'"&amp;D$6&amp;"'!$B$1:$B$1095"),0),MATCH($B28,INDIRECT("'"&amp;D$6&amp;"'!5:5"),0))),0)</f>
        <v>0</v>
      </c>
      <c r="E28" s="32">
        <f ca="1">IFERROR(INDIRECT("'"&amp;E$6&amp;"'!"&amp;ADDRESS(MATCH(IF($C$4="Tüm Şirketler",9003,IF($C$4="Hayatdışı Sigorta Şirketleri",9000,9001)),INDIRECT("'"&amp;E$6&amp;"'!$B$1:$B$1095"),0),MATCH($B28,INDIRECT("'"&amp;E$6&amp;"'!5:5"),0))),0)</f>
        <v>0</v>
      </c>
      <c r="F28" s="32">
        <f ca="1">IFERROR(INDIRECT("'"&amp;F$6&amp;"'!"&amp;ADDRESS(MATCH(IF($C$4="Tüm Şirketler",9003,IF($C$4="Hayatdışı Sigorta Şirketleri",9000,9001)),INDIRECT("'"&amp;F$6&amp;"'!$B$1:$B$1095"),0),MATCH($B28,INDIRECT("'"&amp;F$6&amp;"'!5:5"),0))),0)</f>
        <v>0</v>
      </c>
      <c r="G28" s="32">
        <f ca="1">IFERROR(INDIRECT("'"&amp;G$6&amp;"'!"&amp;ADDRESS(MATCH(IF($C$4="Tüm Şirketler",9003,IF($C$4="Hayatdışı Sigorta Şirketleri",9000,9001)),INDIRECT("'"&amp;G$6&amp;"'!$B$1:$B$1095"),0),MATCH($B28,INDIRECT("'"&amp;G$6&amp;"'!5:5"),0))),0)</f>
        <v>0</v>
      </c>
      <c r="H28" s="33">
        <f t="shared" ca="1" si="2"/>
        <v>0</v>
      </c>
      <c r="J28" s="34">
        <f t="shared" ca="1" si="6"/>
        <v>0</v>
      </c>
      <c r="K28" s="34">
        <f t="shared" ca="1" si="6"/>
        <v>0</v>
      </c>
      <c r="L28" s="34">
        <f t="shared" ca="1" si="6"/>
        <v>0</v>
      </c>
      <c r="M28" s="34">
        <f t="shared" ca="1" si="6"/>
        <v>0</v>
      </c>
      <c r="N28" s="34">
        <f t="shared" ca="1" si="6"/>
        <v>0</v>
      </c>
      <c r="O28" s="18">
        <f t="shared" ca="1" si="6"/>
        <v>0</v>
      </c>
    </row>
    <row r="29" spans="1:15" ht="12.75" customHeight="1" thickBot="1" x14ac:dyDescent="0.25">
      <c r="A29" s="72" t="s">
        <v>34</v>
      </c>
      <c r="B29" s="73"/>
      <c r="C29" s="45">
        <f ca="1">C28</f>
        <v>0</v>
      </c>
      <c r="D29" s="45">
        <f ca="1">D28</f>
        <v>0</v>
      </c>
      <c r="E29" s="45">
        <f ca="1">E28</f>
        <v>0</v>
      </c>
      <c r="F29" s="45">
        <f ca="1">F28</f>
        <v>0</v>
      </c>
      <c r="G29" s="45">
        <f ca="1">G28</f>
        <v>0</v>
      </c>
      <c r="H29" s="45">
        <f t="shared" ca="1" si="2"/>
        <v>0</v>
      </c>
      <c r="J29" s="46">
        <f t="shared" ca="1" si="6"/>
        <v>0</v>
      </c>
      <c r="K29" s="46">
        <f t="shared" ca="1" si="6"/>
        <v>0</v>
      </c>
      <c r="L29" s="46">
        <f t="shared" ca="1" si="6"/>
        <v>0</v>
      </c>
      <c r="M29" s="46">
        <f t="shared" ca="1" si="6"/>
        <v>0</v>
      </c>
      <c r="N29" s="46">
        <f t="shared" ca="1" si="6"/>
        <v>0</v>
      </c>
      <c r="O29" s="42">
        <f t="shared" ca="1" si="6"/>
        <v>0</v>
      </c>
    </row>
    <row r="30" spans="1:15" ht="12.75" customHeight="1" x14ac:dyDescent="0.2">
      <c r="A30" s="30" t="s">
        <v>35</v>
      </c>
      <c r="B30" s="31">
        <v>727</v>
      </c>
      <c r="C30" s="32">
        <f ca="1">IFERROR(INDIRECT("'"&amp;C$6&amp;"'!"&amp;ADDRESS(MATCH(IF($C$4="Tüm Şirketler",9003,IF($C$4="Hayatdışı Sigorta Şirketleri",9000,9001)),INDIRECT("'"&amp;C$6&amp;"'!$B$1:$B$1095"),0),MATCH($B30,INDIRECT("'"&amp;C$6&amp;"'!5:5"),0))),0)</f>
        <v>212548612.62000003</v>
      </c>
      <c r="D30" s="32">
        <f ca="1">IFERROR(INDIRECT("'"&amp;D$6&amp;"'!"&amp;ADDRESS(MATCH(IF($C$4="Tüm Şirketler",9003,IF($C$4="Hayatdışı Sigorta Şirketleri",9000,9001)),INDIRECT("'"&amp;D$6&amp;"'!$B$1:$B$1095"),0),MATCH($B30,INDIRECT("'"&amp;D$6&amp;"'!5:5"),0))),0)</f>
        <v>396975564.94000012</v>
      </c>
      <c r="E30" s="32">
        <f ca="1">IFERROR(INDIRECT("'"&amp;E$6&amp;"'!"&amp;ADDRESS(MATCH(IF($C$4="Tüm Şirketler",9003,IF($C$4="Hayatdışı Sigorta Şirketleri",9000,9001)),INDIRECT("'"&amp;E$6&amp;"'!$B$1:$B$1095"),0),MATCH($B30,INDIRECT("'"&amp;E$6&amp;"'!5:5"),0))),0)</f>
        <v>485941621.27999997</v>
      </c>
      <c r="F30" s="32">
        <f ca="1">IFERROR(INDIRECT("'"&amp;F$6&amp;"'!"&amp;ADDRESS(MATCH(IF($C$4="Tüm Şirketler",9003,IF($C$4="Hayatdışı Sigorta Şirketleri",9000,9001)),INDIRECT("'"&amp;F$6&amp;"'!$B$1:$B$1095"),0),MATCH($B30,INDIRECT("'"&amp;F$6&amp;"'!5:5"),0))),0)</f>
        <v>1092741230.8453</v>
      </c>
      <c r="G30" s="32">
        <f ca="1">IFERROR(INDIRECT("'"&amp;G$6&amp;"'!"&amp;ADDRESS(MATCH(IF($C$4="Tüm Şirketler",9003,IF($C$4="Hayatdışı Sigorta Şirketleri",9000,9001)),INDIRECT("'"&amp;G$6&amp;"'!$B$1:$B$1095"),0),MATCH($B30,INDIRECT("'"&amp;G$6&amp;"'!5:5"),0))),0)</f>
        <v>1368884.59</v>
      </c>
      <c r="H30" s="33">
        <f t="shared" ca="1" si="2"/>
        <v>2189575914.2753</v>
      </c>
      <c r="J30" s="34">
        <f t="shared" ca="1" si="6"/>
        <v>9.7072958847535001E-2</v>
      </c>
      <c r="K30" s="34">
        <f t="shared" ca="1" si="6"/>
        <v>0.181302489834608</v>
      </c>
      <c r="L30" s="34">
        <f t="shared" ca="1" si="6"/>
        <v>0.22193412802535126</v>
      </c>
      <c r="M30" s="34">
        <f t="shared" ca="1" si="6"/>
        <v>0.49906524077150921</v>
      </c>
      <c r="N30" s="34">
        <f t="shared" ca="1" si="6"/>
        <v>6.251825209965693E-4</v>
      </c>
      <c r="O30" s="18">
        <f t="shared" ca="1" si="6"/>
        <v>1</v>
      </c>
    </row>
    <row r="31" spans="1:15" ht="12.75" customHeight="1" thickBot="1" x14ac:dyDescent="0.25">
      <c r="A31" s="72" t="s">
        <v>36</v>
      </c>
      <c r="B31" s="73"/>
      <c r="C31" s="45">
        <f ca="1">C30</f>
        <v>212548612.62000003</v>
      </c>
      <c r="D31" s="45">
        <f ca="1">D30</f>
        <v>396975564.94000012</v>
      </c>
      <c r="E31" s="45">
        <f ca="1">E30</f>
        <v>485941621.27999997</v>
      </c>
      <c r="F31" s="45">
        <f ca="1">F30</f>
        <v>1092741230.8453</v>
      </c>
      <c r="G31" s="45">
        <f ca="1">G30</f>
        <v>1368884.59</v>
      </c>
      <c r="H31" s="45">
        <f t="shared" ca="1" si="2"/>
        <v>2189575914.2753</v>
      </c>
      <c r="J31" s="46">
        <f t="shared" ca="1" si="6"/>
        <v>9.7072958847535001E-2</v>
      </c>
      <c r="K31" s="46">
        <f t="shared" ca="1" si="6"/>
        <v>0.181302489834608</v>
      </c>
      <c r="L31" s="46">
        <f t="shared" ca="1" si="6"/>
        <v>0.22193412802535126</v>
      </c>
      <c r="M31" s="46">
        <f t="shared" ca="1" si="6"/>
        <v>0.49906524077150921</v>
      </c>
      <c r="N31" s="46">
        <f t="shared" ca="1" si="6"/>
        <v>6.251825209965693E-4</v>
      </c>
      <c r="O31" s="42">
        <f t="shared" ca="1" si="6"/>
        <v>1</v>
      </c>
    </row>
    <row r="32" spans="1:15" ht="12.75" customHeight="1" x14ac:dyDescent="0.2">
      <c r="A32" s="13" t="s">
        <v>37</v>
      </c>
      <c r="B32" s="14">
        <v>712</v>
      </c>
      <c r="C32" s="15">
        <f t="shared" ref="C32:G34" ca="1" si="8">IFERROR(INDIRECT("'"&amp;C$6&amp;"'!"&amp;ADDRESS(MATCH(IF($C$4="Tüm Şirketler",9003,IF($C$4="Hayatdışı Sigorta Şirketleri",9000,9001)),INDIRECT("'"&amp;C$6&amp;"'!$B$1:$B$1095"),0),MATCH($B32,INDIRECT("'"&amp;C$6&amp;"'!5:5"),0))),0)</f>
        <v>600881063.80168593</v>
      </c>
      <c r="D32" s="15">
        <f t="shared" ca="1" si="8"/>
        <v>2348060094.0238533</v>
      </c>
      <c r="E32" s="15">
        <f t="shared" ca="1" si="8"/>
        <v>613782959.40908289</v>
      </c>
      <c r="F32" s="15">
        <f t="shared" ca="1" si="8"/>
        <v>2234745684.2303658</v>
      </c>
      <c r="G32" s="15">
        <f t="shared" ca="1" si="8"/>
        <v>741739983.78999996</v>
      </c>
      <c r="H32" s="16">
        <f t="shared" ca="1" si="2"/>
        <v>6539209785.2549877</v>
      </c>
      <c r="J32" s="17">
        <f t="shared" ca="1" si="6"/>
        <v>9.1888941253511935E-2</v>
      </c>
      <c r="K32" s="17">
        <f t="shared" ca="1" si="6"/>
        <v>0.35907398158695009</v>
      </c>
      <c r="L32" s="17">
        <f t="shared" ca="1" si="6"/>
        <v>9.3861946560130013E-2</v>
      </c>
      <c r="M32" s="17">
        <f t="shared" ca="1" si="6"/>
        <v>0.34174552547150389</v>
      </c>
      <c r="N32" s="17">
        <f t="shared" ca="1" si="6"/>
        <v>0.11342960512790412</v>
      </c>
      <c r="O32" s="18">
        <f t="shared" ca="1" si="6"/>
        <v>1</v>
      </c>
    </row>
    <row r="33" spans="1:15" ht="12.75" customHeight="1" x14ac:dyDescent="0.2">
      <c r="A33" s="47" t="s">
        <v>38</v>
      </c>
      <c r="B33" s="31">
        <v>738</v>
      </c>
      <c r="C33" s="32">
        <f t="shared" ca="1" si="8"/>
        <v>0</v>
      </c>
      <c r="D33" s="32">
        <f t="shared" ca="1" si="8"/>
        <v>0</v>
      </c>
      <c r="E33" s="32">
        <f t="shared" ca="1" si="8"/>
        <v>0</v>
      </c>
      <c r="F33" s="32">
        <f t="shared" ca="1" si="8"/>
        <v>0</v>
      </c>
      <c r="G33" s="32">
        <f t="shared" ca="1" si="8"/>
        <v>0</v>
      </c>
      <c r="H33" s="33">
        <f t="shared" ca="1" si="2"/>
        <v>0</v>
      </c>
      <c r="J33" s="34">
        <f t="shared" ca="1" si="6"/>
        <v>0</v>
      </c>
      <c r="K33" s="34">
        <f t="shared" ca="1" si="6"/>
        <v>0</v>
      </c>
      <c r="L33" s="34">
        <f t="shared" ca="1" si="6"/>
        <v>0</v>
      </c>
      <c r="M33" s="34">
        <f t="shared" ca="1" si="6"/>
        <v>0</v>
      </c>
      <c r="N33" s="34">
        <f t="shared" ca="1" si="6"/>
        <v>0</v>
      </c>
      <c r="O33" s="24">
        <f t="shared" ca="1" si="6"/>
        <v>0</v>
      </c>
    </row>
    <row r="34" spans="1:15" ht="12.75" customHeight="1" x14ac:dyDescent="0.2">
      <c r="A34" s="19" t="s">
        <v>39</v>
      </c>
      <c r="B34" s="20">
        <v>739</v>
      </c>
      <c r="C34" s="21">
        <f t="shared" ca="1" si="8"/>
        <v>0</v>
      </c>
      <c r="D34" s="21">
        <f t="shared" ca="1" si="8"/>
        <v>0</v>
      </c>
      <c r="E34" s="21">
        <f t="shared" ca="1" si="8"/>
        <v>0</v>
      </c>
      <c r="F34" s="21">
        <f t="shared" ca="1" si="8"/>
        <v>0</v>
      </c>
      <c r="G34" s="21">
        <f t="shared" ca="1" si="8"/>
        <v>0</v>
      </c>
      <c r="H34" s="22">
        <f t="shared" ca="1" si="2"/>
        <v>0</v>
      </c>
      <c r="J34" s="23">
        <f t="shared" ca="1" si="6"/>
        <v>0</v>
      </c>
      <c r="K34" s="23">
        <f t="shared" ca="1" si="6"/>
        <v>0</v>
      </c>
      <c r="L34" s="23">
        <f t="shared" ca="1" si="6"/>
        <v>0</v>
      </c>
      <c r="M34" s="23">
        <f t="shared" ca="1" si="6"/>
        <v>0</v>
      </c>
      <c r="N34" s="23">
        <f t="shared" ca="1" si="6"/>
        <v>0</v>
      </c>
      <c r="O34" s="24">
        <f t="shared" ca="1" si="6"/>
        <v>0</v>
      </c>
    </row>
    <row r="35" spans="1:15" ht="12.75" customHeight="1" thickBot="1" x14ac:dyDescent="0.25">
      <c r="A35" s="70" t="s">
        <v>40</v>
      </c>
      <c r="B35" s="71"/>
      <c r="C35" s="28">
        <f ca="1">SUM(C32:C34)</f>
        <v>600881063.80168593</v>
      </c>
      <c r="D35" s="28">
        <f ca="1">SUM(D32:D34)</f>
        <v>2348060094.0238533</v>
      </c>
      <c r="E35" s="28">
        <f ca="1">SUM(E32:E34)</f>
        <v>613782959.40908289</v>
      </c>
      <c r="F35" s="28">
        <f ca="1">SUM(F32:F34)</f>
        <v>2234745684.2303658</v>
      </c>
      <c r="G35" s="28">
        <f ca="1">SUM(G32:G34)</f>
        <v>741739983.78999996</v>
      </c>
      <c r="H35" s="28">
        <f t="shared" ca="1" si="2"/>
        <v>6539209785.2549877</v>
      </c>
      <c r="J35" s="29">
        <f t="shared" ca="1" si="6"/>
        <v>9.1888941253511935E-2</v>
      </c>
      <c r="K35" s="29">
        <f t="shared" ca="1" si="6"/>
        <v>0.35907398158695009</v>
      </c>
      <c r="L35" s="29">
        <f t="shared" ca="1" si="6"/>
        <v>9.3861946560130013E-2</v>
      </c>
      <c r="M35" s="29">
        <f t="shared" ca="1" si="6"/>
        <v>0.34174552547150389</v>
      </c>
      <c r="N35" s="29">
        <f t="shared" ca="1" si="6"/>
        <v>0.11342960512790412</v>
      </c>
      <c r="O35" s="42">
        <f t="shared" ca="1" si="6"/>
        <v>1</v>
      </c>
    </row>
    <row r="36" spans="1:15" ht="12.75" customHeight="1" x14ac:dyDescent="0.2">
      <c r="A36" s="13" t="s">
        <v>41</v>
      </c>
      <c r="B36" s="14">
        <v>710</v>
      </c>
      <c r="C36" s="15">
        <f t="shared" ref="C36:G37" ca="1" si="9">IFERROR(INDIRECT("'"&amp;C$6&amp;"'!"&amp;ADDRESS(MATCH(IF($C$4="Tüm Şirketler",9003,IF($C$4="Hayatdışı Sigorta Şirketleri",9000,9001)),INDIRECT("'"&amp;C$6&amp;"'!$B$1:$B$1095"),0),MATCH($B36,INDIRECT("'"&amp;C$6&amp;"'!5:5"),0))),0)</f>
        <v>897522014.48523307</v>
      </c>
      <c r="D36" s="15">
        <f t="shared" ca="1" si="9"/>
        <v>5434973082.3702011</v>
      </c>
      <c r="E36" s="15">
        <f t="shared" ca="1" si="9"/>
        <v>468021417.16545129</v>
      </c>
      <c r="F36" s="15">
        <f t="shared" ca="1" si="9"/>
        <v>3466142590.5418634</v>
      </c>
      <c r="G36" s="15">
        <f t="shared" ca="1" si="9"/>
        <v>28526832.089999996</v>
      </c>
      <c r="H36" s="16">
        <f t="shared" ca="1" si="2"/>
        <v>10295185936.652748</v>
      </c>
      <c r="J36" s="17">
        <f t="shared" ca="1" si="6"/>
        <v>8.7178805706644921E-2</v>
      </c>
      <c r="K36" s="17">
        <f t="shared" ca="1" si="6"/>
        <v>0.52791402853839686</v>
      </c>
      <c r="L36" s="17">
        <f t="shared" ca="1" si="6"/>
        <v>4.5460219955737693E-2</v>
      </c>
      <c r="M36" s="17">
        <f t="shared" ca="1" si="6"/>
        <v>0.33667605537863682</v>
      </c>
      <c r="N36" s="17">
        <f t="shared" ca="1" si="6"/>
        <v>2.7708904205837846E-3</v>
      </c>
      <c r="O36" s="18">
        <f t="shared" ca="1" si="6"/>
        <v>1</v>
      </c>
    </row>
    <row r="37" spans="1:15" ht="12.75" customHeight="1" x14ac:dyDescent="0.2">
      <c r="A37" s="19" t="s">
        <v>42</v>
      </c>
      <c r="B37" s="20">
        <v>711</v>
      </c>
      <c r="C37" s="21">
        <f t="shared" ca="1" si="9"/>
        <v>11096364.4</v>
      </c>
      <c r="D37" s="21">
        <f t="shared" ca="1" si="9"/>
        <v>396006.21</v>
      </c>
      <c r="E37" s="21">
        <f t="shared" ca="1" si="9"/>
        <v>1540892.9300000002</v>
      </c>
      <c r="F37" s="21">
        <f t="shared" ca="1" si="9"/>
        <v>13081369.609999999</v>
      </c>
      <c r="G37" s="21">
        <f t="shared" ca="1" si="9"/>
        <v>0</v>
      </c>
      <c r="H37" s="22">
        <f t="shared" ca="1" si="2"/>
        <v>26114633.149999999</v>
      </c>
      <c r="J37" s="23">
        <f t="shared" ca="1" si="6"/>
        <v>0.42490983259322562</v>
      </c>
      <c r="K37" s="23">
        <f t="shared" ca="1" si="6"/>
        <v>1.5164149836046999E-2</v>
      </c>
      <c r="L37" s="23">
        <f t="shared" ca="1" si="6"/>
        <v>5.9004961744982438E-2</v>
      </c>
      <c r="M37" s="23">
        <f t="shared" ca="1" si="6"/>
        <v>0.50092105582574498</v>
      </c>
      <c r="N37" s="23">
        <f t="shared" ca="1" si="6"/>
        <v>0</v>
      </c>
      <c r="O37" s="24">
        <f t="shared" ca="1" si="6"/>
        <v>1</v>
      </c>
    </row>
    <row r="38" spans="1:15" ht="12.75" customHeight="1" thickBot="1" x14ac:dyDescent="0.25">
      <c r="A38" s="70" t="s">
        <v>43</v>
      </c>
      <c r="B38" s="71"/>
      <c r="C38" s="28">
        <f ca="1">SUM(C36:C37)</f>
        <v>908618378.88523304</v>
      </c>
      <c r="D38" s="28">
        <f ca="1">SUM(D36:D37)</f>
        <v>5435369088.5802011</v>
      </c>
      <c r="E38" s="28">
        <f ca="1">SUM(E36:E37)</f>
        <v>469562310.0954513</v>
      </c>
      <c r="F38" s="28">
        <f ca="1">SUM(F36:F37)</f>
        <v>3479223960.1518636</v>
      </c>
      <c r="G38" s="28">
        <f ca="1">SUM(G36:G37)</f>
        <v>28526832.089999996</v>
      </c>
      <c r="H38" s="28">
        <f t="shared" ca="1" si="2"/>
        <v>10321300569.80275</v>
      </c>
      <c r="J38" s="29">
        <f t="shared" ca="1" si="6"/>
        <v>8.8033322229138192E-2</v>
      </c>
      <c r="K38" s="29">
        <f t="shared" ca="1" si="6"/>
        <v>0.5266166847696091</v>
      </c>
      <c r="L38" s="29">
        <f t="shared" ca="1" si="6"/>
        <v>4.5494490439437429E-2</v>
      </c>
      <c r="M38" s="29">
        <f t="shared" ca="1" si="6"/>
        <v>0.3370916229618488</v>
      </c>
      <c r="N38" s="29">
        <f t="shared" ca="1" si="6"/>
        <v>2.7638795999664579E-3</v>
      </c>
      <c r="O38" s="42">
        <f t="shared" ca="1" si="6"/>
        <v>1</v>
      </c>
    </row>
    <row r="39" spans="1:15" ht="12.75" customHeight="1" x14ac:dyDescent="0.2">
      <c r="A39" s="13" t="s">
        <v>44</v>
      </c>
      <c r="B39" s="14">
        <v>701</v>
      </c>
      <c r="C39" s="16">
        <f ca="1">SUM(C40:C42)</f>
        <v>7578511388.1112232</v>
      </c>
      <c r="D39" s="16">
        <f ca="1">SUM(D40:D42)</f>
        <v>34181249300.813965</v>
      </c>
      <c r="E39" s="16">
        <f ca="1">SUM(E40:E42)</f>
        <v>17557362794.673012</v>
      </c>
      <c r="F39" s="16">
        <f ca="1">SUM(F40:F42)</f>
        <v>19739663659.774422</v>
      </c>
      <c r="G39" s="16">
        <f ca="1">SUM(G40:G42)</f>
        <v>750972483.85410035</v>
      </c>
      <c r="H39" s="16">
        <f t="shared" ca="1" si="2"/>
        <v>79807759627.226715</v>
      </c>
      <c r="J39" s="18">
        <f t="shared" ca="1" si="6"/>
        <v>9.495958066621113E-2</v>
      </c>
      <c r="K39" s="18">
        <f t="shared" ca="1" si="6"/>
        <v>0.4282948106859637</v>
      </c>
      <c r="L39" s="18">
        <f t="shared" ca="1" si="6"/>
        <v>0.21999568559099425</v>
      </c>
      <c r="M39" s="18">
        <f t="shared" ca="1" si="6"/>
        <v>0.24734015529287157</v>
      </c>
      <c r="N39" s="18">
        <f t="shared" ca="1" si="6"/>
        <v>9.4097677639594247E-3</v>
      </c>
      <c r="O39" s="18">
        <f t="shared" ca="1" si="6"/>
        <v>1</v>
      </c>
    </row>
    <row r="40" spans="1:15" ht="12.75" customHeight="1" x14ac:dyDescent="0.2">
      <c r="A40" s="48" t="s">
        <v>45</v>
      </c>
      <c r="B40" s="49">
        <v>900</v>
      </c>
      <c r="C40" s="32">
        <f t="shared" ref="C40:G49" ca="1" si="10">IFERROR(INDIRECT("'"&amp;C$6&amp;"'!"&amp;ADDRESS(MATCH(IF($C$4="Tüm Şirketler",9003,IF($C$4="Hayatdışı Sigorta Şirketleri",9000,9001)),INDIRECT("'"&amp;C$6&amp;"'!$B$1:$B$1095"),0),MATCH($B40,INDIRECT("'"&amp;C$6&amp;"'!5:5"),0))),0)</f>
        <v>419188606.51067513</v>
      </c>
      <c r="D40" s="32">
        <f t="shared" ca="1" si="10"/>
        <v>7844082142.6324959</v>
      </c>
      <c r="E40" s="32">
        <f t="shared" ca="1" si="10"/>
        <v>7241334498.57166</v>
      </c>
      <c r="F40" s="32">
        <f t="shared" ca="1" si="10"/>
        <v>654028016.08484244</v>
      </c>
      <c r="G40" s="32">
        <f t="shared" ca="1" si="10"/>
        <v>19332317.540456071</v>
      </c>
      <c r="H40" s="33">
        <f t="shared" ca="1" si="2"/>
        <v>16177965581.340132</v>
      </c>
      <c r="J40" s="34">
        <f t="shared" ca="1" si="6"/>
        <v>2.5911082849265826E-2</v>
      </c>
      <c r="K40" s="34">
        <f t="shared" ca="1" si="6"/>
        <v>0.48486208622423815</v>
      </c>
      <c r="L40" s="34">
        <f t="shared" ca="1" si="6"/>
        <v>0.44760476601111737</v>
      </c>
      <c r="M40" s="34">
        <f t="shared" ca="1" si="6"/>
        <v>4.0427086631906708E-2</v>
      </c>
      <c r="N40" s="34">
        <f t="shared" ca="1" si="6"/>
        <v>1.1949782834718235E-3</v>
      </c>
      <c r="O40" s="24">
        <f t="shared" ca="1" si="6"/>
        <v>1</v>
      </c>
    </row>
    <row r="41" spans="1:15" ht="12.75" customHeight="1" x14ac:dyDescent="0.2">
      <c r="A41" s="48" t="s">
        <v>46</v>
      </c>
      <c r="B41" s="49">
        <v>901</v>
      </c>
      <c r="C41" s="32">
        <f t="shared" ca="1" si="10"/>
        <v>2963305481.7980351</v>
      </c>
      <c r="D41" s="32">
        <f t="shared" ca="1" si="10"/>
        <v>13758085484.767828</v>
      </c>
      <c r="E41" s="32">
        <f t="shared" ca="1" si="10"/>
        <v>5838402017.7674427</v>
      </c>
      <c r="F41" s="32">
        <f t="shared" ca="1" si="10"/>
        <v>7264527543.9432421</v>
      </c>
      <c r="G41" s="32">
        <f t="shared" ca="1" si="10"/>
        <v>111173881.14282185</v>
      </c>
      <c r="H41" s="33">
        <f t="shared" ca="1" si="2"/>
        <v>29935494409.419369</v>
      </c>
      <c r="J41" s="34">
        <f t="shared" ca="1" si="6"/>
        <v>9.898969568598856E-2</v>
      </c>
      <c r="K41" s="34">
        <f t="shared" ca="1" si="6"/>
        <v>0.4595910559084927</v>
      </c>
      <c r="L41" s="34">
        <f t="shared" ca="1" si="6"/>
        <v>0.19503275736546236</v>
      </c>
      <c r="M41" s="34">
        <f t="shared" ca="1" si="6"/>
        <v>0.24267270967996502</v>
      </c>
      <c r="N41" s="34">
        <f t="shared" ca="1" si="6"/>
        <v>3.7137813600913961E-3</v>
      </c>
      <c r="O41" s="24">
        <f t="shared" ca="1" si="6"/>
        <v>1</v>
      </c>
    </row>
    <row r="42" spans="1:15" ht="12.75" customHeight="1" x14ac:dyDescent="0.2">
      <c r="A42" s="48" t="s">
        <v>47</v>
      </c>
      <c r="B42" s="49">
        <v>902</v>
      </c>
      <c r="C42" s="32">
        <f t="shared" ca="1" si="10"/>
        <v>4196017299.8025126</v>
      </c>
      <c r="D42" s="32">
        <f t="shared" ca="1" si="10"/>
        <v>12579081673.413645</v>
      </c>
      <c r="E42" s="32">
        <f t="shared" ca="1" si="10"/>
        <v>4477626278.3339062</v>
      </c>
      <c r="F42" s="32">
        <f t="shared" ca="1" si="10"/>
        <v>11821108099.746336</v>
      </c>
      <c r="G42" s="32">
        <f t="shared" ca="1" si="10"/>
        <v>620466285.17082238</v>
      </c>
      <c r="H42" s="33">
        <f t="shared" ca="1" si="2"/>
        <v>33694299636.467224</v>
      </c>
      <c r="J42" s="34">
        <f t="shared" ca="1" si="6"/>
        <v>0.12453196371712613</v>
      </c>
      <c r="K42" s="34">
        <f t="shared" ca="1" si="6"/>
        <v>0.3733296673066725</v>
      </c>
      <c r="L42" s="34">
        <f t="shared" ca="1" si="6"/>
        <v>0.13288972694620982</v>
      </c>
      <c r="M42" s="34">
        <f t="shared" ca="1" si="6"/>
        <v>0.350834064731602</v>
      </c>
      <c r="N42" s="34">
        <f t="shared" ca="1" si="6"/>
        <v>1.8414577298389485E-2</v>
      </c>
      <c r="O42" s="24">
        <f t="shared" ca="1" si="6"/>
        <v>1</v>
      </c>
    </row>
    <row r="43" spans="1:15" ht="12.75" customHeight="1" x14ac:dyDescent="0.2">
      <c r="A43" s="47" t="s">
        <v>48</v>
      </c>
      <c r="B43" s="31">
        <v>703</v>
      </c>
      <c r="C43" s="32">
        <f t="shared" ca="1" si="10"/>
        <v>46584619.29000017</v>
      </c>
      <c r="D43" s="32">
        <f t="shared" ca="1" si="10"/>
        <v>8670402812.2900734</v>
      </c>
      <c r="E43" s="32">
        <f t="shared" ca="1" si="10"/>
        <v>3797905307.249989</v>
      </c>
      <c r="F43" s="32">
        <f t="shared" ca="1" si="10"/>
        <v>587072733.07000017</v>
      </c>
      <c r="G43" s="32">
        <f t="shared" ca="1" si="10"/>
        <v>22327486.389999896</v>
      </c>
      <c r="H43" s="33">
        <f t="shared" ca="1" si="2"/>
        <v>13124292958.290062</v>
      </c>
      <c r="J43" s="34">
        <f t="shared" ca="1" si="6"/>
        <v>3.5494955376300583E-3</v>
      </c>
      <c r="K43" s="34">
        <f t="shared" ca="1" si="6"/>
        <v>0.6606377074822416</v>
      </c>
      <c r="L43" s="34">
        <f t="shared" ca="1" si="6"/>
        <v>0.28937980273070729</v>
      </c>
      <c r="M43" s="34">
        <f t="shared" ca="1" si="6"/>
        <v>4.4731760784048266E-2</v>
      </c>
      <c r="N43" s="34">
        <f t="shared" ca="1" si="6"/>
        <v>1.7012334653728196E-3</v>
      </c>
      <c r="O43" s="24">
        <f t="shared" ca="1" si="6"/>
        <v>1</v>
      </c>
    </row>
    <row r="44" spans="1:15" ht="12.75" customHeight="1" x14ac:dyDescent="0.2">
      <c r="A44" s="47" t="s">
        <v>49</v>
      </c>
      <c r="B44" s="31">
        <v>740</v>
      </c>
      <c r="C44" s="32">
        <f t="shared" ca="1" si="10"/>
        <v>1633704057.2001352</v>
      </c>
      <c r="D44" s="32">
        <f t="shared" ca="1" si="10"/>
        <v>9767340680.2592354</v>
      </c>
      <c r="E44" s="32">
        <f t="shared" ca="1" si="10"/>
        <v>6622532002.1899605</v>
      </c>
      <c r="F44" s="32">
        <f t="shared" ca="1" si="10"/>
        <v>6284396719.9957047</v>
      </c>
      <c r="G44" s="32">
        <f t="shared" ca="1" si="10"/>
        <v>336735165.41920006</v>
      </c>
      <c r="H44" s="33">
        <f t="shared" ca="1" si="2"/>
        <v>24644708625.064236</v>
      </c>
      <c r="J44" s="34">
        <f t="shared" ca="1" si="6"/>
        <v>6.629025654369558E-2</v>
      </c>
      <c r="K44" s="34">
        <f t="shared" ca="1" si="6"/>
        <v>0.39632607667861103</v>
      </c>
      <c r="L44" s="34">
        <f t="shared" ca="1" si="6"/>
        <v>0.2687202394210777</v>
      </c>
      <c r="M44" s="34">
        <f t="shared" ca="1" si="6"/>
        <v>0.25499983852940866</v>
      </c>
      <c r="N44" s="34">
        <f t="shared" ca="1" si="6"/>
        <v>1.3663588827207016E-2</v>
      </c>
      <c r="O44" s="24">
        <f t="shared" ca="1" si="6"/>
        <v>1</v>
      </c>
    </row>
    <row r="45" spans="1:15" ht="12.75" customHeight="1" x14ac:dyDescent="0.2">
      <c r="A45" s="47" t="s">
        <v>50</v>
      </c>
      <c r="B45" s="31">
        <v>741</v>
      </c>
      <c r="C45" s="32">
        <f t="shared" ca="1" si="10"/>
        <v>524327139.80004805</v>
      </c>
      <c r="D45" s="32">
        <f t="shared" ca="1" si="10"/>
        <v>604687753.53798461</v>
      </c>
      <c r="E45" s="32">
        <f t="shared" ca="1" si="10"/>
        <v>1287510621.9257557</v>
      </c>
      <c r="F45" s="32">
        <f t="shared" ca="1" si="10"/>
        <v>594081165.97076321</v>
      </c>
      <c r="G45" s="32">
        <f t="shared" ca="1" si="10"/>
        <v>15847240.787199983</v>
      </c>
      <c r="H45" s="33">
        <f t="shared" ca="1" si="2"/>
        <v>3026453922.0217514</v>
      </c>
      <c r="J45" s="34">
        <f t="shared" ca="1" si="6"/>
        <v>0.17324801675810206</v>
      </c>
      <c r="K45" s="34">
        <f t="shared" ca="1" si="6"/>
        <v>0.19980074672144263</v>
      </c>
      <c r="L45" s="34">
        <f t="shared" ca="1" si="6"/>
        <v>0.42541887472903089</v>
      </c>
      <c r="M45" s="34">
        <f t="shared" ca="1" si="6"/>
        <v>0.1962961212288675</v>
      </c>
      <c r="N45" s="34">
        <f t="shared" ca="1" si="6"/>
        <v>5.2362405625569894E-3</v>
      </c>
      <c r="O45" s="24">
        <f t="shared" ca="1" si="6"/>
        <v>1</v>
      </c>
    </row>
    <row r="46" spans="1:15" ht="12.75" customHeight="1" x14ac:dyDescent="0.2">
      <c r="A46" s="47" t="s">
        <v>51</v>
      </c>
      <c r="B46" s="31">
        <v>742</v>
      </c>
      <c r="C46" s="32">
        <f t="shared" ca="1" si="10"/>
        <v>147499384.69709501</v>
      </c>
      <c r="D46" s="32">
        <f t="shared" ca="1" si="10"/>
        <v>271672940.89010078</v>
      </c>
      <c r="E46" s="32">
        <f t="shared" ca="1" si="10"/>
        <v>66856537.693639852</v>
      </c>
      <c r="F46" s="32">
        <f t="shared" ca="1" si="10"/>
        <v>532761352.5997358</v>
      </c>
      <c r="G46" s="32">
        <f t="shared" ca="1" si="10"/>
        <v>9695936.3499999996</v>
      </c>
      <c r="H46" s="33">
        <f t="shared" ca="1" si="2"/>
        <v>1028486152.2305714</v>
      </c>
      <c r="J46" s="34">
        <f t="shared" ca="1" si="6"/>
        <v>0.14341406967629042</v>
      </c>
      <c r="K46" s="34">
        <f t="shared" ca="1" si="6"/>
        <v>0.26414837020498427</v>
      </c>
      <c r="L46" s="34">
        <f t="shared" ca="1" si="6"/>
        <v>6.5004801035621146E-2</v>
      </c>
      <c r="M46" s="34">
        <f t="shared" ca="1" si="6"/>
        <v>0.51800537269683977</v>
      </c>
      <c r="N46" s="34">
        <f t="shared" ca="1" si="6"/>
        <v>9.4273863862644539E-3</v>
      </c>
      <c r="O46" s="24">
        <f t="shared" ca="1" si="6"/>
        <v>1</v>
      </c>
    </row>
    <row r="47" spans="1:15" ht="12.75" customHeight="1" x14ac:dyDescent="0.2">
      <c r="A47" s="47" t="s">
        <v>52</v>
      </c>
      <c r="B47" s="31">
        <v>743</v>
      </c>
      <c r="C47" s="32">
        <f t="shared" ca="1" si="10"/>
        <v>0</v>
      </c>
      <c r="D47" s="32">
        <f t="shared" ca="1" si="10"/>
        <v>0</v>
      </c>
      <c r="E47" s="32">
        <f t="shared" ca="1" si="10"/>
        <v>0</v>
      </c>
      <c r="F47" s="32">
        <f t="shared" ca="1" si="10"/>
        <v>0</v>
      </c>
      <c r="G47" s="32">
        <f t="shared" ca="1" si="10"/>
        <v>0</v>
      </c>
      <c r="H47" s="33">
        <f t="shared" ca="1" si="2"/>
        <v>0</v>
      </c>
      <c r="J47" s="34">
        <f t="shared" ca="1" si="6"/>
        <v>0</v>
      </c>
      <c r="K47" s="34">
        <f t="shared" ca="1" si="6"/>
        <v>0</v>
      </c>
      <c r="L47" s="34">
        <f t="shared" ca="1" si="6"/>
        <v>0</v>
      </c>
      <c r="M47" s="34">
        <f t="shared" ca="1" si="6"/>
        <v>0</v>
      </c>
      <c r="N47" s="34">
        <f t="shared" ca="1" si="6"/>
        <v>0</v>
      </c>
      <c r="O47" s="24">
        <f t="shared" ca="1" si="6"/>
        <v>0</v>
      </c>
    </row>
    <row r="48" spans="1:15" ht="12.75" customHeight="1" x14ac:dyDescent="0.2">
      <c r="A48" s="47" t="s">
        <v>53</v>
      </c>
      <c r="B48" s="31">
        <v>744</v>
      </c>
      <c r="C48" s="32">
        <f t="shared" ca="1" si="10"/>
        <v>77193961.997461021</v>
      </c>
      <c r="D48" s="32">
        <f t="shared" ca="1" si="10"/>
        <v>171595229.89022955</v>
      </c>
      <c r="E48" s="32">
        <f t="shared" ca="1" si="10"/>
        <v>28833415.573501017</v>
      </c>
      <c r="F48" s="32">
        <f t="shared" ca="1" si="10"/>
        <v>319132837.96368521</v>
      </c>
      <c r="G48" s="32">
        <f t="shared" ca="1" si="10"/>
        <v>8526720.1371999998</v>
      </c>
      <c r="H48" s="33">
        <f t="shared" ca="1" si="2"/>
        <v>605282165.56207681</v>
      </c>
      <c r="J48" s="34">
        <f t="shared" ca="1" si="6"/>
        <v>0.12753384518735522</v>
      </c>
      <c r="K48" s="34">
        <f t="shared" ca="1" si="6"/>
        <v>0.28349625951870377</v>
      </c>
      <c r="L48" s="34">
        <f t="shared" ca="1" si="6"/>
        <v>4.7636321064780995E-2</v>
      </c>
      <c r="M48" s="34">
        <f t="shared" ca="1" si="6"/>
        <v>0.52724639204813217</v>
      </c>
      <c r="N48" s="34">
        <f t="shared" ca="1" si="6"/>
        <v>1.4087182181027788E-2</v>
      </c>
      <c r="O48" s="24">
        <f t="shared" ca="1" si="6"/>
        <v>1</v>
      </c>
    </row>
    <row r="49" spans="1:15" ht="12.75" customHeight="1" x14ac:dyDescent="0.2">
      <c r="A49" s="47" t="s">
        <v>54</v>
      </c>
      <c r="B49" s="31">
        <v>761</v>
      </c>
      <c r="C49" s="32">
        <f t="shared" ca="1" si="10"/>
        <v>0</v>
      </c>
      <c r="D49" s="32">
        <f t="shared" ca="1" si="10"/>
        <v>0</v>
      </c>
      <c r="E49" s="32">
        <f t="shared" ca="1" si="10"/>
        <v>0</v>
      </c>
      <c r="F49" s="32">
        <f t="shared" ca="1" si="10"/>
        <v>0</v>
      </c>
      <c r="G49" s="32">
        <f t="shared" ca="1" si="10"/>
        <v>0</v>
      </c>
      <c r="H49" s="33">
        <f t="shared" ca="1" si="2"/>
        <v>0</v>
      </c>
      <c r="J49" s="34">
        <f t="shared" ca="1" si="6"/>
        <v>0</v>
      </c>
      <c r="K49" s="34">
        <f t="shared" ca="1" si="6"/>
        <v>0</v>
      </c>
      <c r="L49" s="34">
        <f t="shared" ca="1" si="6"/>
        <v>0</v>
      </c>
      <c r="M49" s="34">
        <f t="shared" ca="1" si="6"/>
        <v>0</v>
      </c>
      <c r="N49" s="34">
        <f t="shared" ca="1" si="6"/>
        <v>0</v>
      </c>
      <c r="O49" s="24">
        <f t="shared" ca="1" si="6"/>
        <v>0</v>
      </c>
    </row>
    <row r="50" spans="1:15" ht="12.75" customHeight="1" thickBot="1" x14ac:dyDescent="0.25">
      <c r="A50" s="70" t="s">
        <v>55</v>
      </c>
      <c r="B50" s="71"/>
      <c r="C50" s="28">
        <f ca="1">C39+SUM(C43:C49)</f>
        <v>10007820551.095963</v>
      </c>
      <c r="D50" s="28">
        <f ca="1">D39+SUM(D43:D49)</f>
        <v>53666948717.681587</v>
      </c>
      <c r="E50" s="28">
        <f ca="1">E39+SUM(E43:E49)</f>
        <v>29361000679.305859</v>
      </c>
      <c r="F50" s="28">
        <f ca="1">F39+SUM(F43:F49)</f>
        <v>28057108469.37431</v>
      </c>
      <c r="G50" s="28">
        <f ca="1">G39+SUM(G43:G49)</f>
        <v>1144105032.9377003</v>
      </c>
      <c r="H50" s="28">
        <f t="shared" ca="1" si="2"/>
        <v>122236983450.39542</v>
      </c>
      <c r="J50" s="29">
        <f t="shared" ca="1" si="6"/>
        <v>8.1872280128355776E-2</v>
      </c>
      <c r="K50" s="29">
        <f t="shared" ca="1" si="6"/>
        <v>0.43904019227912305</v>
      </c>
      <c r="L50" s="29">
        <f t="shared" ca="1" si="6"/>
        <v>0.24019735967405273</v>
      </c>
      <c r="M50" s="29">
        <f t="shared" ca="1" si="6"/>
        <v>0.22953043896702566</v>
      </c>
      <c r="N50" s="29">
        <f t="shared" ca="1" si="6"/>
        <v>9.359728951442799E-3</v>
      </c>
      <c r="O50" s="42">
        <f t="shared" ca="1" si="6"/>
        <v>1</v>
      </c>
    </row>
    <row r="51" spans="1:15" ht="12.75" customHeight="1" x14ac:dyDescent="0.2">
      <c r="A51" s="13" t="s">
        <v>56</v>
      </c>
      <c r="B51" s="14">
        <v>723</v>
      </c>
      <c r="C51" s="15">
        <f t="shared" ref="C51:G66" ca="1" si="11">IFERROR(INDIRECT("'"&amp;C$6&amp;"'!"&amp;ADDRESS(MATCH(IF($C$4="Tüm Şirketler",9003,IF($C$4="Hayatdışı Sigorta Şirketleri",9000,9001)),INDIRECT("'"&amp;C$6&amp;"'!$B$1:$B$1095"),0),MATCH($B51,INDIRECT("'"&amp;C$6&amp;"'!5:5"),0))),0)</f>
        <v>44133179.126665905</v>
      </c>
      <c r="D51" s="15">
        <f t="shared" ca="1" si="11"/>
        <v>329677342.27474713</v>
      </c>
      <c r="E51" s="15">
        <f t="shared" ca="1" si="11"/>
        <v>222403656.48461574</v>
      </c>
      <c r="F51" s="15">
        <f t="shared" ca="1" si="11"/>
        <v>64280759.126506038</v>
      </c>
      <c r="G51" s="15">
        <f t="shared" ca="1" si="11"/>
        <v>2389886.72300001</v>
      </c>
      <c r="H51" s="16">
        <f t="shared" ca="1" si="2"/>
        <v>662884823.73553491</v>
      </c>
      <c r="J51" s="17">
        <f t="shared" ca="1" si="6"/>
        <v>6.6577446860170267E-2</v>
      </c>
      <c r="K51" s="17">
        <f t="shared" ca="1" si="6"/>
        <v>0.49733729068788501</v>
      </c>
      <c r="L51" s="17">
        <f t="shared" ca="1" si="6"/>
        <v>0.33550874680055442</v>
      </c>
      <c r="M51" s="17">
        <f t="shared" ca="1" si="6"/>
        <v>9.6971233651521258E-2</v>
      </c>
      <c r="N51" s="17">
        <f t="shared" ca="1" si="6"/>
        <v>3.6052819998689265E-3</v>
      </c>
      <c r="O51" s="18">
        <f t="shared" ca="1" si="6"/>
        <v>1</v>
      </c>
    </row>
    <row r="52" spans="1:15" ht="12.75" customHeight="1" x14ac:dyDescent="0.2">
      <c r="A52" s="47" t="s">
        <v>57</v>
      </c>
      <c r="B52" s="31">
        <v>724</v>
      </c>
      <c r="C52" s="32">
        <f t="shared" ca="1" si="11"/>
        <v>241072396.01026702</v>
      </c>
      <c r="D52" s="32">
        <f t="shared" ca="1" si="11"/>
        <v>804890509.57923663</v>
      </c>
      <c r="E52" s="32">
        <f t="shared" ca="1" si="11"/>
        <v>2070432181.5682642</v>
      </c>
      <c r="F52" s="32">
        <f t="shared" ca="1" si="11"/>
        <v>440795007.46277386</v>
      </c>
      <c r="G52" s="32">
        <f t="shared" ca="1" si="11"/>
        <v>26041123.182100009</v>
      </c>
      <c r="H52" s="33">
        <f t="shared" ca="1" si="2"/>
        <v>3583231217.8026414</v>
      </c>
      <c r="J52" s="34">
        <f t="shared" ca="1" si="6"/>
        <v>6.7277934734588735E-2</v>
      </c>
      <c r="K52" s="34">
        <f t="shared" ca="1" si="6"/>
        <v>0.22462700860058446</v>
      </c>
      <c r="L52" s="34">
        <f t="shared" ca="1" si="6"/>
        <v>0.57781149351504124</v>
      </c>
      <c r="M52" s="34">
        <f t="shared" ca="1" si="6"/>
        <v>0.12301606585496436</v>
      </c>
      <c r="N52" s="34">
        <f t="shared" ca="1" si="6"/>
        <v>7.2674972948213222E-3</v>
      </c>
      <c r="O52" s="24">
        <f t="shared" ca="1" si="6"/>
        <v>1</v>
      </c>
    </row>
    <row r="53" spans="1:15" ht="12.75" customHeight="1" x14ac:dyDescent="0.2">
      <c r="A53" s="47" t="s">
        <v>58</v>
      </c>
      <c r="B53" s="31">
        <v>765</v>
      </c>
      <c r="C53" s="32">
        <f t="shared" ca="1" si="11"/>
        <v>830893782.64344871</v>
      </c>
      <c r="D53" s="32">
        <f t="shared" ca="1" si="11"/>
        <v>7059898939.3932276</v>
      </c>
      <c r="E53" s="32">
        <f t="shared" ca="1" si="11"/>
        <v>1872787378.6695118</v>
      </c>
      <c r="F53" s="32">
        <f t="shared" ca="1" si="11"/>
        <v>2737954486.3213134</v>
      </c>
      <c r="G53" s="32">
        <f t="shared" ca="1" si="11"/>
        <v>14924222.623299999</v>
      </c>
      <c r="H53" s="33">
        <f t="shared" ca="1" si="2"/>
        <v>12516458809.650803</v>
      </c>
      <c r="J53" s="34">
        <f t="shared" ca="1" si="6"/>
        <v>6.6384094357646029E-2</v>
      </c>
      <c r="K53" s="34">
        <f t="shared" ca="1" si="6"/>
        <v>0.56404922884016517</v>
      </c>
      <c r="L53" s="34">
        <f t="shared" ca="1" si="6"/>
        <v>0.14962597705554714</v>
      </c>
      <c r="M53" s="34">
        <f t="shared" ca="1" si="6"/>
        <v>0.21874833193316759</v>
      </c>
      <c r="N53" s="34">
        <f t="shared" ca="1" si="6"/>
        <v>1.1923678134739431E-3</v>
      </c>
      <c r="O53" s="24">
        <f t="shared" ca="1" si="6"/>
        <v>1</v>
      </c>
    </row>
    <row r="54" spans="1:15" ht="12.75" customHeight="1" x14ac:dyDescent="0.2">
      <c r="A54" s="47" t="s">
        <v>59</v>
      </c>
      <c r="B54" s="31">
        <v>766</v>
      </c>
      <c r="C54" s="32">
        <f t="shared" ca="1" si="11"/>
        <v>129814639.62908158</v>
      </c>
      <c r="D54" s="32">
        <f t="shared" ca="1" si="11"/>
        <v>660900329.17426741</v>
      </c>
      <c r="E54" s="32">
        <f t="shared" ca="1" si="11"/>
        <v>51764726.788143001</v>
      </c>
      <c r="F54" s="32">
        <f t="shared" ca="1" si="11"/>
        <v>373934920.16379309</v>
      </c>
      <c r="G54" s="32">
        <f t="shared" ca="1" si="11"/>
        <v>7083596.8600000003</v>
      </c>
      <c r="H54" s="33">
        <f t="shared" ca="1" si="2"/>
        <v>1223498212.6152852</v>
      </c>
      <c r="J54" s="34">
        <f t="shared" ca="1" si="6"/>
        <v>0.10610120905007017</v>
      </c>
      <c r="K54" s="34">
        <f t="shared" ca="1" si="6"/>
        <v>0.54017269691106595</v>
      </c>
      <c r="L54" s="34">
        <f t="shared" ca="1" si="6"/>
        <v>4.2308788238842994E-2</v>
      </c>
      <c r="M54" s="34">
        <f t="shared" ca="1" si="6"/>
        <v>0.30562767996570223</v>
      </c>
      <c r="N54" s="34">
        <f t="shared" ca="1" si="6"/>
        <v>5.7896258343185297E-3</v>
      </c>
      <c r="O54" s="24">
        <f t="shared" ca="1" si="6"/>
        <v>1</v>
      </c>
    </row>
    <row r="55" spans="1:15" ht="12.75" customHeight="1" x14ac:dyDescent="0.2">
      <c r="A55" s="47" t="s">
        <v>60</v>
      </c>
      <c r="B55" s="31">
        <v>767</v>
      </c>
      <c r="C55" s="32">
        <f t="shared" ca="1" si="11"/>
        <v>3689841228.4792705</v>
      </c>
      <c r="D55" s="32">
        <f t="shared" ca="1" si="11"/>
        <v>2518260235.8862433</v>
      </c>
      <c r="E55" s="32">
        <f t="shared" ca="1" si="11"/>
        <v>480905906.00893092</v>
      </c>
      <c r="F55" s="32">
        <f t="shared" ca="1" si="11"/>
        <v>3213639640.9797397</v>
      </c>
      <c r="G55" s="32">
        <f t="shared" ca="1" si="11"/>
        <v>145163758.79479998</v>
      </c>
      <c r="H55" s="33">
        <f t="shared" ca="1" si="2"/>
        <v>10047810770.148985</v>
      </c>
      <c r="J55" s="34">
        <f t="shared" ca="1" si="6"/>
        <v>0.36722837570164141</v>
      </c>
      <c r="K55" s="34">
        <f t="shared" ca="1" si="6"/>
        <v>0.25062775299946294</v>
      </c>
      <c r="L55" s="34">
        <f t="shared" ca="1" si="6"/>
        <v>4.786175984102458E-2</v>
      </c>
      <c r="M55" s="34">
        <f t="shared" ca="1" si="6"/>
        <v>0.31983480924293811</v>
      </c>
      <c r="N55" s="34">
        <f t="shared" ca="1" si="6"/>
        <v>1.4447302214932891E-2</v>
      </c>
      <c r="O55" s="24">
        <f t="shared" ca="1" si="6"/>
        <v>1</v>
      </c>
    </row>
    <row r="56" spans="1:15" ht="12.75" customHeight="1" x14ac:dyDescent="0.2">
      <c r="A56" s="47" t="s">
        <v>61</v>
      </c>
      <c r="B56" s="31">
        <v>768</v>
      </c>
      <c r="C56" s="32">
        <f t="shared" ca="1" si="11"/>
        <v>7954447717.9551401</v>
      </c>
      <c r="D56" s="32">
        <f t="shared" ca="1" si="11"/>
        <v>2250410950.6162386</v>
      </c>
      <c r="E56" s="32">
        <f t="shared" ca="1" si="11"/>
        <v>1706655320.3773813</v>
      </c>
      <c r="F56" s="32">
        <f t="shared" ca="1" si="11"/>
        <v>1588282293.4897492</v>
      </c>
      <c r="G56" s="32">
        <f t="shared" ca="1" si="11"/>
        <v>21548266.929999992</v>
      </c>
      <c r="H56" s="33">
        <f t="shared" ca="1" si="2"/>
        <v>13521344549.368511</v>
      </c>
      <c r="J56" s="34">
        <f t="shared" ca="1" si="6"/>
        <v>0.5882882200739894</v>
      </c>
      <c r="K56" s="34">
        <f t="shared" ca="1" si="6"/>
        <v>0.16643396242138803</v>
      </c>
      <c r="L56" s="34">
        <f t="shared" ca="1" si="6"/>
        <v>0.12621935001701345</v>
      </c>
      <c r="M56" s="34">
        <f t="shared" ca="1" si="6"/>
        <v>0.11746481924860992</v>
      </c>
      <c r="N56" s="34">
        <f t="shared" ca="1" si="6"/>
        <v>1.5936482389990101E-3</v>
      </c>
      <c r="O56" s="24">
        <f t="shared" ca="1" si="6"/>
        <v>1</v>
      </c>
    </row>
    <row r="57" spans="1:15" ht="12.75" customHeight="1" x14ac:dyDescent="0.2">
      <c r="A57" s="47" t="s">
        <v>62</v>
      </c>
      <c r="B57" s="31">
        <v>773</v>
      </c>
      <c r="C57" s="32">
        <f t="shared" ca="1" si="11"/>
        <v>9374629.4200000018</v>
      </c>
      <c r="D57" s="32">
        <f t="shared" ca="1" si="11"/>
        <v>557888.47000000381</v>
      </c>
      <c r="E57" s="32">
        <f t="shared" ca="1" si="11"/>
        <v>60021919.559999995</v>
      </c>
      <c r="F57" s="32">
        <f t="shared" ca="1" si="11"/>
        <v>5977.75</v>
      </c>
      <c r="G57" s="32">
        <f t="shared" ca="1" si="11"/>
        <v>4942932.2695000004</v>
      </c>
      <c r="H57" s="33">
        <f t="shared" ca="1" si="2"/>
        <v>74903347.469500005</v>
      </c>
      <c r="J57" s="34">
        <f t="shared" ca="1" si="6"/>
        <v>0.12515634796985903</v>
      </c>
      <c r="K57" s="34">
        <f t="shared" ca="1" si="6"/>
        <v>7.4481113174170374E-3</v>
      </c>
      <c r="L57" s="34">
        <f t="shared" ca="1" si="6"/>
        <v>0.80132492856130899</v>
      </c>
      <c r="M57" s="34">
        <f t="shared" ca="1" si="6"/>
        <v>7.9806179589424726E-5</v>
      </c>
      <c r="N57" s="34">
        <f t="shared" ca="1" si="6"/>
        <v>6.5990805971825481E-2</v>
      </c>
      <c r="O57" s="24">
        <f t="shared" ca="1" si="6"/>
        <v>1</v>
      </c>
    </row>
    <row r="58" spans="1:15" ht="12.75" customHeight="1" x14ac:dyDescent="0.2">
      <c r="A58" s="47" t="s">
        <v>63</v>
      </c>
      <c r="B58" s="31">
        <v>774</v>
      </c>
      <c r="C58" s="32">
        <f t="shared" ca="1" si="11"/>
        <v>0</v>
      </c>
      <c r="D58" s="32">
        <f t="shared" ca="1" si="11"/>
        <v>0</v>
      </c>
      <c r="E58" s="32">
        <f t="shared" ca="1" si="11"/>
        <v>0</v>
      </c>
      <c r="F58" s="32">
        <f t="shared" ca="1" si="11"/>
        <v>0</v>
      </c>
      <c r="G58" s="32">
        <f t="shared" ca="1" si="11"/>
        <v>0</v>
      </c>
      <c r="H58" s="33">
        <f t="shared" ca="1" si="2"/>
        <v>0</v>
      </c>
      <c r="J58" s="34">
        <f t="shared" ca="1" si="6"/>
        <v>0</v>
      </c>
      <c r="K58" s="34">
        <f t="shared" ca="1" si="6"/>
        <v>0</v>
      </c>
      <c r="L58" s="34">
        <f t="shared" ca="1" si="6"/>
        <v>0</v>
      </c>
      <c r="M58" s="34">
        <f t="shared" ca="1" si="6"/>
        <v>0</v>
      </c>
      <c r="N58" s="34">
        <f t="shared" ca="1" si="6"/>
        <v>0</v>
      </c>
      <c r="O58" s="24">
        <f t="shared" ca="1" si="6"/>
        <v>0</v>
      </c>
    </row>
    <row r="59" spans="1:15" ht="12.75" customHeight="1" x14ac:dyDescent="0.2">
      <c r="A59" s="47" t="s">
        <v>64</v>
      </c>
      <c r="B59" s="31">
        <v>775</v>
      </c>
      <c r="C59" s="32">
        <f t="shared" ca="1" si="11"/>
        <v>307515484.49000001</v>
      </c>
      <c r="D59" s="32">
        <f t="shared" ca="1" si="11"/>
        <v>5527443.7299999977</v>
      </c>
      <c r="E59" s="32">
        <f t="shared" ca="1" si="11"/>
        <v>0</v>
      </c>
      <c r="F59" s="32">
        <f t="shared" ca="1" si="11"/>
        <v>0</v>
      </c>
      <c r="G59" s="32">
        <f t="shared" ca="1" si="11"/>
        <v>0</v>
      </c>
      <c r="H59" s="33">
        <f t="shared" ca="1" si="2"/>
        <v>313042928.22000003</v>
      </c>
      <c r="J59" s="34">
        <f t="shared" ca="1" si="6"/>
        <v>0.98234285705979774</v>
      </c>
      <c r="K59" s="34">
        <f t="shared" ca="1" si="6"/>
        <v>1.7657142940202201E-2</v>
      </c>
      <c r="L59" s="34">
        <f t="shared" ca="1" si="6"/>
        <v>0</v>
      </c>
      <c r="M59" s="34">
        <f t="shared" ca="1" si="6"/>
        <v>0</v>
      </c>
      <c r="N59" s="34">
        <f t="shared" ca="1" si="6"/>
        <v>0</v>
      </c>
      <c r="O59" s="24">
        <f t="shared" ca="1" si="6"/>
        <v>1</v>
      </c>
    </row>
    <row r="60" spans="1:15" ht="12.75" customHeight="1" x14ac:dyDescent="0.2">
      <c r="A60" s="47" t="s">
        <v>65</v>
      </c>
      <c r="B60" s="31">
        <v>776</v>
      </c>
      <c r="C60" s="32">
        <f t="shared" ca="1" si="11"/>
        <v>212643522.59</v>
      </c>
      <c r="D60" s="32">
        <f t="shared" ca="1" si="11"/>
        <v>216397823.3633334</v>
      </c>
      <c r="E60" s="32">
        <f t="shared" ca="1" si="11"/>
        <v>1114524392.5933335</v>
      </c>
      <c r="F60" s="32">
        <f t="shared" ca="1" si="11"/>
        <v>8333683.9199999999</v>
      </c>
      <c r="G60" s="32">
        <f t="shared" ca="1" si="11"/>
        <v>174477151.26020002</v>
      </c>
      <c r="H60" s="33">
        <f t="shared" ca="1" si="2"/>
        <v>1726376573.726867</v>
      </c>
      <c r="J60" s="34">
        <f t="shared" ca="1" si="6"/>
        <v>0.12317331330032442</v>
      </c>
      <c r="K60" s="34">
        <f t="shared" ca="1" si="6"/>
        <v>0.12534798412850223</v>
      </c>
      <c r="L60" s="34">
        <f t="shared" ca="1" si="6"/>
        <v>0.64558591071895788</v>
      </c>
      <c r="M60" s="34">
        <f t="shared" ca="1" si="6"/>
        <v>4.8272688860747284E-3</v>
      </c>
      <c r="N60" s="34">
        <f t="shared" ca="1" si="6"/>
        <v>0.10106552296614073</v>
      </c>
      <c r="O60" s="24">
        <f t="shared" ca="1" si="6"/>
        <v>1</v>
      </c>
    </row>
    <row r="61" spans="1:15" ht="12.75" customHeight="1" x14ac:dyDescent="0.2">
      <c r="A61" s="47" t="s">
        <v>66</v>
      </c>
      <c r="B61" s="31">
        <v>777</v>
      </c>
      <c r="C61" s="32">
        <f t="shared" ca="1" si="11"/>
        <v>2241895931.79</v>
      </c>
      <c r="D61" s="32">
        <f t="shared" ca="1" si="11"/>
        <v>3699954818.1533322</v>
      </c>
      <c r="E61" s="32">
        <f t="shared" ca="1" si="11"/>
        <v>8104923047.1433325</v>
      </c>
      <c r="F61" s="32">
        <f t="shared" ca="1" si="11"/>
        <v>38247478.219999999</v>
      </c>
      <c r="G61" s="32">
        <f t="shared" ca="1" si="11"/>
        <v>4020451890.3667397</v>
      </c>
      <c r="H61" s="33">
        <f t="shared" ca="1" si="2"/>
        <v>18105473165.673405</v>
      </c>
      <c r="J61" s="34">
        <f t="shared" ca="1" si="6"/>
        <v>0.12382421112531118</v>
      </c>
      <c r="K61" s="34">
        <f t="shared" ca="1" si="6"/>
        <v>0.20435559923217936</v>
      </c>
      <c r="L61" s="34">
        <f t="shared" ca="1" si="6"/>
        <v>0.44765044100088186</v>
      </c>
      <c r="M61" s="34">
        <f t="shared" ca="1" si="6"/>
        <v>2.1124815612394102E-3</v>
      </c>
      <c r="N61" s="34">
        <f t="shared" ca="1" si="6"/>
        <v>0.22205726708038814</v>
      </c>
      <c r="O61" s="24">
        <f t="shared" ca="1" si="6"/>
        <v>1</v>
      </c>
    </row>
    <row r="62" spans="1:15" ht="12.75" customHeight="1" x14ac:dyDescent="0.2">
      <c r="A62" s="47" t="s">
        <v>67</v>
      </c>
      <c r="B62" s="31">
        <v>778</v>
      </c>
      <c r="C62" s="32">
        <f t="shared" ca="1" si="11"/>
        <v>23594293.389999997</v>
      </c>
      <c r="D62" s="32">
        <f t="shared" ca="1" si="11"/>
        <v>28146022.629999999</v>
      </c>
      <c r="E62" s="32">
        <f t="shared" ca="1" si="11"/>
        <v>119148421.91999999</v>
      </c>
      <c r="F62" s="32">
        <f t="shared" ca="1" si="11"/>
        <v>14386806.300000001</v>
      </c>
      <c r="G62" s="32">
        <f t="shared" ca="1" si="11"/>
        <v>9057857.4803999998</v>
      </c>
      <c r="H62" s="33">
        <f t="shared" ca="1" si="2"/>
        <v>194333401.72040001</v>
      </c>
      <c r="J62" s="34">
        <f t="shared" ca="1" si="6"/>
        <v>0.12141141554217544</v>
      </c>
      <c r="K62" s="34">
        <f t="shared" ca="1" si="6"/>
        <v>0.14483368469253421</v>
      </c>
      <c r="L62" s="34">
        <f t="shared" ca="1" si="6"/>
        <v>0.6131134476379233</v>
      </c>
      <c r="M62" s="34">
        <f t="shared" ca="1" si="6"/>
        <v>7.4031567258310157E-2</v>
      </c>
      <c r="N62" s="34">
        <f t="shared" ca="1" si="6"/>
        <v>4.6609884869056754E-2</v>
      </c>
      <c r="O62" s="24">
        <f t="shared" ca="1" si="6"/>
        <v>1</v>
      </c>
    </row>
    <row r="63" spans="1:15" ht="12.75" customHeight="1" x14ac:dyDescent="0.2">
      <c r="A63" s="47" t="s">
        <v>68</v>
      </c>
      <c r="B63" s="31">
        <v>779</v>
      </c>
      <c r="C63" s="32">
        <f t="shared" ca="1" si="11"/>
        <v>1447840210.7900002</v>
      </c>
      <c r="D63" s="32">
        <f t="shared" ca="1" si="11"/>
        <v>494866524.60333359</v>
      </c>
      <c r="E63" s="32">
        <f t="shared" ca="1" si="11"/>
        <v>8137468555.3383331</v>
      </c>
      <c r="F63" s="32">
        <f t="shared" ca="1" si="11"/>
        <v>18254599.919999998</v>
      </c>
      <c r="G63" s="32">
        <f t="shared" ca="1" si="11"/>
        <v>840615754.53777111</v>
      </c>
      <c r="H63" s="33">
        <f t="shared" ca="1" si="2"/>
        <v>10939045645.189438</v>
      </c>
      <c r="J63" s="34">
        <f t="shared" ca="1" si="6"/>
        <v>0.13235525819628546</v>
      </c>
      <c r="K63" s="34">
        <f t="shared" ca="1" si="6"/>
        <v>4.5238546455920167E-2</v>
      </c>
      <c r="L63" s="34">
        <f t="shared" ca="1" si="6"/>
        <v>0.7438920011195741</v>
      </c>
      <c r="M63" s="34">
        <f t="shared" ca="1" si="6"/>
        <v>1.6687561705191031E-3</v>
      </c>
      <c r="N63" s="34">
        <f t="shared" ca="1" si="6"/>
        <v>7.6845438057701207E-2</v>
      </c>
      <c r="O63" s="24">
        <f t="shared" ca="1" si="6"/>
        <v>1</v>
      </c>
    </row>
    <row r="64" spans="1:15" ht="12.75" customHeight="1" x14ac:dyDescent="0.2">
      <c r="A64" s="47" t="s">
        <v>69</v>
      </c>
      <c r="B64" s="31">
        <v>780</v>
      </c>
      <c r="C64" s="32">
        <f t="shared" ca="1" si="11"/>
        <v>9800156.9600000009</v>
      </c>
      <c r="D64" s="32">
        <f t="shared" ca="1" si="11"/>
        <v>2260243.9500000002</v>
      </c>
      <c r="E64" s="32">
        <f t="shared" ca="1" si="11"/>
        <v>332904.52</v>
      </c>
      <c r="F64" s="32">
        <f t="shared" ca="1" si="11"/>
        <v>193561.07</v>
      </c>
      <c r="G64" s="32">
        <f t="shared" ca="1" si="11"/>
        <v>0</v>
      </c>
      <c r="H64" s="33">
        <f t="shared" ca="1" si="2"/>
        <v>12586866.5</v>
      </c>
      <c r="J64" s="34">
        <f t="shared" ca="1" si="6"/>
        <v>0.77860180371341836</v>
      </c>
      <c r="K64" s="34">
        <f t="shared" ca="1" si="6"/>
        <v>0.179571615381795</v>
      </c>
      <c r="L64" s="34">
        <f t="shared" ca="1" si="6"/>
        <v>2.6448562078576109E-2</v>
      </c>
      <c r="M64" s="34">
        <f t="shared" ca="1" si="6"/>
        <v>1.5378018826210638E-2</v>
      </c>
      <c r="N64" s="34">
        <f t="shared" ca="1" si="6"/>
        <v>0</v>
      </c>
      <c r="O64" s="24">
        <f t="shared" ca="1" si="6"/>
        <v>1</v>
      </c>
    </row>
    <row r="65" spans="1:15" ht="12.75" customHeight="1" x14ac:dyDescent="0.2">
      <c r="A65" s="47" t="s">
        <v>70</v>
      </c>
      <c r="B65" s="31">
        <v>781</v>
      </c>
      <c r="C65" s="32">
        <f t="shared" ca="1" si="11"/>
        <v>0</v>
      </c>
      <c r="D65" s="32">
        <f t="shared" ca="1" si="11"/>
        <v>0</v>
      </c>
      <c r="E65" s="32">
        <f t="shared" ca="1" si="11"/>
        <v>0</v>
      </c>
      <c r="F65" s="32">
        <f t="shared" ca="1" si="11"/>
        <v>0</v>
      </c>
      <c r="G65" s="32">
        <f t="shared" ca="1" si="11"/>
        <v>1601250.36</v>
      </c>
      <c r="H65" s="33">
        <f t="shared" ca="1" si="2"/>
        <v>1601250.36</v>
      </c>
      <c r="J65" s="34">
        <f t="shared" ca="1" si="6"/>
        <v>0</v>
      </c>
      <c r="K65" s="34">
        <f t="shared" ca="1" si="6"/>
        <v>0</v>
      </c>
      <c r="L65" s="34">
        <f t="shared" ca="1" si="6"/>
        <v>0</v>
      </c>
      <c r="M65" s="34">
        <f t="shared" ref="M65:O99" ca="1" si="12">IF($H65=0,0,F65/$H65)</f>
        <v>0</v>
      </c>
      <c r="N65" s="34">
        <f t="shared" ca="1" si="12"/>
        <v>1</v>
      </c>
      <c r="O65" s="24">
        <f t="shared" ca="1" si="12"/>
        <v>1</v>
      </c>
    </row>
    <row r="66" spans="1:15" ht="12.75" customHeight="1" x14ac:dyDescent="0.2">
      <c r="A66" s="47" t="s">
        <v>71</v>
      </c>
      <c r="B66" s="31">
        <v>782</v>
      </c>
      <c r="C66" s="32">
        <f t="shared" ca="1" si="11"/>
        <v>31573366.790000003</v>
      </c>
      <c r="D66" s="32">
        <f t="shared" ca="1" si="11"/>
        <v>34056167.009999998</v>
      </c>
      <c r="E66" s="32">
        <f t="shared" ca="1" si="11"/>
        <v>115790916.08</v>
      </c>
      <c r="F66" s="32">
        <f t="shared" ca="1" si="11"/>
        <v>63589875.859999999</v>
      </c>
      <c r="G66" s="32">
        <f t="shared" ca="1" si="11"/>
        <v>79779269.349099994</v>
      </c>
      <c r="H66" s="33">
        <f t="shared" ca="1" si="2"/>
        <v>324789595.0891</v>
      </c>
      <c r="J66" s="34">
        <f t="shared" ref="J66:L99" ca="1" si="13">IF($H66=0,0,C66/$H66)</f>
        <v>9.7211755756333368E-2</v>
      </c>
      <c r="K66" s="34">
        <f t="shared" ca="1" si="13"/>
        <v>0.10485608998852725</v>
      </c>
      <c r="L66" s="34">
        <f t="shared" ca="1" si="13"/>
        <v>0.35651054661475501</v>
      </c>
      <c r="M66" s="34">
        <f t="shared" ca="1" si="12"/>
        <v>0.19578790953126221</v>
      </c>
      <c r="N66" s="34">
        <f t="shared" ca="1" si="12"/>
        <v>0.24563369810912208</v>
      </c>
      <c r="O66" s="24">
        <f t="shared" ca="1" si="12"/>
        <v>1</v>
      </c>
    </row>
    <row r="67" spans="1:15" ht="12.75" customHeight="1" x14ac:dyDescent="0.2">
      <c r="A67" s="47" t="s">
        <v>72</v>
      </c>
      <c r="B67" s="31">
        <v>783</v>
      </c>
      <c r="C67" s="32">
        <f ca="1">IFERROR(INDIRECT("'"&amp;C$6&amp;"'!"&amp;ADDRESS(MATCH(IF($C$4="Tüm Şirketler",9003,IF($C$4="Hayatdışı Sigorta Şirketleri",9000,9001)),INDIRECT("'"&amp;C$6&amp;"'!$B$1:$B$1095"),0),MATCH($B67,INDIRECT("'"&amp;C$6&amp;"'!5:5"),0))),0)</f>
        <v>187039187.84</v>
      </c>
      <c r="D67" s="32">
        <f ca="1">IFERROR(INDIRECT("'"&amp;D$6&amp;"'!"&amp;ADDRESS(MATCH(IF($C$4="Tüm Şirketler",9003,IF($C$4="Hayatdışı Sigorta Şirketleri",9000,9001)),INDIRECT("'"&amp;D$6&amp;"'!$B$1:$B$1095"),0),MATCH($B67,INDIRECT("'"&amp;D$6&amp;"'!5:5"),0))),0)</f>
        <v>14266437.079999838</v>
      </c>
      <c r="E67" s="32">
        <f ca="1">IFERROR(INDIRECT("'"&amp;E$6&amp;"'!"&amp;ADDRESS(MATCH(IF($C$4="Tüm Şirketler",9003,IF($C$4="Hayatdışı Sigorta Şirketleri",9000,9001)),INDIRECT("'"&amp;E$6&amp;"'!$B$1:$B$1095"),0),MATCH($B67,INDIRECT("'"&amp;E$6&amp;"'!5:5"),0))),0)</f>
        <v>1181006942.6499999</v>
      </c>
      <c r="F67" s="32">
        <f ca="1">IFERROR(INDIRECT("'"&amp;F$6&amp;"'!"&amp;ADDRESS(MATCH(IF($C$4="Tüm Şirketler",9003,IF($C$4="Hayatdışı Sigorta Şirketleri",9000,9001)),INDIRECT("'"&amp;F$6&amp;"'!$B$1:$B$1095"),0),MATCH($B67,INDIRECT("'"&amp;F$6&amp;"'!5:5"),0))),0)</f>
        <v>649150.09000000008</v>
      </c>
      <c r="G67" s="32">
        <f ca="1">IFERROR(INDIRECT("'"&amp;G$6&amp;"'!"&amp;ADDRESS(MATCH(IF($C$4="Tüm Şirketler",9003,IF($C$4="Hayatdışı Sigorta Şirketleri",9000,9001)),INDIRECT("'"&amp;G$6&amp;"'!$B$1:$B$1095"),0),MATCH($B67,INDIRECT("'"&amp;G$6&amp;"'!5:5"),0))),0)</f>
        <v>119812980.6915001</v>
      </c>
      <c r="H67" s="33">
        <f t="shared" ca="1" si="2"/>
        <v>1502774698.3514998</v>
      </c>
      <c r="J67" s="34">
        <f t="shared" ca="1" si="13"/>
        <v>0.12446256118443873</v>
      </c>
      <c r="K67" s="34">
        <f t="shared" ca="1" si="13"/>
        <v>9.4933971776672219E-3</v>
      </c>
      <c r="L67" s="34">
        <f t="shared" ca="1" si="13"/>
        <v>0.7858842339743477</v>
      </c>
      <c r="M67" s="34">
        <f t="shared" ca="1" si="12"/>
        <v>4.3196767333925632E-4</v>
      </c>
      <c r="N67" s="34">
        <f t="shared" ca="1" si="12"/>
        <v>7.9727839990207092E-2</v>
      </c>
      <c r="O67" s="24">
        <f t="shared" ca="1" si="12"/>
        <v>1</v>
      </c>
    </row>
    <row r="68" spans="1:15" ht="12.75" customHeight="1" thickBot="1" x14ac:dyDescent="0.25">
      <c r="A68" s="70" t="s">
        <v>73</v>
      </c>
      <c r="B68" s="71"/>
      <c r="C68" s="28">
        <f ca="1">SUM(C51:C67)</f>
        <v>17361479727.903873</v>
      </c>
      <c r="D68" s="28">
        <f ca="1">SUM(D51:D67)</f>
        <v>18120071675.913956</v>
      </c>
      <c r="E68" s="28">
        <f ca="1">SUM(E51:E67)</f>
        <v>25238166269.701847</v>
      </c>
      <c r="F68" s="28">
        <f ca="1">SUM(F51:F67)</f>
        <v>8562548240.6738749</v>
      </c>
      <c r="G68" s="28">
        <f ca="1">SUM(G51:G67)</f>
        <v>5467889941.4284105</v>
      </c>
      <c r="H68" s="28">
        <f t="shared" ca="1" si="2"/>
        <v>74750155855.621948</v>
      </c>
      <c r="J68" s="29">
        <f t="shared" ca="1" si="13"/>
        <v>0.23226011409845268</v>
      </c>
      <c r="K68" s="29">
        <f t="shared" ca="1" si="13"/>
        <v>0.24240848020320413</v>
      </c>
      <c r="L68" s="29">
        <f t="shared" ca="1" si="13"/>
        <v>0.33763362739268038</v>
      </c>
      <c r="M68" s="29">
        <f t="shared" ca="1" si="12"/>
        <v>0.11454890150613495</v>
      </c>
      <c r="N68" s="29">
        <f t="shared" ca="1" si="12"/>
        <v>7.3148876799528056E-2</v>
      </c>
      <c r="O68" s="42">
        <f t="shared" ca="1" si="12"/>
        <v>1</v>
      </c>
    </row>
    <row r="69" spans="1:15" ht="12.75" customHeight="1" x14ac:dyDescent="0.2">
      <c r="A69" s="13" t="s">
        <v>74</v>
      </c>
      <c r="B69" s="14">
        <v>714</v>
      </c>
      <c r="C69" s="15">
        <f t="shared" ref="C69:G72" ca="1" si="14">IFERROR(INDIRECT("'"&amp;C$6&amp;"'!"&amp;ADDRESS(MATCH(IF($C$4="Tüm Şirketler",9003,IF($C$4="Hayatdışı Sigorta Şirketleri",9000,9001)),INDIRECT("'"&amp;C$6&amp;"'!$B$1:$B$1095"),0),MATCH($B69,INDIRECT("'"&amp;C$6&amp;"'!5:5"),0))),0)</f>
        <v>0</v>
      </c>
      <c r="D69" s="15">
        <f t="shared" ca="1" si="14"/>
        <v>0</v>
      </c>
      <c r="E69" s="15">
        <f t="shared" ca="1" si="14"/>
        <v>0</v>
      </c>
      <c r="F69" s="15">
        <f t="shared" ca="1" si="14"/>
        <v>0</v>
      </c>
      <c r="G69" s="15">
        <f t="shared" ca="1" si="14"/>
        <v>0</v>
      </c>
      <c r="H69" s="16">
        <f t="shared" ca="1" si="2"/>
        <v>0</v>
      </c>
      <c r="J69" s="17">
        <f t="shared" ca="1" si="13"/>
        <v>0</v>
      </c>
      <c r="K69" s="17">
        <f t="shared" ca="1" si="13"/>
        <v>0</v>
      </c>
      <c r="L69" s="17">
        <f t="shared" ca="1" si="13"/>
        <v>0</v>
      </c>
      <c r="M69" s="17">
        <f t="shared" ca="1" si="12"/>
        <v>0</v>
      </c>
      <c r="N69" s="17">
        <f t="shared" ca="1" si="12"/>
        <v>0</v>
      </c>
      <c r="O69" s="18">
        <f t="shared" ca="1" si="12"/>
        <v>0</v>
      </c>
    </row>
    <row r="70" spans="1:15" ht="12.75" customHeight="1" x14ac:dyDescent="0.2">
      <c r="A70" s="47" t="s">
        <v>75</v>
      </c>
      <c r="B70" s="31">
        <v>715</v>
      </c>
      <c r="C70" s="32">
        <f t="shared" ca="1" si="14"/>
        <v>12737256971.436068</v>
      </c>
      <c r="D70" s="32">
        <f t="shared" ca="1" si="14"/>
        <v>140317534816.86768</v>
      </c>
      <c r="E70" s="32">
        <f t="shared" ca="1" si="14"/>
        <v>3988358414.180151</v>
      </c>
      <c r="F70" s="32">
        <f t="shared" ca="1" si="14"/>
        <v>15456350167.924437</v>
      </c>
      <c r="G70" s="32">
        <f t="shared" ca="1" si="14"/>
        <v>9790000638.8275776</v>
      </c>
      <c r="H70" s="33">
        <f t="shared" ca="1" si="2"/>
        <v>182289501009.2359</v>
      </c>
      <c r="J70" s="34">
        <f t="shared" ca="1" si="13"/>
        <v>6.9873782641989457E-2</v>
      </c>
      <c r="K70" s="34">
        <f t="shared" ca="1" si="13"/>
        <v>0.76975105006052069</v>
      </c>
      <c r="L70" s="34">
        <f t="shared" ca="1" si="13"/>
        <v>2.1879254658654621E-2</v>
      </c>
      <c r="M70" s="34">
        <f t="shared" ca="1" si="12"/>
        <v>8.4790128242993673E-2</v>
      </c>
      <c r="N70" s="34">
        <f t="shared" ca="1" si="12"/>
        <v>5.3705784395841623E-2</v>
      </c>
      <c r="O70" s="24">
        <f t="shared" ca="1" si="12"/>
        <v>1</v>
      </c>
    </row>
    <row r="71" spans="1:15" ht="12.75" customHeight="1" x14ac:dyDescent="0.2">
      <c r="A71" s="47" t="s">
        <v>76</v>
      </c>
      <c r="B71" s="31">
        <v>903</v>
      </c>
      <c r="C71" s="32">
        <f t="shared" ca="1" si="14"/>
        <v>988125916.67829108</v>
      </c>
      <c r="D71" s="32">
        <f t="shared" ca="1" si="14"/>
        <v>1806170809.8343856</v>
      </c>
      <c r="E71" s="32">
        <f t="shared" ca="1" si="14"/>
        <v>18351461.640000001</v>
      </c>
      <c r="F71" s="32">
        <f t="shared" ca="1" si="14"/>
        <v>166494982.236628</v>
      </c>
      <c r="G71" s="32">
        <f t="shared" ca="1" si="14"/>
        <v>279765687.14773703</v>
      </c>
      <c r="H71" s="33">
        <f t="shared" ca="1" si="2"/>
        <v>3258908857.5370417</v>
      </c>
      <c r="J71" s="34">
        <f t="shared" ca="1" si="13"/>
        <v>0.30320759489575866</v>
      </c>
      <c r="K71" s="34">
        <f t="shared" ca="1" si="13"/>
        <v>0.55422562851279622</v>
      </c>
      <c r="L71" s="34">
        <f t="shared" ca="1" si="13"/>
        <v>5.6311674987650105E-3</v>
      </c>
      <c r="M71" s="34">
        <f t="shared" ca="1" si="12"/>
        <v>5.1089180310019015E-2</v>
      </c>
      <c r="N71" s="34">
        <f t="shared" ca="1" si="12"/>
        <v>8.5846428782661077E-2</v>
      </c>
      <c r="O71" s="24">
        <f t="shared" ca="1" si="12"/>
        <v>1</v>
      </c>
    </row>
    <row r="72" spans="1:15" ht="12.75" customHeight="1" x14ac:dyDescent="0.2">
      <c r="A72" s="19" t="s">
        <v>77</v>
      </c>
      <c r="B72" s="20">
        <v>716</v>
      </c>
      <c r="C72" s="21">
        <f t="shared" ca="1" si="14"/>
        <v>458143009.46999449</v>
      </c>
      <c r="D72" s="21">
        <f t="shared" ca="1" si="14"/>
        <v>29082427088.203159</v>
      </c>
      <c r="E72" s="21">
        <f t="shared" ca="1" si="14"/>
        <v>1046577838.5499742</v>
      </c>
      <c r="F72" s="21">
        <f t="shared" ca="1" si="14"/>
        <v>3283418589.483417</v>
      </c>
      <c r="G72" s="21">
        <f t="shared" ca="1" si="14"/>
        <v>58281132.040001601</v>
      </c>
      <c r="H72" s="22">
        <f t="shared" ca="1" si="2"/>
        <v>33928847657.746544</v>
      </c>
      <c r="J72" s="23">
        <f t="shared" ca="1" si="13"/>
        <v>1.3503052449392353E-2</v>
      </c>
      <c r="K72" s="23">
        <f t="shared" ca="1" si="13"/>
        <v>0.85715929351827358</v>
      </c>
      <c r="L72" s="23">
        <f t="shared" ca="1" si="13"/>
        <v>3.0846253580646507E-2</v>
      </c>
      <c r="M72" s="23">
        <f t="shared" ca="1" si="12"/>
        <v>9.6773654755520577E-2</v>
      </c>
      <c r="N72" s="23">
        <f t="shared" ca="1" si="12"/>
        <v>1.7177456961670495E-3</v>
      </c>
      <c r="O72" s="24">
        <f t="shared" ca="1" si="12"/>
        <v>1</v>
      </c>
    </row>
    <row r="73" spans="1:15" ht="12.75" customHeight="1" thickBot="1" x14ac:dyDescent="0.25">
      <c r="A73" s="70" t="s">
        <v>78</v>
      </c>
      <c r="B73" s="71"/>
      <c r="C73" s="28">
        <f ca="1">SUM(C69:C72)</f>
        <v>14183525897.584352</v>
      </c>
      <c r="D73" s="28">
        <f ca="1">SUM(D69:D72)</f>
        <v>171206132714.90521</v>
      </c>
      <c r="E73" s="28">
        <f ca="1">SUM(E69:E72)</f>
        <v>5053287714.3701248</v>
      </c>
      <c r="F73" s="28">
        <f ca="1">SUM(F69:F72)</f>
        <v>18906263739.644482</v>
      </c>
      <c r="G73" s="28">
        <f ca="1">SUM(G69:G72)</f>
        <v>10128047458.015316</v>
      </c>
      <c r="H73" s="28">
        <f t="shared" ref="H73:H90" ca="1" si="15">SUM(C73:G73)</f>
        <v>219477257524.51947</v>
      </c>
      <c r="J73" s="29">
        <f t="shared" ca="1" si="13"/>
        <v>6.4624125786699349E-2</v>
      </c>
      <c r="K73" s="29">
        <f t="shared" ca="1" si="13"/>
        <v>0.78006320402367191</v>
      </c>
      <c r="L73" s="29">
        <f t="shared" ca="1" si="13"/>
        <v>2.3024197456110385E-2</v>
      </c>
      <c r="M73" s="29">
        <f t="shared" ca="1" si="12"/>
        <v>8.6142245227992784E-2</v>
      </c>
      <c r="N73" s="29">
        <f t="shared" ca="1" si="12"/>
        <v>4.6146227505525647E-2</v>
      </c>
      <c r="O73" s="42">
        <f t="shared" ca="1" si="12"/>
        <v>1</v>
      </c>
    </row>
    <row r="74" spans="1:15" ht="12.75" customHeight="1" x14ac:dyDescent="0.2">
      <c r="A74" s="30" t="s">
        <v>79</v>
      </c>
      <c r="B74" s="31">
        <v>728</v>
      </c>
      <c r="C74" s="32">
        <f ca="1">IFERROR(INDIRECT("'"&amp;C$6&amp;"'!"&amp;ADDRESS(MATCH(IF($C$4="Tüm Şirketler",9003,IF($C$4="Hayatdışı Sigorta Şirketleri",9000,9001)),INDIRECT("'"&amp;C$6&amp;"'!$B$1:$B$1095"),0),MATCH($B74,INDIRECT("'"&amp;C$6&amp;"'!5:5"),0))),0)</f>
        <v>53236716.310000032</v>
      </c>
      <c r="D74" s="32">
        <f ca="1">IFERROR(INDIRECT("'"&amp;D$6&amp;"'!"&amp;ADDRESS(MATCH(IF($C$4="Tüm Şirketler",9003,IF($C$4="Hayatdışı Sigorta Şirketleri",9000,9001)),INDIRECT("'"&amp;D$6&amp;"'!$B$1:$B$1095"),0),MATCH($B74,INDIRECT("'"&amp;D$6&amp;"'!5:5"),0))),0)</f>
        <v>321321275.47000009</v>
      </c>
      <c r="E74" s="32">
        <f ca="1">IFERROR(INDIRECT("'"&amp;E$6&amp;"'!"&amp;ADDRESS(MATCH(IF($C$4="Tüm Şirketler",9003,IF($C$4="Hayatdışı Sigorta Şirketleri",9000,9001)),INDIRECT("'"&amp;E$6&amp;"'!$B$1:$B$1095"),0),MATCH($B74,INDIRECT("'"&amp;E$6&amp;"'!5:5"),0))),0)</f>
        <v>745159122.27999997</v>
      </c>
      <c r="F74" s="32">
        <f ca="1">IFERROR(INDIRECT("'"&amp;F$6&amp;"'!"&amp;ADDRESS(MATCH(IF($C$4="Tüm Şirketler",9003,IF($C$4="Hayatdışı Sigorta Şirketleri",9000,9001)),INDIRECT("'"&amp;F$6&amp;"'!$B$1:$B$1095"),0),MATCH($B74,INDIRECT("'"&amp;F$6&amp;"'!5:5"),0))),0)</f>
        <v>540429798.97966385</v>
      </c>
      <c r="G74" s="32">
        <f ca="1">IFERROR(INDIRECT("'"&amp;G$6&amp;"'!"&amp;ADDRESS(MATCH(IF($C$4="Tüm Şirketler",9003,IF($C$4="Hayatdışı Sigorta Şirketleri",9000,9001)),INDIRECT("'"&amp;G$6&amp;"'!$B$1:$B$1095"),0),MATCH($B74,INDIRECT("'"&amp;G$6&amp;"'!5:5"),0))),0)</f>
        <v>4358961.8899999997</v>
      </c>
      <c r="H74" s="33">
        <f t="shared" ca="1" si="15"/>
        <v>1664505874.9296639</v>
      </c>
      <c r="J74" s="34">
        <f t="shared" ca="1" si="13"/>
        <v>3.1983495589794554E-2</v>
      </c>
      <c r="K74" s="34">
        <f t="shared" ca="1" si="13"/>
        <v>0.19304304076642445</v>
      </c>
      <c r="L74" s="34">
        <f t="shared" ca="1" si="13"/>
        <v>0.44767587396559216</v>
      </c>
      <c r="M74" s="34">
        <f t="shared" ca="1" si="12"/>
        <v>0.3246788173712517</v>
      </c>
      <c r="N74" s="34">
        <f t="shared" ca="1" si="12"/>
        <v>2.6187723069371529E-3</v>
      </c>
      <c r="O74" s="18">
        <f t="shared" ca="1" si="12"/>
        <v>1</v>
      </c>
    </row>
    <row r="75" spans="1:15" ht="12.75" customHeight="1" thickBot="1" x14ac:dyDescent="0.25">
      <c r="A75" s="72" t="s">
        <v>80</v>
      </c>
      <c r="B75" s="73"/>
      <c r="C75" s="45">
        <f ca="1">C74</f>
        <v>53236716.310000032</v>
      </c>
      <c r="D75" s="45">
        <f ca="1">D74</f>
        <v>321321275.47000009</v>
      </c>
      <c r="E75" s="45">
        <f ca="1">E74</f>
        <v>745159122.27999997</v>
      </c>
      <c r="F75" s="45">
        <f ca="1">F74</f>
        <v>540429798.97966385</v>
      </c>
      <c r="G75" s="45">
        <f ca="1">G74</f>
        <v>4358961.8899999997</v>
      </c>
      <c r="H75" s="45">
        <f t="shared" ca="1" si="15"/>
        <v>1664505874.9296639</v>
      </c>
      <c r="J75" s="46">
        <f t="shared" ca="1" si="13"/>
        <v>3.1983495589794554E-2</v>
      </c>
      <c r="K75" s="46">
        <f t="shared" ca="1" si="13"/>
        <v>0.19304304076642445</v>
      </c>
      <c r="L75" s="46">
        <f t="shared" ca="1" si="13"/>
        <v>0.44767587396559216</v>
      </c>
      <c r="M75" s="46">
        <f t="shared" ca="1" si="12"/>
        <v>0.3246788173712517</v>
      </c>
      <c r="N75" s="46">
        <f t="shared" ca="1" si="12"/>
        <v>2.6187723069371529E-3</v>
      </c>
      <c r="O75" s="42">
        <f t="shared" ca="1" si="12"/>
        <v>1</v>
      </c>
    </row>
    <row r="76" spans="1:15" ht="12.75" customHeight="1" x14ac:dyDescent="0.2">
      <c r="A76" s="30" t="s">
        <v>81</v>
      </c>
      <c r="B76" s="31">
        <v>735</v>
      </c>
      <c r="C76" s="32">
        <f ca="1">IFERROR(INDIRECT("'"&amp;C$6&amp;"'!"&amp;ADDRESS(MATCH(IF($C$4="Tüm Şirketler",9003,IF($C$4="Hayatdışı Sigorta Şirketleri",9000,9001)),INDIRECT("'"&amp;C$6&amp;"'!$B$1:$B$1095"),0),MATCH($B76,INDIRECT("'"&amp;C$6&amp;"'!5:5"),0))),0)</f>
        <v>45676428.359999999</v>
      </c>
      <c r="D76" s="32">
        <f ca="1">IFERROR(INDIRECT("'"&amp;D$6&amp;"'!"&amp;ADDRESS(MATCH(IF($C$4="Tüm Şirketler",9003,IF($C$4="Hayatdışı Sigorta Şirketleri",9000,9001)),INDIRECT("'"&amp;D$6&amp;"'!$B$1:$B$1095"),0),MATCH($B76,INDIRECT("'"&amp;D$6&amp;"'!5:5"),0))),0)</f>
        <v>82407430.047000006</v>
      </c>
      <c r="E76" s="32">
        <f ca="1">IFERROR(INDIRECT("'"&amp;E$6&amp;"'!"&amp;ADDRESS(MATCH(IF($C$4="Tüm Şirketler",9003,IF($C$4="Hayatdışı Sigorta Şirketleri",9000,9001)),INDIRECT("'"&amp;E$6&amp;"'!$B$1:$B$1095"),0),MATCH($B76,INDIRECT("'"&amp;E$6&amp;"'!5:5"),0))),0)</f>
        <v>8684.15</v>
      </c>
      <c r="F76" s="32">
        <f ca="1">IFERROR(INDIRECT("'"&amp;F$6&amp;"'!"&amp;ADDRESS(MATCH(IF($C$4="Tüm Şirketler",9003,IF($C$4="Hayatdışı Sigorta Şirketleri",9000,9001)),INDIRECT("'"&amp;F$6&amp;"'!$B$1:$B$1095"),0),MATCH($B76,INDIRECT("'"&amp;F$6&amp;"'!5:5"),0))),0)</f>
        <v>647614569.18299997</v>
      </c>
      <c r="G76" s="32">
        <f ca="1">IFERROR(INDIRECT("'"&amp;G$6&amp;"'!"&amp;ADDRESS(MATCH(IF($C$4="Tüm Şirketler",9003,IF($C$4="Hayatdışı Sigorta Şirketleri",9000,9001)),INDIRECT("'"&amp;G$6&amp;"'!$B$1:$B$1095"),0),MATCH($B76,INDIRECT("'"&amp;G$6&amp;"'!5:5"),0))),0)</f>
        <v>8708448.1400000006</v>
      </c>
      <c r="H76" s="33">
        <f t="shared" ca="1" si="15"/>
        <v>784415559.88</v>
      </c>
      <c r="J76" s="34">
        <f t="shared" ca="1" si="13"/>
        <v>5.8229885657785252E-2</v>
      </c>
      <c r="K76" s="34">
        <f t="shared" ca="1" si="13"/>
        <v>0.10505583298170004</v>
      </c>
      <c r="L76" s="34">
        <f t="shared" ca="1" si="13"/>
        <v>1.1070853823104303E-5</v>
      </c>
      <c r="M76" s="34">
        <f t="shared" ca="1" si="12"/>
        <v>0.82560138057698929</v>
      </c>
      <c r="N76" s="34">
        <f t="shared" ca="1" si="12"/>
        <v>1.1101829929702338E-2</v>
      </c>
      <c r="O76" s="18">
        <f t="shared" ca="1" si="12"/>
        <v>1</v>
      </c>
    </row>
    <row r="77" spans="1:15" ht="12.75" customHeight="1" thickBot="1" x14ac:dyDescent="0.25">
      <c r="A77" s="72" t="s">
        <v>82</v>
      </c>
      <c r="B77" s="73"/>
      <c r="C77" s="45">
        <f ca="1">C76</f>
        <v>45676428.359999999</v>
      </c>
      <c r="D77" s="45">
        <f ca="1">D76</f>
        <v>82407430.047000006</v>
      </c>
      <c r="E77" s="45">
        <f ca="1">E76</f>
        <v>8684.15</v>
      </c>
      <c r="F77" s="45">
        <f ca="1">F76</f>
        <v>647614569.18299997</v>
      </c>
      <c r="G77" s="45">
        <f ca="1">G76</f>
        <v>8708448.1400000006</v>
      </c>
      <c r="H77" s="45">
        <f t="shared" ca="1" si="15"/>
        <v>784415559.88</v>
      </c>
      <c r="J77" s="46">
        <f t="shared" ca="1" si="13"/>
        <v>5.8229885657785252E-2</v>
      </c>
      <c r="K77" s="46">
        <f t="shared" ca="1" si="13"/>
        <v>0.10505583298170004</v>
      </c>
      <c r="L77" s="46">
        <f t="shared" ca="1" si="13"/>
        <v>1.1070853823104303E-5</v>
      </c>
      <c r="M77" s="46">
        <f t="shared" ca="1" si="12"/>
        <v>0.82560138057698929</v>
      </c>
      <c r="N77" s="46">
        <f t="shared" ca="1" si="12"/>
        <v>1.1101829929702338E-2</v>
      </c>
      <c r="O77" s="42">
        <f t="shared" ca="1" si="12"/>
        <v>1</v>
      </c>
    </row>
    <row r="78" spans="1:15" ht="12.75" customHeight="1" x14ac:dyDescent="0.2">
      <c r="A78" s="13" t="s">
        <v>83</v>
      </c>
      <c r="B78" s="14">
        <v>719</v>
      </c>
      <c r="C78" s="15">
        <f t="shared" ref="C78:G91" ca="1" si="16">IFERROR(INDIRECT("'"&amp;C$6&amp;"'!"&amp;ADDRESS(MATCH(IF($C$4="Tüm Şirketler",9003,IF($C$4="Hayatdışı Sigorta Şirketleri",9000,9001)),INDIRECT("'"&amp;C$6&amp;"'!$B$1:$B$1095"),0),MATCH($B78,INDIRECT("'"&amp;C$6&amp;"'!5:5"),0))),0)</f>
        <v>158018686.73448899</v>
      </c>
      <c r="D78" s="15">
        <f t="shared" ca="1" si="16"/>
        <v>2287804686.4243903</v>
      </c>
      <c r="E78" s="15">
        <f t="shared" ca="1" si="16"/>
        <v>829979946.11774373</v>
      </c>
      <c r="F78" s="15">
        <f t="shared" ca="1" si="16"/>
        <v>1723243116.4094636</v>
      </c>
      <c r="G78" s="15">
        <f t="shared" ca="1" si="16"/>
        <v>11191065.34</v>
      </c>
      <c r="H78" s="16">
        <f t="shared" ca="1" si="15"/>
        <v>5010237501.0260868</v>
      </c>
      <c r="J78" s="17">
        <f t="shared" ca="1" si="13"/>
        <v>3.1539160908465334E-2</v>
      </c>
      <c r="K78" s="17">
        <f t="shared" ca="1" si="13"/>
        <v>0.45662599546545496</v>
      </c>
      <c r="L78" s="17">
        <f t="shared" ca="1" si="13"/>
        <v>0.16565680687747147</v>
      </c>
      <c r="M78" s="17">
        <f t="shared" ca="1" si="12"/>
        <v>0.34394439705833241</v>
      </c>
      <c r="N78" s="17">
        <f t="shared" ca="1" si="12"/>
        <v>2.2336396902757787E-3</v>
      </c>
      <c r="O78" s="18">
        <f t="shared" ca="1" si="12"/>
        <v>1</v>
      </c>
    </row>
    <row r="79" spans="1:15" ht="12.75" customHeight="1" x14ac:dyDescent="0.2">
      <c r="A79" s="47" t="s">
        <v>84</v>
      </c>
      <c r="B79" s="31">
        <v>720</v>
      </c>
      <c r="C79" s="32">
        <f t="shared" ca="1" si="16"/>
        <v>1033468620.107233</v>
      </c>
      <c r="D79" s="32">
        <f t="shared" ca="1" si="16"/>
        <v>1601594854.5072763</v>
      </c>
      <c r="E79" s="32">
        <f t="shared" ca="1" si="16"/>
        <v>656033497.69806278</v>
      </c>
      <c r="F79" s="32">
        <f t="shared" ca="1" si="16"/>
        <v>2278330259.83746</v>
      </c>
      <c r="G79" s="32">
        <f t="shared" ca="1" si="16"/>
        <v>25858331.979999997</v>
      </c>
      <c r="H79" s="33">
        <f t="shared" ca="1" si="15"/>
        <v>5595285564.1300316</v>
      </c>
      <c r="J79" s="34">
        <f t="shared" ca="1" si="13"/>
        <v>0.18470346298900997</v>
      </c>
      <c r="K79" s="34">
        <f t="shared" ca="1" si="13"/>
        <v>0.28624005623139204</v>
      </c>
      <c r="L79" s="34">
        <f t="shared" ca="1" si="13"/>
        <v>0.1172475453091668</v>
      </c>
      <c r="M79" s="34">
        <f t="shared" ca="1" si="12"/>
        <v>0.40718748555806739</v>
      </c>
      <c r="N79" s="34">
        <f t="shared" ca="1" si="12"/>
        <v>4.621449912363948E-3</v>
      </c>
      <c r="O79" s="42">
        <f t="shared" ca="1" si="12"/>
        <v>1</v>
      </c>
    </row>
    <row r="80" spans="1:15" ht="12.75" customHeight="1" x14ac:dyDescent="0.2">
      <c r="A80" s="47" t="s">
        <v>85</v>
      </c>
      <c r="B80" s="31">
        <v>721</v>
      </c>
      <c r="C80" s="32">
        <f t="shared" ca="1" si="16"/>
        <v>14443.789999999974</v>
      </c>
      <c r="D80" s="32">
        <f t="shared" ca="1" si="16"/>
        <v>1452656.6200000003</v>
      </c>
      <c r="E80" s="32">
        <f t="shared" ca="1" si="16"/>
        <v>103557.33</v>
      </c>
      <c r="F80" s="32">
        <f t="shared" ca="1" si="16"/>
        <v>109639.50000000001</v>
      </c>
      <c r="G80" s="32">
        <f t="shared" ca="1" si="16"/>
        <v>0</v>
      </c>
      <c r="H80" s="33">
        <f t="shared" ca="1" si="15"/>
        <v>1680297.2400000005</v>
      </c>
      <c r="J80" s="34">
        <f t="shared" ca="1" si="13"/>
        <v>8.5959731743652512E-3</v>
      </c>
      <c r="K80" s="34">
        <f t="shared" ca="1" si="13"/>
        <v>0.86452360059818933</v>
      </c>
      <c r="L80" s="34">
        <f t="shared" ca="1" si="13"/>
        <v>6.1630363684939439E-2</v>
      </c>
      <c r="M80" s="34">
        <f t="shared" ca="1" si="12"/>
        <v>6.5250062542505857E-2</v>
      </c>
      <c r="N80" s="34">
        <f t="shared" ca="1" si="12"/>
        <v>0</v>
      </c>
      <c r="O80" s="42">
        <f t="shared" ca="1" si="12"/>
        <v>1</v>
      </c>
    </row>
    <row r="81" spans="1:15" ht="12.75" customHeight="1" x14ac:dyDescent="0.2">
      <c r="A81" s="47" t="s">
        <v>86</v>
      </c>
      <c r="B81" s="31">
        <v>722</v>
      </c>
      <c r="C81" s="32">
        <f t="shared" ca="1" si="16"/>
        <v>5542296.4100000001</v>
      </c>
      <c r="D81" s="32">
        <f t="shared" ca="1" si="16"/>
        <v>2255848.14</v>
      </c>
      <c r="E81" s="32">
        <f t="shared" ca="1" si="16"/>
        <v>33000</v>
      </c>
      <c r="F81" s="32">
        <f t="shared" ca="1" si="16"/>
        <v>18988538.57</v>
      </c>
      <c r="G81" s="32">
        <f t="shared" ca="1" si="16"/>
        <v>0</v>
      </c>
      <c r="H81" s="33">
        <f t="shared" ca="1" si="15"/>
        <v>26819683.120000001</v>
      </c>
      <c r="J81" s="34">
        <f t="shared" ca="1" si="13"/>
        <v>0.20665033159422355</v>
      </c>
      <c r="K81" s="34">
        <f t="shared" ca="1" si="13"/>
        <v>8.4111662688429262E-2</v>
      </c>
      <c r="L81" s="34">
        <f t="shared" ca="1" si="13"/>
        <v>1.2304395936502026E-3</v>
      </c>
      <c r="M81" s="34">
        <f t="shared" ca="1" si="12"/>
        <v>0.70800756612369697</v>
      </c>
      <c r="N81" s="34">
        <f t="shared" ca="1" si="12"/>
        <v>0</v>
      </c>
      <c r="O81" s="42">
        <f t="shared" ca="1" si="12"/>
        <v>1</v>
      </c>
    </row>
    <row r="82" spans="1:15" ht="12.75" customHeight="1" x14ac:dyDescent="0.2">
      <c r="A82" s="47" t="s">
        <v>87</v>
      </c>
      <c r="B82" s="31">
        <v>725</v>
      </c>
      <c r="C82" s="32">
        <f t="shared" ca="1" si="16"/>
        <v>45010.25</v>
      </c>
      <c r="D82" s="32">
        <f t="shared" ca="1" si="16"/>
        <v>12418635.76</v>
      </c>
      <c r="E82" s="32">
        <f t="shared" ca="1" si="16"/>
        <v>516250</v>
      </c>
      <c r="F82" s="32">
        <f t="shared" ca="1" si="16"/>
        <v>10208137.870000001</v>
      </c>
      <c r="G82" s="32">
        <f t="shared" ca="1" si="16"/>
        <v>0</v>
      </c>
      <c r="H82" s="33">
        <f t="shared" ca="1" si="15"/>
        <v>23188033.880000003</v>
      </c>
      <c r="J82" s="34">
        <f t="shared" ca="1" si="13"/>
        <v>1.9410981643778759E-3</v>
      </c>
      <c r="K82" s="34">
        <f t="shared" ca="1" si="13"/>
        <v>0.53556225699287263</v>
      </c>
      <c r="L82" s="34">
        <f t="shared" ca="1" si="13"/>
        <v>2.2263638334825475E-2</v>
      </c>
      <c r="M82" s="34">
        <f t="shared" ca="1" si="12"/>
        <v>0.44023300650792391</v>
      </c>
      <c r="N82" s="34">
        <f t="shared" ca="1" si="12"/>
        <v>0</v>
      </c>
      <c r="O82" s="42">
        <f t="shared" ca="1" si="12"/>
        <v>1</v>
      </c>
    </row>
    <row r="83" spans="1:15" ht="12.75" customHeight="1" x14ac:dyDescent="0.2">
      <c r="A83" s="47" t="s">
        <v>88</v>
      </c>
      <c r="B83" s="31">
        <v>726</v>
      </c>
      <c r="C83" s="32">
        <f t="shared" ca="1" si="16"/>
        <v>23011256.820003003</v>
      </c>
      <c r="D83" s="32">
        <f t="shared" ca="1" si="16"/>
        <v>299857254.19026852</v>
      </c>
      <c r="E83" s="32">
        <f t="shared" ca="1" si="16"/>
        <v>8650570.0299779978</v>
      </c>
      <c r="F83" s="32">
        <f t="shared" ca="1" si="16"/>
        <v>102428989.68974963</v>
      </c>
      <c r="G83" s="32">
        <f t="shared" ca="1" si="16"/>
        <v>21127824.629999999</v>
      </c>
      <c r="H83" s="33">
        <f t="shared" ca="1" si="15"/>
        <v>455075895.35999918</v>
      </c>
      <c r="J83" s="34">
        <f t="shared" ca="1" si="13"/>
        <v>5.056575629390208E-2</v>
      </c>
      <c r="K83" s="34">
        <f t="shared" ca="1" si="13"/>
        <v>0.65891702295736609</v>
      </c>
      <c r="L83" s="34">
        <f t="shared" ca="1" si="13"/>
        <v>1.900907105425733E-2</v>
      </c>
      <c r="M83" s="34">
        <f t="shared" ca="1" si="12"/>
        <v>0.22508111445612958</v>
      </c>
      <c r="N83" s="34">
        <f t="shared" ca="1" si="12"/>
        <v>4.6427035238344815E-2</v>
      </c>
      <c r="O83" s="42">
        <f t="shared" ca="1" si="12"/>
        <v>1</v>
      </c>
    </row>
    <row r="84" spans="1:15" ht="12.75" customHeight="1" x14ac:dyDescent="0.2">
      <c r="A84" s="47" t="s">
        <v>89</v>
      </c>
      <c r="B84" s="31">
        <v>730</v>
      </c>
      <c r="C84" s="32">
        <f t="shared" ca="1" si="16"/>
        <v>37029189.832104757</v>
      </c>
      <c r="D84" s="32">
        <f t="shared" ca="1" si="16"/>
        <v>57530237.499999888</v>
      </c>
      <c r="E84" s="32">
        <f t="shared" ca="1" si="16"/>
        <v>10625930.09</v>
      </c>
      <c r="F84" s="32">
        <f t="shared" ca="1" si="16"/>
        <v>5306146.1959999995</v>
      </c>
      <c r="G84" s="32">
        <f t="shared" ca="1" si="16"/>
        <v>17001872.182641041</v>
      </c>
      <c r="H84" s="33">
        <f t="shared" ca="1" si="15"/>
        <v>127493375.8007457</v>
      </c>
      <c r="J84" s="34">
        <f t="shared" ca="1" si="13"/>
        <v>0.29044010796275566</v>
      </c>
      <c r="K84" s="34">
        <f t="shared" ca="1" si="13"/>
        <v>0.45124099302156373</v>
      </c>
      <c r="L84" s="34">
        <f t="shared" ca="1" si="13"/>
        <v>8.3344958302828551E-2</v>
      </c>
      <c r="M84" s="34">
        <f t="shared" ca="1" si="12"/>
        <v>4.1618995204054862E-2</v>
      </c>
      <c r="N84" s="34">
        <f t="shared" ca="1" si="12"/>
        <v>0.13335494550879715</v>
      </c>
      <c r="O84" s="42">
        <f t="shared" ca="1" si="12"/>
        <v>1</v>
      </c>
    </row>
    <row r="85" spans="1:15" ht="12.75" customHeight="1" x14ac:dyDescent="0.2">
      <c r="A85" s="47" t="s">
        <v>90</v>
      </c>
      <c r="B85" s="31">
        <v>731</v>
      </c>
      <c r="C85" s="32">
        <f t="shared" ca="1" si="16"/>
        <v>701056.6400459999</v>
      </c>
      <c r="D85" s="32">
        <f t="shared" ca="1" si="16"/>
        <v>23013453.32940701</v>
      </c>
      <c r="E85" s="32">
        <f t="shared" ca="1" si="16"/>
        <v>749296.26999900001</v>
      </c>
      <c r="F85" s="32">
        <f t="shared" ca="1" si="16"/>
        <v>4283106.6805480011</v>
      </c>
      <c r="G85" s="32">
        <f t="shared" ca="1" si="16"/>
        <v>1600</v>
      </c>
      <c r="H85" s="33">
        <f t="shared" ca="1" si="15"/>
        <v>28748512.920000013</v>
      </c>
      <c r="J85" s="34">
        <f t="shared" ca="1" si="13"/>
        <v>2.438584013012662E-2</v>
      </c>
      <c r="K85" s="34">
        <f t="shared" ca="1" si="13"/>
        <v>0.80050934785558292</v>
      </c>
      <c r="L85" s="34">
        <f t="shared" ca="1" si="13"/>
        <v>2.6063827095478151E-2</v>
      </c>
      <c r="M85" s="34">
        <f t="shared" ca="1" si="12"/>
        <v>0.14898532986616822</v>
      </c>
      <c r="N85" s="34">
        <f t="shared" ca="1" si="12"/>
        <v>5.5655052644023833E-5</v>
      </c>
      <c r="O85" s="42">
        <f t="shared" ca="1" si="12"/>
        <v>1</v>
      </c>
    </row>
    <row r="86" spans="1:15" ht="12.75" customHeight="1" x14ac:dyDescent="0.2">
      <c r="A86" s="47" t="s">
        <v>91</v>
      </c>
      <c r="B86" s="31">
        <v>732</v>
      </c>
      <c r="C86" s="32">
        <f t="shared" ca="1" si="16"/>
        <v>0</v>
      </c>
      <c r="D86" s="32">
        <f t="shared" ca="1" si="16"/>
        <v>0</v>
      </c>
      <c r="E86" s="32">
        <f t="shared" ca="1" si="16"/>
        <v>0</v>
      </c>
      <c r="F86" s="32">
        <f t="shared" ca="1" si="16"/>
        <v>0</v>
      </c>
      <c r="G86" s="32">
        <f t="shared" ca="1" si="16"/>
        <v>0</v>
      </c>
      <c r="H86" s="33">
        <f t="shared" ca="1" si="15"/>
        <v>0</v>
      </c>
      <c r="J86" s="34">
        <f t="shared" ca="1" si="13"/>
        <v>0</v>
      </c>
      <c r="K86" s="34">
        <f t="shared" ca="1" si="13"/>
        <v>0</v>
      </c>
      <c r="L86" s="34">
        <f t="shared" ca="1" si="13"/>
        <v>0</v>
      </c>
      <c r="M86" s="34">
        <f t="shared" ca="1" si="12"/>
        <v>0</v>
      </c>
      <c r="N86" s="34">
        <f t="shared" ca="1" si="12"/>
        <v>0</v>
      </c>
      <c r="O86" s="42">
        <f t="shared" ca="1" si="12"/>
        <v>0</v>
      </c>
    </row>
    <row r="87" spans="1:15" ht="12.75" customHeight="1" x14ac:dyDescent="0.2">
      <c r="A87" s="47" t="s">
        <v>92</v>
      </c>
      <c r="B87" s="31">
        <v>733</v>
      </c>
      <c r="C87" s="32">
        <f t="shared" ca="1" si="16"/>
        <v>211705446.84523603</v>
      </c>
      <c r="D87" s="32">
        <f t="shared" ca="1" si="16"/>
        <v>740732275.90491807</v>
      </c>
      <c r="E87" s="32">
        <f t="shared" ca="1" si="16"/>
        <v>272498597.64036822</v>
      </c>
      <c r="F87" s="32">
        <f t="shared" ca="1" si="16"/>
        <v>1074524223.5764775</v>
      </c>
      <c r="G87" s="32">
        <f t="shared" ca="1" si="16"/>
        <v>6601529.2400000002</v>
      </c>
      <c r="H87" s="33">
        <f t="shared" ca="1" si="15"/>
        <v>2306062073.2069998</v>
      </c>
      <c r="J87" s="34">
        <f t="shared" ca="1" si="13"/>
        <v>9.1803880435369634E-2</v>
      </c>
      <c r="K87" s="34">
        <f t="shared" ca="1" si="13"/>
        <v>0.32121090083008685</v>
      </c>
      <c r="L87" s="34">
        <f t="shared" ca="1" si="13"/>
        <v>0.11816620237867632</v>
      </c>
      <c r="M87" s="34">
        <f t="shared" ca="1" si="12"/>
        <v>0.46595633138450421</v>
      </c>
      <c r="N87" s="34">
        <f t="shared" ca="1" si="12"/>
        <v>2.8626849713630519E-3</v>
      </c>
      <c r="O87" s="42">
        <f t="shared" ca="1" si="12"/>
        <v>1</v>
      </c>
    </row>
    <row r="88" spans="1:15" ht="12.75" customHeight="1" x14ac:dyDescent="0.2">
      <c r="A88" s="47" t="s">
        <v>93</v>
      </c>
      <c r="B88" s="31">
        <v>734</v>
      </c>
      <c r="C88" s="32">
        <f t="shared" ca="1" si="16"/>
        <v>5483779.9299999997</v>
      </c>
      <c r="D88" s="32">
        <f t="shared" ca="1" si="16"/>
        <v>14042712.979997002</v>
      </c>
      <c r="E88" s="32">
        <f t="shared" ca="1" si="16"/>
        <v>302437.89</v>
      </c>
      <c r="F88" s="32">
        <f t="shared" ca="1" si="16"/>
        <v>8437880.7700030003</v>
      </c>
      <c r="G88" s="32">
        <f t="shared" ca="1" si="16"/>
        <v>0</v>
      </c>
      <c r="H88" s="33">
        <f t="shared" ca="1" si="15"/>
        <v>28266811.57</v>
      </c>
      <c r="J88" s="34">
        <f t="shared" ca="1" si="13"/>
        <v>0.19400065396197777</v>
      </c>
      <c r="K88" s="34">
        <f t="shared" ca="1" si="13"/>
        <v>0.49679154457238989</v>
      </c>
      <c r="L88" s="34">
        <f t="shared" ca="1" si="13"/>
        <v>1.0699398807362552E-2</v>
      </c>
      <c r="M88" s="34">
        <f t="shared" ca="1" si="12"/>
        <v>0.29850840265826983</v>
      </c>
      <c r="N88" s="34">
        <f t="shared" ca="1" si="12"/>
        <v>0</v>
      </c>
      <c r="O88" s="42">
        <f t="shared" ca="1" si="12"/>
        <v>1</v>
      </c>
    </row>
    <row r="89" spans="1:15" ht="12.75" customHeight="1" x14ac:dyDescent="0.2">
      <c r="A89" s="47" t="s">
        <v>94</v>
      </c>
      <c r="B89" s="31">
        <v>769</v>
      </c>
      <c r="C89" s="32">
        <f t="shared" ca="1" si="16"/>
        <v>0</v>
      </c>
      <c r="D89" s="32">
        <f t="shared" ca="1" si="16"/>
        <v>0</v>
      </c>
      <c r="E89" s="32">
        <f t="shared" ca="1" si="16"/>
        <v>0</v>
      </c>
      <c r="F89" s="32">
        <f t="shared" ca="1" si="16"/>
        <v>0</v>
      </c>
      <c r="G89" s="32">
        <f t="shared" ca="1" si="16"/>
        <v>0</v>
      </c>
      <c r="H89" s="33">
        <f t="shared" ca="1" si="15"/>
        <v>0</v>
      </c>
      <c r="J89" s="34">
        <f t="shared" ca="1" si="13"/>
        <v>0</v>
      </c>
      <c r="K89" s="34">
        <f t="shared" ca="1" si="13"/>
        <v>0</v>
      </c>
      <c r="L89" s="34">
        <f t="shared" ca="1" si="13"/>
        <v>0</v>
      </c>
      <c r="M89" s="34">
        <f t="shared" ca="1" si="12"/>
        <v>0</v>
      </c>
      <c r="N89" s="34">
        <f t="shared" ca="1" si="12"/>
        <v>0</v>
      </c>
      <c r="O89" s="42">
        <f t="shared" ca="1" si="12"/>
        <v>0</v>
      </c>
    </row>
    <row r="90" spans="1:15" ht="12.75" customHeight="1" x14ac:dyDescent="0.2">
      <c r="A90" s="47" t="s">
        <v>95</v>
      </c>
      <c r="B90" s="31">
        <v>770</v>
      </c>
      <c r="C90" s="32">
        <f t="shared" ca="1" si="16"/>
        <v>0</v>
      </c>
      <c r="D90" s="32">
        <f t="shared" ca="1" si="16"/>
        <v>217615.42</v>
      </c>
      <c r="E90" s="32">
        <f t="shared" ca="1" si="16"/>
        <v>0</v>
      </c>
      <c r="F90" s="32">
        <f t="shared" ca="1" si="16"/>
        <v>36000</v>
      </c>
      <c r="G90" s="32">
        <f t="shared" ca="1" si="16"/>
        <v>0</v>
      </c>
      <c r="H90" s="33">
        <f t="shared" ca="1" si="15"/>
        <v>253615.42</v>
      </c>
      <c r="J90" s="34">
        <f t="shared" ca="1" si="13"/>
        <v>0</v>
      </c>
      <c r="K90" s="34">
        <f t="shared" ca="1" si="13"/>
        <v>0.85805279505481169</v>
      </c>
      <c r="L90" s="34">
        <f t="shared" ca="1" si="13"/>
        <v>0</v>
      </c>
      <c r="M90" s="34">
        <f t="shared" ca="1" si="12"/>
        <v>0.14194720494518825</v>
      </c>
      <c r="N90" s="34">
        <f t="shared" ca="1" si="12"/>
        <v>0</v>
      </c>
      <c r="O90" s="42">
        <f t="shared" ca="1" si="12"/>
        <v>1</v>
      </c>
    </row>
    <row r="91" spans="1:15" ht="12.75" customHeight="1" x14ac:dyDescent="0.2">
      <c r="A91" s="47" t="s">
        <v>96</v>
      </c>
      <c r="B91" s="31">
        <v>771</v>
      </c>
      <c r="C91" s="32">
        <f t="shared" ca="1" si="16"/>
        <v>76446373.988097996</v>
      </c>
      <c r="D91" s="32">
        <f t="shared" ca="1" si="16"/>
        <v>903992378.22756279</v>
      </c>
      <c r="E91" s="32">
        <f t="shared" ca="1" si="16"/>
        <v>35748398.560000002</v>
      </c>
      <c r="F91" s="32">
        <f t="shared" ca="1" si="16"/>
        <v>1191743685.2675388</v>
      </c>
      <c r="G91" s="32">
        <f t="shared" ca="1" si="16"/>
        <v>12667591.68</v>
      </c>
      <c r="H91" s="33">
        <f ca="1">SUM(C91:G91)</f>
        <v>2220598427.7231994</v>
      </c>
      <c r="J91" s="34">
        <f t="shared" ca="1" si="13"/>
        <v>3.4426023649165235E-2</v>
      </c>
      <c r="K91" s="34">
        <f t="shared" ca="1" si="13"/>
        <v>0.40709403687835388</v>
      </c>
      <c r="L91" s="34">
        <f t="shared" ca="1" si="13"/>
        <v>1.6098542678269469E-2</v>
      </c>
      <c r="M91" s="34">
        <f t="shared" ca="1" si="12"/>
        <v>0.53667681215529139</v>
      </c>
      <c r="N91" s="34">
        <f t="shared" ca="1" si="12"/>
        <v>5.7045846389201498E-3</v>
      </c>
      <c r="O91" s="42">
        <f t="shared" ca="1" si="12"/>
        <v>1</v>
      </c>
    </row>
    <row r="92" spans="1:15" ht="12.75" customHeight="1" thickBot="1" x14ac:dyDescent="0.25">
      <c r="A92" s="43" t="s">
        <v>97</v>
      </c>
      <c r="B92" s="44"/>
      <c r="C92" s="45">
        <f ca="1">SUM(C78:C91)</f>
        <v>1551466161.3472097</v>
      </c>
      <c r="D92" s="45">
        <f ca="1">SUM(D78:D91)</f>
        <v>5944912609.0038195</v>
      </c>
      <c r="E92" s="45">
        <f ca="1">SUM(E78:E91)</f>
        <v>1815241481.6261516</v>
      </c>
      <c r="F92" s="45">
        <f ca="1">SUM(F78:F91)</f>
        <v>6417639724.3672409</v>
      </c>
      <c r="G92" s="45">
        <f ca="1">SUM(G78:G91)</f>
        <v>94449815.052641034</v>
      </c>
      <c r="H92" s="45">
        <f ca="1">SUM(C92:G92)</f>
        <v>15823709791.397062</v>
      </c>
      <c r="J92" s="46">
        <f t="shared" ca="1" si="13"/>
        <v>9.8046929689692697E-2</v>
      </c>
      <c r="K92" s="46">
        <f t="shared" ca="1" si="13"/>
        <v>0.37569651411554028</v>
      </c>
      <c r="L92" s="46">
        <f t="shared" ca="1" si="13"/>
        <v>0.11471655544473211</v>
      </c>
      <c r="M92" s="46">
        <f t="shared" ca="1" si="12"/>
        <v>0.40557112137233103</v>
      </c>
      <c r="N92" s="46">
        <f t="shared" ca="1" si="12"/>
        <v>5.9688793777038888E-3</v>
      </c>
      <c r="O92" s="46">
        <f t="shared" ca="1" si="12"/>
        <v>1</v>
      </c>
    </row>
    <row r="93" spans="1:15" ht="12.75" customHeight="1" x14ac:dyDescent="0.2">
      <c r="A93" s="47" t="s">
        <v>98</v>
      </c>
      <c r="B93" s="31">
        <v>707</v>
      </c>
      <c r="C93" s="32">
        <f t="shared" ref="C93:G98" ca="1" si="17">IFERROR(INDIRECT("'"&amp;C$6&amp;"'!"&amp;ADDRESS(MATCH(IF($C$4="Tüm Şirketler",9003,IF($C$4="Hayatdışı Sigorta Şirketleri",9000,9001)),INDIRECT("'"&amp;C$6&amp;"'!$B$1:$B$1095"),0),MATCH($B93,INDIRECT("'"&amp;C$6&amp;"'!5:5"),0))),0)</f>
        <v>447603.03000000026</v>
      </c>
      <c r="D93" s="32">
        <f t="shared" ca="1" si="17"/>
        <v>32076853.910000004</v>
      </c>
      <c r="E93" s="32">
        <f t="shared" ca="1" si="17"/>
        <v>26856298.239999995</v>
      </c>
      <c r="F93" s="32">
        <f t="shared" ca="1" si="17"/>
        <v>37836061.369999997</v>
      </c>
      <c r="G93" s="32">
        <f t="shared" ca="1" si="17"/>
        <v>0</v>
      </c>
      <c r="H93" s="33">
        <f t="shared" ref="H93:H132" ca="1" si="18">SUM(C93:G93)</f>
        <v>97216816.549999997</v>
      </c>
      <c r="J93" s="34">
        <f t="shared" ca="1" si="13"/>
        <v>4.6041728775370015E-3</v>
      </c>
      <c r="K93" s="34">
        <f t="shared" ca="1" si="13"/>
        <v>0.32995170021333109</v>
      </c>
      <c r="L93" s="34">
        <f t="shared" ca="1" si="13"/>
        <v>0.27625157038738679</v>
      </c>
      <c r="M93" s="34">
        <f t="shared" ca="1" si="12"/>
        <v>0.38919255652174511</v>
      </c>
      <c r="N93" s="34">
        <f t="shared" ca="1" si="12"/>
        <v>0</v>
      </c>
      <c r="O93" s="42">
        <f t="shared" ca="1" si="12"/>
        <v>1</v>
      </c>
    </row>
    <row r="94" spans="1:15" ht="12.75" customHeight="1" x14ac:dyDescent="0.2">
      <c r="A94" s="47" t="s">
        <v>99</v>
      </c>
      <c r="B94" s="31">
        <v>745</v>
      </c>
      <c r="C94" s="32">
        <f t="shared" ca="1" si="17"/>
        <v>0</v>
      </c>
      <c r="D94" s="32">
        <f t="shared" ca="1" si="17"/>
        <v>0</v>
      </c>
      <c r="E94" s="32">
        <f t="shared" ca="1" si="17"/>
        <v>0</v>
      </c>
      <c r="F94" s="32">
        <f t="shared" ca="1" si="17"/>
        <v>0</v>
      </c>
      <c r="G94" s="32">
        <f t="shared" ca="1" si="17"/>
        <v>0</v>
      </c>
      <c r="H94" s="33">
        <f t="shared" ca="1" si="18"/>
        <v>0</v>
      </c>
      <c r="J94" s="34">
        <f t="shared" ca="1" si="13"/>
        <v>0</v>
      </c>
      <c r="K94" s="34">
        <f t="shared" ca="1" si="13"/>
        <v>0</v>
      </c>
      <c r="L94" s="34">
        <f t="shared" ca="1" si="13"/>
        <v>0</v>
      </c>
      <c r="M94" s="34">
        <f t="shared" ca="1" si="12"/>
        <v>0</v>
      </c>
      <c r="N94" s="34">
        <f t="shared" ca="1" si="12"/>
        <v>0</v>
      </c>
      <c r="O94" s="42">
        <f t="shared" ca="1" si="12"/>
        <v>0</v>
      </c>
    </row>
    <row r="95" spans="1:15" ht="12.75" customHeight="1" x14ac:dyDescent="0.2">
      <c r="A95" s="47" t="s">
        <v>100</v>
      </c>
      <c r="B95" s="31">
        <v>746</v>
      </c>
      <c r="C95" s="32">
        <f t="shared" ca="1" si="17"/>
        <v>0</v>
      </c>
      <c r="D95" s="32">
        <f t="shared" ca="1" si="17"/>
        <v>0</v>
      </c>
      <c r="E95" s="32">
        <f t="shared" ca="1" si="17"/>
        <v>0</v>
      </c>
      <c r="F95" s="32">
        <f t="shared" ca="1" si="17"/>
        <v>0</v>
      </c>
      <c r="G95" s="32">
        <f t="shared" ca="1" si="17"/>
        <v>0</v>
      </c>
      <c r="H95" s="33">
        <f t="shared" ca="1" si="18"/>
        <v>0</v>
      </c>
      <c r="J95" s="34">
        <f t="shared" ca="1" si="13"/>
        <v>0</v>
      </c>
      <c r="K95" s="34">
        <f t="shared" ca="1" si="13"/>
        <v>0</v>
      </c>
      <c r="L95" s="34">
        <f t="shared" ca="1" si="13"/>
        <v>0</v>
      </c>
      <c r="M95" s="34">
        <f t="shared" ca="1" si="12"/>
        <v>0</v>
      </c>
      <c r="N95" s="34">
        <f t="shared" ca="1" si="12"/>
        <v>0</v>
      </c>
      <c r="O95" s="42">
        <f t="shared" ca="1" si="12"/>
        <v>0</v>
      </c>
    </row>
    <row r="96" spans="1:15" ht="12.75" customHeight="1" x14ac:dyDescent="0.2">
      <c r="A96" s="47" t="s">
        <v>101</v>
      </c>
      <c r="B96" s="31">
        <v>747</v>
      </c>
      <c r="C96" s="32">
        <f t="shared" ca="1" si="17"/>
        <v>0</v>
      </c>
      <c r="D96" s="32">
        <f t="shared" ca="1" si="17"/>
        <v>0</v>
      </c>
      <c r="E96" s="32">
        <f t="shared" ca="1" si="17"/>
        <v>0</v>
      </c>
      <c r="F96" s="32">
        <f t="shared" ca="1" si="17"/>
        <v>0</v>
      </c>
      <c r="G96" s="32">
        <f t="shared" ca="1" si="17"/>
        <v>0</v>
      </c>
      <c r="H96" s="33">
        <f t="shared" ca="1" si="18"/>
        <v>0</v>
      </c>
      <c r="J96" s="34">
        <f t="shared" ca="1" si="13"/>
        <v>0</v>
      </c>
      <c r="K96" s="34">
        <f t="shared" ca="1" si="13"/>
        <v>0</v>
      </c>
      <c r="L96" s="34">
        <f t="shared" ca="1" si="13"/>
        <v>0</v>
      </c>
      <c r="M96" s="34">
        <f t="shared" ca="1" si="12"/>
        <v>0</v>
      </c>
      <c r="N96" s="34">
        <f t="shared" ca="1" si="12"/>
        <v>0</v>
      </c>
      <c r="O96" s="42">
        <f t="shared" ca="1" si="12"/>
        <v>0</v>
      </c>
    </row>
    <row r="97" spans="1:15" ht="12.75" customHeight="1" x14ac:dyDescent="0.2">
      <c r="A97" s="47" t="s">
        <v>102</v>
      </c>
      <c r="B97" s="31">
        <v>755</v>
      </c>
      <c r="C97" s="32">
        <f t="shared" ca="1" si="17"/>
        <v>296478898.28926724</v>
      </c>
      <c r="D97" s="32">
        <f t="shared" ca="1" si="17"/>
        <v>252632307.19957754</v>
      </c>
      <c r="E97" s="32">
        <f t="shared" ca="1" si="17"/>
        <v>42919065.647234999</v>
      </c>
      <c r="F97" s="32">
        <f t="shared" ca="1" si="17"/>
        <v>1266671512.6321144</v>
      </c>
      <c r="G97" s="32">
        <f t="shared" ca="1" si="17"/>
        <v>9989028.3519999981</v>
      </c>
      <c r="H97" s="33">
        <f t="shared" ca="1" si="18"/>
        <v>1868690812.1201942</v>
      </c>
      <c r="J97" s="34">
        <f t="shared" ca="1" si="13"/>
        <v>0.15865594049391502</v>
      </c>
      <c r="K97" s="34">
        <f t="shared" ca="1" si="13"/>
        <v>0.13519213856086976</v>
      </c>
      <c r="L97" s="34">
        <f t="shared" ca="1" si="13"/>
        <v>2.2967451527489205E-2</v>
      </c>
      <c r="M97" s="34">
        <f t="shared" ca="1" si="12"/>
        <v>0.67783900066109071</v>
      </c>
      <c r="N97" s="34">
        <f t="shared" ca="1" si="12"/>
        <v>5.345468756635329E-3</v>
      </c>
      <c r="O97" s="42">
        <f t="shared" ca="1" si="12"/>
        <v>1</v>
      </c>
    </row>
    <row r="98" spans="1:15" ht="12.75" customHeight="1" x14ac:dyDescent="0.2">
      <c r="A98" s="19" t="s">
        <v>103</v>
      </c>
      <c r="B98" s="20">
        <v>756</v>
      </c>
      <c r="C98" s="21">
        <f t="shared" ca="1" si="17"/>
        <v>40853994.409347989</v>
      </c>
      <c r="D98" s="21">
        <f t="shared" ca="1" si="17"/>
        <v>13458181.15677</v>
      </c>
      <c r="E98" s="21">
        <f t="shared" ca="1" si="17"/>
        <v>10567095.252620999</v>
      </c>
      <c r="F98" s="21">
        <f t="shared" ca="1" si="17"/>
        <v>325883283.06808996</v>
      </c>
      <c r="G98" s="21">
        <f t="shared" ca="1" si="17"/>
        <v>11850772.2685875</v>
      </c>
      <c r="H98" s="22">
        <f t="shared" ca="1" si="18"/>
        <v>402613326.15541649</v>
      </c>
      <c r="J98" s="23">
        <f t="shared" ca="1" si="13"/>
        <v>0.10147203720121664</v>
      </c>
      <c r="K98" s="23">
        <f t="shared" ca="1" si="13"/>
        <v>3.3427063344582099E-2</v>
      </c>
      <c r="L98" s="23">
        <f t="shared" ca="1" si="13"/>
        <v>2.6246263017488638E-2</v>
      </c>
      <c r="M98" s="23">
        <f t="shared" ca="1" si="12"/>
        <v>0.80942001145360187</v>
      </c>
      <c r="N98" s="23">
        <f t="shared" ca="1" si="12"/>
        <v>2.9434624983110651E-2</v>
      </c>
      <c r="O98" s="24">
        <f t="shared" ca="1" si="12"/>
        <v>1</v>
      </c>
    </row>
    <row r="99" spans="1:15" ht="12.75" customHeight="1" thickBot="1" x14ac:dyDescent="0.25">
      <c r="A99" s="26" t="s">
        <v>104</v>
      </c>
      <c r="B99" s="27"/>
      <c r="C99" s="28">
        <f ca="1">SUM(C93:C98)</f>
        <v>337780495.72861522</v>
      </c>
      <c r="D99" s="28">
        <f ca="1">SUM(D93:D98)</f>
        <v>298167342.26634753</v>
      </c>
      <c r="E99" s="28">
        <f ca="1">SUM(E93:E98)</f>
        <v>80342459.139855981</v>
      </c>
      <c r="F99" s="28">
        <f ca="1">SUM(F93:F98)</f>
        <v>1630390857.0702043</v>
      </c>
      <c r="G99" s="28">
        <f ca="1">SUM(G93:G98)</f>
        <v>21839800.620587498</v>
      </c>
      <c r="H99" s="28">
        <f t="shared" ca="1" si="18"/>
        <v>2368520954.8256102</v>
      </c>
      <c r="J99" s="29">
        <f t="shared" ca="1" si="13"/>
        <v>0.14261241600604094</v>
      </c>
      <c r="K99" s="29">
        <f t="shared" ca="1" si="13"/>
        <v>0.12588756779156343</v>
      </c>
      <c r="L99" s="29">
        <f t="shared" ca="1" si="13"/>
        <v>3.3920940820120989E-2</v>
      </c>
      <c r="M99" s="29">
        <f t="shared" ca="1" si="12"/>
        <v>0.68835821517578544</v>
      </c>
      <c r="N99" s="29">
        <f t="shared" ca="1" si="12"/>
        <v>9.2208602064892953E-3</v>
      </c>
      <c r="O99" s="29">
        <f t="shared" ca="1" si="12"/>
        <v>1</v>
      </c>
    </row>
    <row r="100" spans="1:15" ht="12.75" customHeight="1" x14ac:dyDescent="0.2">
      <c r="A100" s="47" t="s">
        <v>105</v>
      </c>
      <c r="B100" s="31">
        <v>705</v>
      </c>
      <c r="C100" s="32">
        <f t="shared" ref="C100:G103" ca="1" si="19">IFERROR(INDIRECT("'"&amp;C$6&amp;"'!"&amp;ADDRESS(MATCH(IF($C$4="Tüm Şirketler",9003,IF($C$4="Hayatdışı Sigorta Şirketleri",9000,9001)),INDIRECT("'"&amp;C$6&amp;"'!$B$1:$B$1095"),0),MATCH($B100,INDIRECT("'"&amp;C$6&amp;"'!5:5"),0))),0)</f>
        <v>35406692.891999997</v>
      </c>
      <c r="D100" s="32">
        <f t="shared" ca="1" si="19"/>
        <v>263112967.13999999</v>
      </c>
      <c r="E100" s="32">
        <f t="shared" ca="1" si="19"/>
        <v>182599165.03999999</v>
      </c>
      <c r="F100" s="32">
        <f t="shared" ca="1" si="19"/>
        <v>180644082.02000001</v>
      </c>
      <c r="G100" s="32">
        <f t="shared" ca="1" si="19"/>
        <v>0</v>
      </c>
      <c r="H100" s="33">
        <f t="shared" ca="1" si="18"/>
        <v>661762907.09200001</v>
      </c>
      <c r="J100" s="34">
        <f t="shared" ref="J100:O132" ca="1" si="20">IF($H100=0,0,C100/$H100)</f>
        <v>5.3503592468771698E-2</v>
      </c>
      <c r="K100" s="34">
        <f t="shared" ca="1" si="20"/>
        <v>0.39759400885160423</v>
      </c>
      <c r="L100" s="34">
        <f t="shared" ca="1" si="20"/>
        <v>0.27592837719236896</v>
      </c>
      <c r="M100" s="34">
        <f t="shared" ca="1" si="20"/>
        <v>0.27297402148725508</v>
      </c>
      <c r="N100" s="34">
        <f t="shared" ca="1" si="20"/>
        <v>0</v>
      </c>
      <c r="O100" s="42">
        <f t="shared" ca="1" si="20"/>
        <v>1</v>
      </c>
    </row>
    <row r="101" spans="1:15" ht="12.75" customHeight="1" x14ac:dyDescent="0.2">
      <c r="A101" s="47" t="s">
        <v>106</v>
      </c>
      <c r="B101" s="31">
        <v>706</v>
      </c>
      <c r="C101" s="32">
        <f t="shared" ca="1" si="19"/>
        <v>2943571.3126969999</v>
      </c>
      <c r="D101" s="32">
        <f t="shared" ca="1" si="19"/>
        <v>57671260.149310492</v>
      </c>
      <c r="E101" s="32">
        <f t="shared" ca="1" si="19"/>
        <v>1500</v>
      </c>
      <c r="F101" s="32">
        <f t="shared" ca="1" si="19"/>
        <v>692276.6399999999</v>
      </c>
      <c r="G101" s="32">
        <f t="shared" ca="1" si="19"/>
        <v>0</v>
      </c>
      <c r="H101" s="33">
        <f t="shared" ca="1" si="18"/>
        <v>61308608.102007493</v>
      </c>
      <c r="J101" s="34">
        <f t="shared" ca="1" si="20"/>
        <v>4.8012365699109966E-2</v>
      </c>
      <c r="K101" s="34">
        <f t="shared" ca="1" si="20"/>
        <v>0.94067149678810114</v>
      </c>
      <c r="L101" s="34">
        <f t="shared" ca="1" si="20"/>
        <v>2.4466384842798019E-5</v>
      </c>
      <c r="M101" s="34">
        <f t="shared" ca="1" si="20"/>
        <v>1.1291671127946093E-2</v>
      </c>
      <c r="N101" s="34">
        <f t="shared" ca="1" si="20"/>
        <v>0</v>
      </c>
      <c r="O101" s="42">
        <f t="shared" ca="1" si="20"/>
        <v>1</v>
      </c>
    </row>
    <row r="102" spans="1:15" ht="12.75" customHeight="1" x14ac:dyDescent="0.2">
      <c r="A102" s="47" t="s">
        <v>107</v>
      </c>
      <c r="B102" s="31">
        <v>708</v>
      </c>
      <c r="C102" s="32">
        <f t="shared" ca="1" si="19"/>
        <v>94482.92</v>
      </c>
      <c r="D102" s="32">
        <f t="shared" ca="1" si="19"/>
        <v>9128356.8800000008</v>
      </c>
      <c r="E102" s="32">
        <f t="shared" ca="1" si="19"/>
        <v>0</v>
      </c>
      <c r="F102" s="32">
        <f t="shared" ca="1" si="19"/>
        <v>468953.28</v>
      </c>
      <c r="G102" s="32">
        <f t="shared" ca="1" si="19"/>
        <v>0</v>
      </c>
      <c r="H102" s="33">
        <f t="shared" ca="1" si="18"/>
        <v>9691793.0800000001</v>
      </c>
      <c r="J102" s="34">
        <f t="shared" ca="1" si="20"/>
        <v>9.7487553871713484E-3</v>
      </c>
      <c r="K102" s="34">
        <f t="shared" ca="1" si="20"/>
        <v>0.94186460695671403</v>
      </c>
      <c r="L102" s="34">
        <f t="shared" ca="1" si="20"/>
        <v>0</v>
      </c>
      <c r="M102" s="34">
        <f t="shared" ca="1" si="20"/>
        <v>4.8386637656114714E-2</v>
      </c>
      <c r="N102" s="34">
        <f t="shared" ca="1" si="20"/>
        <v>0</v>
      </c>
      <c r="O102" s="42">
        <f t="shared" ca="1" si="20"/>
        <v>1</v>
      </c>
    </row>
    <row r="103" spans="1:15" ht="12.75" customHeight="1" x14ac:dyDescent="0.2">
      <c r="A103" s="47" t="s">
        <v>108</v>
      </c>
      <c r="B103" s="31">
        <v>736</v>
      </c>
      <c r="C103" s="32">
        <f t="shared" ca="1" si="19"/>
        <v>34603049.576880999</v>
      </c>
      <c r="D103" s="32">
        <f t="shared" ca="1" si="19"/>
        <v>74243937.784362897</v>
      </c>
      <c r="E103" s="32">
        <f t="shared" ca="1" si="19"/>
        <v>106417619.96998692</v>
      </c>
      <c r="F103" s="32">
        <f t="shared" ca="1" si="19"/>
        <v>176078006.92906699</v>
      </c>
      <c r="G103" s="32">
        <f t="shared" ca="1" si="19"/>
        <v>449818.27999999997</v>
      </c>
      <c r="H103" s="33">
        <f t="shared" ca="1" si="18"/>
        <v>391792432.54029775</v>
      </c>
      <c r="J103" s="34">
        <f t="shared" ca="1" si="20"/>
        <v>8.8319851796325621E-2</v>
      </c>
      <c r="K103" s="34">
        <f t="shared" ca="1" si="20"/>
        <v>0.18949814140865662</v>
      </c>
      <c r="L103" s="34">
        <f t="shared" ca="1" si="20"/>
        <v>0.27161734411253935</v>
      </c>
      <c r="M103" s="34">
        <f t="shared" ca="1" si="20"/>
        <v>0.44941655913927464</v>
      </c>
      <c r="N103" s="34">
        <f t="shared" ca="1" si="20"/>
        <v>1.1481035432039234E-3</v>
      </c>
      <c r="O103" s="42">
        <f t="shared" ca="1" si="20"/>
        <v>1</v>
      </c>
    </row>
    <row r="104" spans="1:15" ht="12.75" customHeight="1" thickBot="1" x14ac:dyDescent="0.25">
      <c r="A104" s="43" t="s">
        <v>109</v>
      </c>
      <c r="B104" s="44"/>
      <c r="C104" s="45">
        <f ca="1">C103+C101+C100+C102</f>
        <v>73047796.701578006</v>
      </c>
      <c r="D104" s="45">
        <f ca="1">D103+D101+D100+D102</f>
        <v>404156521.95367336</v>
      </c>
      <c r="E104" s="45">
        <f ca="1">E103+E101+E100+E102</f>
        <v>289018285.00998688</v>
      </c>
      <c r="F104" s="45">
        <f ca="1">F103+F101+F100+F102</f>
        <v>357883318.86906695</v>
      </c>
      <c r="G104" s="45">
        <f ca="1">G103+G101+G100+G102</f>
        <v>449818.27999999997</v>
      </c>
      <c r="H104" s="45">
        <f t="shared" ca="1" si="18"/>
        <v>1124555740.8143051</v>
      </c>
      <c r="J104" s="46">
        <f t="shared" ca="1" si="20"/>
        <v>6.495702618412065E-2</v>
      </c>
      <c r="K104" s="46">
        <f t="shared" ca="1" si="20"/>
        <v>0.35939216464362939</v>
      </c>
      <c r="L104" s="46">
        <f t="shared" ca="1" si="20"/>
        <v>0.25700663339347241</v>
      </c>
      <c r="M104" s="46">
        <f t="shared" ca="1" si="20"/>
        <v>0.31824417935025534</v>
      </c>
      <c r="N104" s="46">
        <f t="shared" ca="1" si="20"/>
        <v>3.9999642852232549E-4</v>
      </c>
      <c r="O104" s="46">
        <f t="shared" ca="1" si="20"/>
        <v>1</v>
      </c>
    </row>
    <row r="105" spans="1:15" ht="12.75" customHeight="1" x14ac:dyDescent="0.2">
      <c r="A105" s="13" t="s">
        <v>110</v>
      </c>
      <c r="B105" s="14">
        <v>702</v>
      </c>
      <c r="C105" s="15">
        <f t="shared" ref="C105:G113" ca="1" si="21">IFERROR(INDIRECT("'"&amp;C$6&amp;"'!"&amp;ADDRESS(MATCH(IF($C$4="Tüm Şirketler",9003,IF($C$4="Hayatdışı Sigorta Şirketleri",9000,9001)),INDIRECT("'"&amp;C$6&amp;"'!$B$1:$B$1095"),0),MATCH($B105,INDIRECT("'"&amp;C$6&amp;"'!5:5"),0))),0)</f>
        <v>591817021.35746694</v>
      </c>
      <c r="D105" s="15">
        <f t="shared" ca="1" si="21"/>
        <v>1139731770.59759</v>
      </c>
      <c r="E105" s="15">
        <f t="shared" ca="1" si="21"/>
        <v>315820989.56051505</v>
      </c>
      <c r="F105" s="15">
        <f t="shared" ca="1" si="21"/>
        <v>3246601495.1102452</v>
      </c>
      <c r="G105" s="15">
        <f t="shared" ca="1" si="21"/>
        <v>77698886.851099998</v>
      </c>
      <c r="H105" s="16">
        <f t="shared" ca="1" si="18"/>
        <v>5371670163.4769173</v>
      </c>
      <c r="J105" s="17">
        <f t="shared" ca="1" si="20"/>
        <v>0.11017374547330767</v>
      </c>
      <c r="K105" s="17">
        <f t="shared" ca="1" si="20"/>
        <v>0.21217456320137806</v>
      </c>
      <c r="L105" s="17">
        <f t="shared" ca="1" si="20"/>
        <v>5.8793816438664916E-2</v>
      </c>
      <c r="M105" s="17">
        <f t="shared" ca="1" si="20"/>
        <v>0.60439330716627981</v>
      </c>
      <c r="N105" s="17">
        <f t="shared" ca="1" si="20"/>
        <v>1.4464567720369468E-2</v>
      </c>
      <c r="O105" s="18">
        <f t="shared" ca="1" si="20"/>
        <v>1</v>
      </c>
    </row>
    <row r="106" spans="1:15" ht="12.75" customHeight="1" x14ac:dyDescent="0.2">
      <c r="A106" s="47" t="s">
        <v>111</v>
      </c>
      <c r="B106" s="31">
        <v>748</v>
      </c>
      <c r="C106" s="32">
        <f t="shared" ca="1" si="21"/>
        <v>0</v>
      </c>
      <c r="D106" s="32">
        <f t="shared" ca="1" si="21"/>
        <v>24921.71</v>
      </c>
      <c r="E106" s="32">
        <f t="shared" ca="1" si="21"/>
        <v>239891885.03999999</v>
      </c>
      <c r="F106" s="32">
        <f t="shared" ca="1" si="21"/>
        <v>2944.4</v>
      </c>
      <c r="G106" s="32">
        <f t="shared" ca="1" si="21"/>
        <v>0</v>
      </c>
      <c r="H106" s="33">
        <f t="shared" ca="1" si="18"/>
        <v>239919751.15000001</v>
      </c>
      <c r="J106" s="34">
        <f t="shared" ca="1" si="20"/>
        <v>0</v>
      </c>
      <c r="K106" s="34">
        <f t="shared" ca="1" si="20"/>
        <v>1.0387519110262297E-4</v>
      </c>
      <c r="L106" s="34">
        <f t="shared" ca="1" si="20"/>
        <v>0.9998838523720267</v>
      </c>
      <c r="M106" s="34">
        <f t="shared" ca="1" si="20"/>
        <v>1.2272436870606516E-5</v>
      </c>
      <c r="N106" s="34">
        <f t="shared" ca="1" si="20"/>
        <v>0</v>
      </c>
      <c r="O106" s="42">
        <f t="shared" ca="1" si="20"/>
        <v>1</v>
      </c>
    </row>
    <row r="107" spans="1:15" ht="12.75" customHeight="1" x14ac:dyDescent="0.2">
      <c r="A107" s="47" t="s">
        <v>112</v>
      </c>
      <c r="B107" s="31">
        <v>749</v>
      </c>
      <c r="C107" s="32">
        <f t="shared" ca="1" si="21"/>
        <v>0</v>
      </c>
      <c r="D107" s="32">
        <f t="shared" ca="1" si="21"/>
        <v>0</v>
      </c>
      <c r="E107" s="32">
        <f t="shared" ca="1" si="21"/>
        <v>4654276.5</v>
      </c>
      <c r="F107" s="32">
        <f t="shared" ca="1" si="21"/>
        <v>0</v>
      </c>
      <c r="G107" s="32">
        <f t="shared" ca="1" si="21"/>
        <v>0</v>
      </c>
      <c r="H107" s="33">
        <f t="shared" ca="1" si="18"/>
        <v>4654276.5</v>
      </c>
      <c r="J107" s="34">
        <f t="shared" ca="1" si="20"/>
        <v>0</v>
      </c>
      <c r="K107" s="34">
        <f t="shared" ca="1" si="20"/>
        <v>0</v>
      </c>
      <c r="L107" s="34">
        <f t="shared" ca="1" si="20"/>
        <v>1</v>
      </c>
      <c r="M107" s="34">
        <f t="shared" ca="1" si="20"/>
        <v>0</v>
      </c>
      <c r="N107" s="34">
        <f t="shared" ca="1" si="20"/>
        <v>0</v>
      </c>
      <c r="O107" s="42">
        <f t="shared" ca="1" si="20"/>
        <v>1</v>
      </c>
    </row>
    <row r="108" spans="1:15" ht="12.75" customHeight="1" x14ac:dyDescent="0.2">
      <c r="A108" s="47" t="s">
        <v>113</v>
      </c>
      <c r="B108" s="31">
        <v>752</v>
      </c>
      <c r="C108" s="32">
        <f t="shared" ca="1" si="21"/>
        <v>0</v>
      </c>
      <c r="D108" s="32">
        <f t="shared" ca="1" si="21"/>
        <v>0</v>
      </c>
      <c r="E108" s="32">
        <f t="shared" ca="1" si="21"/>
        <v>0</v>
      </c>
      <c r="F108" s="32">
        <f t="shared" ca="1" si="21"/>
        <v>0</v>
      </c>
      <c r="G108" s="32">
        <f t="shared" ca="1" si="21"/>
        <v>0</v>
      </c>
      <c r="H108" s="33">
        <f t="shared" ca="1" si="18"/>
        <v>0</v>
      </c>
      <c r="J108" s="34">
        <f t="shared" ca="1" si="20"/>
        <v>0</v>
      </c>
      <c r="K108" s="34">
        <f t="shared" ca="1" si="20"/>
        <v>0</v>
      </c>
      <c r="L108" s="34">
        <f t="shared" ca="1" si="20"/>
        <v>0</v>
      </c>
      <c r="M108" s="34">
        <f t="shared" ca="1" si="20"/>
        <v>0</v>
      </c>
      <c r="N108" s="34">
        <f t="shared" ca="1" si="20"/>
        <v>0</v>
      </c>
      <c r="O108" s="42">
        <f t="shared" ca="1" si="20"/>
        <v>0</v>
      </c>
    </row>
    <row r="109" spans="1:15" ht="12.75" customHeight="1" x14ac:dyDescent="0.2">
      <c r="A109" s="47" t="s">
        <v>114</v>
      </c>
      <c r="B109" s="31">
        <v>753</v>
      </c>
      <c r="C109" s="32">
        <f t="shared" ca="1" si="21"/>
        <v>0</v>
      </c>
      <c r="D109" s="32">
        <f t="shared" ca="1" si="21"/>
        <v>0</v>
      </c>
      <c r="E109" s="32">
        <f t="shared" ca="1" si="21"/>
        <v>0</v>
      </c>
      <c r="F109" s="32">
        <f t="shared" ca="1" si="21"/>
        <v>0</v>
      </c>
      <c r="G109" s="32">
        <f t="shared" ca="1" si="21"/>
        <v>0</v>
      </c>
      <c r="H109" s="33">
        <f t="shared" ca="1" si="18"/>
        <v>0</v>
      </c>
      <c r="J109" s="34">
        <f t="shared" ca="1" si="20"/>
        <v>0</v>
      </c>
      <c r="K109" s="34">
        <f t="shared" ca="1" si="20"/>
        <v>0</v>
      </c>
      <c r="L109" s="34">
        <f t="shared" ca="1" si="20"/>
        <v>0</v>
      </c>
      <c r="M109" s="34">
        <f t="shared" ca="1" si="20"/>
        <v>0</v>
      </c>
      <c r="N109" s="34">
        <f t="shared" ca="1" si="20"/>
        <v>0</v>
      </c>
      <c r="O109" s="42">
        <f t="shared" ca="1" si="20"/>
        <v>0</v>
      </c>
    </row>
    <row r="110" spans="1:15" ht="12.75" customHeight="1" x14ac:dyDescent="0.2">
      <c r="A110" s="47" t="s">
        <v>115</v>
      </c>
      <c r="B110" s="31">
        <v>754</v>
      </c>
      <c r="C110" s="32">
        <f t="shared" ca="1" si="21"/>
        <v>36882.910000000003</v>
      </c>
      <c r="D110" s="32">
        <f t="shared" ca="1" si="21"/>
        <v>1486702.82</v>
      </c>
      <c r="E110" s="32">
        <f t="shared" ca="1" si="21"/>
        <v>2067383.21</v>
      </c>
      <c r="F110" s="32">
        <f t="shared" ca="1" si="21"/>
        <v>456454.32</v>
      </c>
      <c r="G110" s="32">
        <f t="shared" ca="1" si="21"/>
        <v>0</v>
      </c>
      <c r="H110" s="33">
        <f t="shared" ca="1" si="18"/>
        <v>4047423.26</v>
      </c>
      <c r="J110" s="34">
        <f t="shared" ca="1" si="20"/>
        <v>9.1126891433637724E-3</v>
      </c>
      <c r="K110" s="34">
        <f t="shared" ca="1" si="20"/>
        <v>0.36732081734392169</v>
      </c>
      <c r="L110" s="34">
        <f t="shared" ca="1" si="20"/>
        <v>0.51078997109879731</v>
      </c>
      <c r="M110" s="34">
        <f t="shared" ca="1" si="20"/>
        <v>0.11277652241391725</v>
      </c>
      <c r="N110" s="34">
        <f t="shared" ca="1" si="20"/>
        <v>0</v>
      </c>
      <c r="O110" s="42">
        <f t="shared" ca="1" si="20"/>
        <v>1</v>
      </c>
    </row>
    <row r="111" spans="1:15" ht="12.75" customHeight="1" x14ac:dyDescent="0.2">
      <c r="A111" s="47" t="s">
        <v>116</v>
      </c>
      <c r="B111" s="31">
        <v>757</v>
      </c>
      <c r="C111" s="32">
        <f t="shared" ca="1" si="21"/>
        <v>0</v>
      </c>
      <c r="D111" s="32">
        <f t="shared" ca="1" si="21"/>
        <v>0</v>
      </c>
      <c r="E111" s="32">
        <f t="shared" ca="1" si="21"/>
        <v>0</v>
      </c>
      <c r="F111" s="32">
        <f t="shared" ca="1" si="21"/>
        <v>0</v>
      </c>
      <c r="G111" s="32">
        <f t="shared" ca="1" si="21"/>
        <v>0</v>
      </c>
      <c r="H111" s="33">
        <f t="shared" ca="1" si="18"/>
        <v>0</v>
      </c>
      <c r="J111" s="34">
        <f t="shared" ca="1" si="20"/>
        <v>0</v>
      </c>
      <c r="K111" s="34">
        <f t="shared" ca="1" si="20"/>
        <v>0</v>
      </c>
      <c r="L111" s="34">
        <f t="shared" ca="1" si="20"/>
        <v>0</v>
      </c>
      <c r="M111" s="34">
        <f t="shared" ca="1" si="20"/>
        <v>0</v>
      </c>
      <c r="N111" s="34">
        <f t="shared" ca="1" si="20"/>
        <v>0</v>
      </c>
      <c r="O111" s="42">
        <f t="shared" ca="1" si="20"/>
        <v>0</v>
      </c>
    </row>
    <row r="112" spans="1:15" ht="12.75" customHeight="1" x14ac:dyDescent="0.2">
      <c r="A112" s="47" t="s">
        <v>117</v>
      </c>
      <c r="B112" s="31">
        <v>758</v>
      </c>
      <c r="C112" s="32">
        <f t="shared" ca="1" si="21"/>
        <v>7271027.0900540007</v>
      </c>
      <c r="D112" s="32">
        <f t="shared" ca="1" si="21"/>
        <v>4702060.835664195</v>
      </c>
      <c r="E112" s="32">
        <f t="shared" ca="1" si="21"/>
        <v>27796462.830222022</v>
      </c>
      <c r="F112" s="32">
        <f t="shared" ca="1" si="21"/>
        <v>1108704.233736</v>
      </c>
      <c r="G112" s="32">
        <f t="shared" ca="1" si="21"/>
        <v>0</v>
      </c>
      <c r="H112" s="33">
        <f t="shared" ca="1" si="18"/>
        <v>40878254.989676215</v>
      </c>
      <c r="J112" s="34">
        <f t="shared" ca="1" si="20"/>
        <v>0.17787029049773029</v>
      </c>
      <c r="K112" s="34">
        <f t="shared" ca="1" si="20"/>
        <v>0.11502596764102818</v>
      </c>
      <c r="L112" s="34">
        <f t="shared" ca="1" si="20"/>
        <v>0.67998163907050357</v>
      </c>
      <c r="M112" s="34">
        <f t="shared" ca="1" si="20"/>
        <v>2.7122102790738078E-2</v>
      </c>
      <c r="N112" s="34">
        <f t="shared" ca="1" si="20"/>
        <v>0</v>
      </c>
      <c r="O112" s="42">
        <f t="shared" ca="1" si="20"/>
        <v>1</v>
      </c>
    </row>
    <row r="113" spans="1:15" ht="12.75" customHeight="1" x14ac:dyDescent="0.2">
      <c r="A113" s="47" t="s">
        <v>118</v>
      </c>
      <c r="B113" s="31">
        <v>759</v>
      </c>
      <c r="C113" s="32">
        <f t="shared" ca="1" si="21"/>
        <v>101293993.04999988</v>
      </c>
      <c r="D113" s="32">
        <f t="shared" ca="1" si="21"/>
        <v>405797520.98423231</v>
      </c>
      <c r="E113" s="32">
        <f t="shared" ca="1" si="21"/>
        <v>86256578.330000013</v>
      </c>
      <c r="F113" s="32">
        <f t="shared" ca="1" si="21"/>
        <v>97803836.3699999</v>
      </c>
      <c r="G113" s="32">
        <f t="shared" ca="1" si="21"/>
        <v>0</v>
      </c>
      <c r="H113" s="33">
        <f t="shared" ca="1" si="18"/>
        <v>691151928.73423207</v>
      </c>
      <c r="J113" s="34">
        <f t="shared" ca="1" si="20"/>
        <v>0.14655821511705619</v>
      </c>
      <c r="K113" s="34">
        <f t="shared" ca="1" si="20"/>
        <v>0.58713215447058853</v>
      </c>
      <c r="L113" s="34">
        <f t="shared" ca="1" si="20"/>
        <v>0.12480118298731994</v>
      </c>
      <c r="M113" s="34">
        <f t="shared" ca="1" si="20"/>
        <v>0.14150844742503541</v>
      </c>
      <c r="N113" s="34">
        <f t="shared" ca="1" si="20"/>
        <v>0</v>
      </c>
      <c r="O113" s="42">
        <f t="shared" ca="1" si="20"/>
        <v>1</v>
      </c>
    </row>
    <row r="114" spans="1:15" ht="12.75" customHeight="1" thickBot="1" x14ac:dyDescent="0.25">
      <c r="A114" s="26" t="s">
        <v>119</v>
      </c>
      <c r="B114" s="27"/>
      <c r="C114" s="28">
        <f ca="1">SUM(C105:C113)</f>
        <v>700418924.40752077</v>
      </c>
      <c r="D114" s="28">
        <f ca="1">SUM(D105:D113)</f>
        <v>1551742976.9474864</v>
      </c>
      <c r="E114" s="28">
        <f ca="1">SUM(E105:E113)</f>
        <v>676487575.4707371</v>
      </c>
      <c r="F114" s="28">
        <f ca="1">SUM(F105:F113)</f>
        <v>3345973434.4339814</v>
      </c>
      <c r="G114" s="28">
        <f ca="1">SUM(G105:G113)</f>
        <v>77698886.851099998</v>
      </c>
      <c r="H114" s="28">
        <f t="shared" ca="1" si="18"/>
        <v>6352321798.1108255</v>
      </c>
      <c r="J114" s="29">
        <f t="shared" ca="1" si="20"/>
        <v>0.11026187694329728</v>
      </c>
      <c r="K114" s="29">
        <f t="shared" ca="1" si="20"/>
        <v>0.24427965494584566</v>
      </c>
      <c r="L114" s="29">
        <f t="shared" ca="1" si="20"/>
        <v>0.10649453805566397</v>
      </c>
      <c r="M114" s="29">
        <f t="shared" ca="1" si="20"/>
        <v>0.52673235720348277</v>
      </c>
      <c r="N114" s="29">
        <f t="shared" ca="1" si="20"/>
        <v>1.2231572851710311E-2</v>
      </c>
      <c r="O114" s="29">
        <f t="shared" ca="1" si="20"/>
        <v>1</v>
      </c>
    </row>
    <row r="115" spans="1:15" ht="12.75" customHeight="1" x14ac:dyDescent="0.2">
      <c r="A115" s="30" t="s">
        <v>120</v>
      </c>
      <c r="B115" s="31">
        <v>760</v>
      </c>
      <c r="C115" s="32">
        <f ca="1">IFERROR(INDIRECT("'"&amp;C$6&amp;"'!"&amp;ADDRESS(MATCH(IF($C$4="Tüm Şirketler",9003,IF($C$4="Hayatdışı Sigorta Şirketleri",9000,9001)),INDIRECT("'"&amp;C$6&amp;"'!$B$1:$B$1095"),0),MATCH($B115,INDIRECT("'"&amp;C$6&amp;"'!5:5"),0))),0)</f>
        <v>40481604.56975507</v>
      </c>
      <c r="D115" s="32">
        <f ca="1">IFERROR(INDIRECT("'"&amp;D$6&amp;"'!"&amp;ADDRESS(MATCH(IF($C$4="Tüm Şirketler",9003,IF($C$4="Hayatdışı Sigorta Şirketleri",9000,9001)),INDIRECT("'"&amp;D$6&amp;"'!$B$1:$B$1095"),0),MATCH($B115,INDIRECT("'"&amp;D$6&amp;"'!5:5"),0))),0)</f>
        <v>4169339578.5771198</v>
      </c>
      <c r="E115" s="32">
        <f ca="1">IFERROR(INDIRECT("'"&amp;E$6&amp;"'!"&amp;ADDRESS(MATCH(IF($C$4="Tüm Şirketler",9003,IF($C$4="Hayatdışı Sigorta Şirketleri",9000,9001)),INDIRECT("'"&amp;E$6&amp;"'!$B$1:$B$1095"),0),MATCH($B115,INDIRECT("'"&amp;E$6&amp;"'!5:5"),0))),0)</f>
        <v>812644410.21441245</v>
      </c>
      <c r="F115" s="32">
        <f ca="1">IFERROR(INDIRECT("'"&amp;F$6&amp;"'!"&amp;ADDRESS(MATCH(IF($C$4="Tüm Şirketler",9003,IF($C$4="Hayatdışı Sigorta Şirketleri",9000,9001)),INDIRECT("'"&amp;F$6&amp;"'!$B$1:$B$1095"),0),MATCH($B115,INDIRECT("'"&amp;F$6&amp;"'!5:5"),0))),0)</f>
        <v>523499656.25453961</v>
      </c>
      <c r="G115" s="32">
        <f ca="1">IFERROR(INDIRECT("'"&amp;G$6&amp;"'!"&amp;ADDRESS(MATCH(IF($C$4="Tüm Şirketler",9003,IF($C$4="Hayatdışı Sigorta Şirketleri",9000,9001)),INDIRECT("'"&amp;G$6&amp;"'!$B$1:$B$1095"),0),MATCH($B115,INDIRECT("'"&amp;G$6&amp;"'!5:5"),0))),0)</f>
        <v>7747648.9500000291</v>
      </c>
      <c r="H115" s="33">
        <f t="shared" ca="1" si="18"/>
        <v>5553712898.5658264</v>
      </c>
      <c r="J115" s="34">
        <f t="shared" ca="1" si="20"/>
        <v>7.2891064606902733E-3</v>
      </c>
      <c r="K115" s="34">
        <f t="shared" ca="1" si="20"/>
        <v>0.75073012500408454</v>
      </c>
      <c r="L115" s="34">
        <f t="shared" ca="1" si="20"/>
        <v>0.14632452650266944</v>
      </c>
      <c r="M115" s="34">
        <f t="shared" ca="1" si="20"/>
        <v>9.4261202517279305E-2</v>
      </c>
      <c r="N115" s="34">
        <f t="shared" ca="1" si="20"/>
        <v>1.3950395152764843E-3</v>
      </c>
      <c r="O115" s="42">
        <f t="shared" ca="1" si="20"/>
        <v>1</v>
      </c>
    </row>
    <row r="116" spans="1:15" ht="12.75" customHeight="1" thickBot="1" x14ac:dyDescent="0.25">
      <c r="A116" s="43" t="s">
        <v>121</v>
      </c>
      <c r="B116" s="44"/>
      <c r="C116" s="45">
        <f ca="1">C115</f>
        <v>40481604.56975507</v>
      </c>
      <c r="D116" s="45">
        <f ca="1">D115</f>
        <v>4169339578.5771198</v>
      </c>
      <c r="E116" s="45">
        <f ca="1">E115</f>
        <v>812644410.21441245</v>
      </c>
      <c r="F116" s="45">
        <f ca="1">F115</f>
        <v>523499656.25453961</v>
      </c>
      <c r="G116" s="45">
        <f ca="1">G115</f>
        <v>7747648.9500000291</v>
      </c>
      <c r="H116" s="45">
        <f t="shared" ca="1" si="18"/>
        <v>5553712898.5658264</v>
      </c>
      <c r="J116" s="46">
        <f t="shared" ca="1" si="20"/>
        <v>7.2891064606902733E-3</v>
      </c>
      <c r="K116" s="46">
        <f t="shared" ca="1" si="20"/>
        <v>0.75073012500408454</v>
      </c>
      <c r="L116" s="46">
        <f t="shared" ca="1" si="20"/>
        <v>0.14632452650266944</v>
      </c>
      <c r="M116" s="46">
        <f t="shared" ca="1" si="20"/>
        <v>9.4261202517279305E-2</v>
      </c>
      <c r="N116" s="46">
        <f t="shared" ca="1" si="20"/>
        <v>1.3950395152764843E-3</v>
      </c>
      <c r="O116" s="46">
        <f t="shared" ca="1" si="20"/>
        <v>1</v>
      </c>
    </row>
    <row r="117" spans="1:15" ht="12.75" customHeight="1" x14ac:dyDescent="0.2">
      <c r="A117" s="13" t="s">
        <v>122</v>
      </c>
      <c r="B117" s="14">
        <v>789</v>
      </c>
      <c r="C117" s="15">
        <f t="shared" ref="C117:G118" ca="1" si="22">IFERROR(INDIRECT("'"&amp;C$6&amp;"'!"&amp;ADDRESS(MATCH(IF($C$4="Tüm Şirketler",9003,IF($C$4="Hayatdışı Sigorta Şirketleri",9000,9001)),INDIRECT("'"&amp;C$6&amp;"'!$B$1:$B$1095"),0),MATCH($B117,INDIRECT("'"&amp;C$6&amp;"'!5:5"),0))),0)</f>
        <v>406299.58</v>
      </c>
      <c r="D117" s="15">
        <f t="shared" ca="1" si="22"/>
        <v>2087455177.2409999</v>
      </c>
      <c r="E117" s="15">
        <f t="shared" ca="1" si="22"/>
        <v>0</v>
      </c>
      <c r="F117" s="15">
        <f t="shared" ca="1" si="22"/>
        <v>168901326.73000002</v>
      </c>
      <c r="G117" s="15">
        <f t="shared" ca="1" si="22"/>
        <v>4871680.8</v>
      </c>
      <c r="H117" s="16">
        <f t="shared" ca="1" si="18"/>
        <v>2261634484.3509998</v>
      </c>
      <c r="J117" s="17">
        <f t="shared" ca="1" si="20"/>
        <v>1.7964864915675886E-4</v>
      </c>
      <c r="K117" s="17">
        <f t="shared" ca="1" si="20"/>
        <v>0.92298520900914605</v>
      </c>
      <c r="L117" s="17">
        <f t="shared" ca="1" si="20"/>
        <v>0</v>
      </c>
      <c r="M117" s="17">
        <f t="shared" ca="1" si="20"/>
        <v>7.4681089229353542E-2</v>
      </c>
      <c r="N117" s="17">
        <f t="shared" ca="1" si="20"/>
        <v>2.1540531123436513E-3</v>
      </c>
      <c r="O117" s="18">
        <f t="shared" ca="1" si="20"/>
        <v>1</v>
      </c>
    </row>
    <row r="118" spans="1:15" ht="12.75" customHeight="1" x14ac:dyDescent="0.2">
      <c r="A118" s="19" t="s">
        <v>123</v>
      </c>
      <c r="B118" s="20">
        <v>798</v>
      </c>
      <c r="C118" s="21">
        <f t="shared" ca="1" si="22"/>
        <v>13935.25</v>
      </c>
      <c r="D118" s="21">
        <f t="shared" ca="1" si="22"/>
        <v>27089202.899999999</v>
      </c>
      <c r="E118" s="21">
        <f t="shared" ca="1" si="22"/>
        <v>48</v>
      </c>
      <c r="F118" s="21">
        <f t="shared" ca="1" si="22"/>
        <v>404318.2099999999</v>
      </c>
      <c r="G118" s="21">
        <f t="shared" ca="1" si="22"/>
        <v>0</v>
      </c>
      <c r="H118" s="22">
        <f t="shared" ca="1" si="18"/>
        <v>27507504.359999999</v>
      </c>
      <c r="J118" s="23">
        <f t="shared" ca="1" si="20"/>
        <v>5.0659812019384514E-4</v>
      </c>
      <c r="K118" s="23">
        <f t="shared" ca="1" si="20"/>
        <v>0.98479318754164147</v>
      </c>
      <c r="L118" s="23">
        <f t="shared" ca="1" si="20"/>
        <v>1.7449783656055377E-6</v>
      </c>
      <c r="M118" s="23">
        <f t="shared" ca="1" si="20"/>
        <v>1.4698469359799092E-2</v>
      </c>
      <c r="N118" s="23">
        <f t="shared" ca="1" si="20"/>
        <v>0</v>
      </c>
      <c r="O118" s="24">
        <f t="shared" ca="1" si="20"/>
        <v>1</v>
      </c>
    </row>
    <row r="119" spans="1:15" ht="12.75" customHeight="1" thickBot="1" x14ac:dyDescent="0.25">
      <c r="A119" s="26" t="s">
        <v>124</v>
      </c>
      <c r="B119" s="27"/>
      <c r="C119" s="28">
        <f ca="1">SUM(C117:C118)</f>
        <v>420234.83</v>
      </c>
      <c r="D119" s="28">
        <f ca="1">SUM(D117:D118)</f>
        <v>2114544380.141</v>
      </c>
      <c r="E119" s="28">
        <f ca="1">SUM(E117:E118)</f>
        <v>48</v>
      </c>
      <c r="F119" s="28">
        <f ca="1">SUM(F117:F118)</f>
        <v>169305644.94000003</v>
      </c>
      <c r="G119" s="28">
        <f ca="1">SUM(G117:G118)</f>
        <v>4871680.8</v>
      </c>
      <c r="H119" s="28">
        <f t="shared" ca="1" si="18"/>
        <v>2289141988.711</v>
      </c>
      <c r="J119" s="29">
        <f t="shared" ca="1" si="20"/>
        <v>1.8357744171065219E-4</v>
      </c>
      <c r="K119" s="29">
        <f t="shared" ca="1" si="20"/>
        <v>0.92372792538381832</v>
      </c>
      <c r="L119" s="29">
        <f t="shared" ca="1" si="20"/>
        <v>2.0968555134069455E-8</v>
      </c>
      <c r="M119" s="29">
        <f t="shared" ca="1" si="20"/>
        <v>7.3960307300699538E-2</v>
      </c>
      <c r="N119" s="29">
        <f t="shared" ca="1" si="20"/>
        <v>2.1281689052164081E-3</v>
      </c>
      <c r="O119" s="29">
        <f t="shared" ca="1" si="20"/>
        <v>1</v>
      </c>
    </row>
    <row r="120" spans="1:15" ht="12.75" customHeight="1" x14ac:dyDescent="0.2">
      <c r="A120" s="13" t="s">
        <v>125</v>
      </c>
      <c r="B120" s="14">
        <v>790</v>
      </c>
      <c r="C120" s="15">
        <f t="shared" ref="C120:G128" ca="1" si="23">IFERROR(INDIRECT("'"&amp;C$6&amp;"'!"&amp;ADDRESS(MATCH(IF($C$4="Tüm Şirketler",9003,IF($C$4="Hayatdışı Sigorta Şirketleri",9000,9001)),INDIRECT("'"&amp;C$6&amp;"'!$B$1:$B$1095"),0),MATCH($B120,INDIRECT("'"&amp;C$6&amp;"'!5:5"),0))),0)</f>
        <v>21562219.209999993</v>
      </c>
      <c r="D120" s="15">
        <f t="shared" ca="1" si="23"/>
        <v>15438124.100000011</v>
      </c>
      <c r="E120" s="15">
        <f t="shared" ca="1" si="23"/>
        <v>39599387.759999998</v>
      </c>
      <c r="F120" s="15">
        <f t="shared" ca="1" si="23"/>
        <v>1449100.0699999998</v>
      </c>
      <c r="G120" s="15">
        <f t="shared" ca="1" si="23"/>
        <v>0</v>
      </c>
      <c r="H120" s="16">
        <f t="shared" ca="1" si="18"/>
        <v>78048831.139999986</v>
      </c>
      <c r="J120" s="17">
        <f t="shared" ca="1" si="20"/>
        <v>0.27626575433683037</v>
      </c>
      <c r="K120" s="17">
        <f t="shared" ca="1" si="20"/>
        <v>0.19780083666221596</v>
      </c>
      <c r="L120" s="17">
        <f t="shared" ca="1" si="20"/>
        <v>0.50736682640344288</v>
      </c>
      <c r="M120" s="17">
        <f t="shared" ca="1" si="20"/>
        <v>1.8566582597511018E-2</v>
      </c>
      <c r="N120" s="17">
        <f t="shared" ca="1" si="20"/>
        <v>0</v>
      </c>
      <c r="O120" s="18">
        <f t="shared" ca="1" si="20"/>
        <v>1</v>
      </c>
    </row>
    <row r="121" spans="1:15" ht="12.75" customHeight="1" x14ac:dyDescent="0.2">
      <c r="A121" s="47" t="s">
        <v>126</v>
      </c>
      <c r="B121" s="31">
        <v>791</v>
      </c>
      <c r="C121" s="32">
        <f t="shared" ca="1" si="23"/>
        <v>15023100841.895884</v>
      </c>
      <c r="D121" s="32">
        <f t="shared" ca="1" si="23"/>
        <v>13368585022.857494</v>
      </c>
      <c r="E121" s="32">
        <f t="shared" ca="1" si="23"/>
        <v>69930904708.232941</v>
      </c>
      <c r="F121" s="32">
        <f t="shared" ca="1" si="23"/>
        <v>580268526.87905383</v>
      </c>
      <c r="G121" s="32">
        <f t="shared" ca="1" si="23"/>
        <v>922998665.14406264</v>
      </c>
      <c r="H121" s="33">
        <f t="shared" ca="1" si="18"/>
        <v>99825857765.009445</v>
      </c>
      <c r="J121" s="34">
        <f t="shared" ca="1" si="20"/>
        <v>0.15049308043273052</v>
      </c>
      <c r="K121" s="34">
        <f t="shared" ca="1" si="20"/>
        <v>0.13391905987251529</v>
      </c>
      <c r="L121" s="34">
        <f t="shared" ca="1" si="20"/>
        <v>0.70052896387678065</v>
      </c>
      <c r="M121" s="34">
        <f t="shared" ca="1" si="20"/>
        <v>5.8128078222479066E-3</v>
      </c>
      <c r="N121" s="34">
        <f t="shared" ca="1" si="20"/>
        <v>9.2460879957255767E-3</v>
      </c>
      <c r="O121" s="42">
        <f t="shared" ca="1" si="20"/>
        <v>1</v>
      </c>
    </row>
    <row r="122" spans="1:15" ht="12.75" customHeight="1" x14ac:dyDescent="0.2">
      <c r="A122" s="47" t="s">
        <v>127</v>
      </c>
      <c r="B122" s="31">
        <v>792</v>
      </c>
      <c r="C122" s="32">
        <f t="shared" ca="1" si="23"/>
        <v>0</v>
      </c>
      <c r="D122" s="32">
        <f t="shared" ca="1" si="23"/>
        <v>0</v>
      </c>
      <c r="E122" s="32">
        <f t="shared" ca="1" si="23"/>
        <v>0</v>
      </c>
      <c r="F122" s="32">
        <f t="shared" ca="1" si="23"/>
        <v>0</v>
      </c>
      <c r="G122" s="32">
        <f t="shared" ca="1" si="23"/>
        <v>0</v>
      </c>
      <c r="H122" s="33">
        <f t="shared" ca="1" si="18"/>
        <v>0</v>
      </c>
      <c r="J122" s="34">
        <f t="shared" ca="1" si="20"/>
        <v>0</v>
      </c>
      <c r="K122" s="34">
        <f t="shared" ca="1" si="20"/>
        <v>0</v>
      </c>
      <c r="L122" s="34">
        <f t="shared" ca="1" si="20"/>
        <v>0</v>
      </c>
      <c r="M122" s="34">
        <f t="shared" ca="1" si="20"/>
        <v>0</v>
      </c>
      <c r="N122" s="34">
        <f t="shared" ca="1" si="20"/>
        <v>0</v>
      </c>
      <c r="O122" s="42">
        <f t="shared" ca="1" si="20"/>
        <v>0</v>
      </c>
    </row>
    <row r="123" spans="1:15" ht="12.75" customHeight="1" x14ac:dyDescent="0.2">
      <c r="A123" s="47" t="s">
        <v>128</v>
      </c>
      <c r="B123" s="31">
        <v>793</v>
      </c>
      <c r="C123" s="32">
        <f t="shared" ca="1" si="23"/>
        <v>0</v>
      </c>
      <c r="D123" s="32">
        <f t="shared" ca="1" si="23"/>
        <v>0</v>
      </c>
      <c r="E123" s="32">
        <f t="shared" ca="1" si="23"/>
        <v>0</v>
      </c>
      <c r="F123" s="32">
        <f t="shared" ca="1" si="23"/>
        <v>0</v>
      </c>
      <c r="G123" s="32">
        <f t="shared" ca="1" si="23"/>
        <v>0</v>
      </c>
      <c r="H123" s="33">
        <f t="shared" ca="1" si="18"/>
        <v>0</v>
      </c>
      <c r="J123" s="34">
        <f t="shared" ca="1" si="20"/>
        <v>0</v>
      </c>
      <c r="K123" s="34">
        <f t="shared" ca="1" si="20"/>
        <v>0</v>
      </c>
      <c r="L123" s="34">
        <f t="shared" ca="1" si="20"/>
        <v>0</v>
      </c>
      <c r="M123" s="34">
        <f t="shared" ca="1" si="20"/>
        <v>0</v>
      </c>
      <c r="N123" s="34">
        <f t="shared" ca="1" si="20"/>
        <v>0</v>
      </c>
      <c r="O123" s="42">
        <f t="shared" ca="1" si="20"/>
        <v>0</v>
      </c>
    </row>
    <row r="124" spans="1:15" ht="12.75" customHeight="1" x14ac:dyDescent="0.2">
      <c r="A124" s="47" t="s">
        <v>129</v>
      </c>
      <c r="B124" s="31">
        <v>794</v>
      </c>
      <c r="C124" s="32">
        <f t="shared" ca="1" si="23"/>
        <v>0</v>
      </c>
      <c r="D124" s="32">
        <f t="shared" ca="1" si="23"/>
        <v>0</v>
      </c>
      <c r="E124" s="32">
        <f t="shared" ca="1" si="23"/>
        <v>0</v>
      </c>
      <c r="F124" s="32">
        <f t="shared" ca="1" si="23"/>
        <v>0</v>
      </c>
      <c r="G124" s="32">
        <f t="shared" ca="1" si="23"/>
        <v>0</v>
      </c>
      <c r="H124" s="33">
        <f t="shared" ca="1" si="18"/>
        <v>0</v>
      </c>
      <c r="J124" s="34">
        <f t="shared" ca="1" si="20"/>
        <v>0</v>
      </c>
      <c r="K124" s="34">
        <f t="shared" ca="1" si="20"/>
        <v>0</v>
      </c>
      <c r="L124" s="34">
        <f t="shared" ca="1" si="20"/>
        <v>0</v>
      </c>
      <c r="M124" s="34">
        <f t="shared" ca="1" si="20"/>
        <v>0</v>
      </c>
      <c r="N124" s="34">
        <f t="shared" ca="1" si="20"/>
        <v>0</v>
      </c>
      <c r="O124" s="42">
        <f t="shared" ca="1" si="20"/>
        <v>0</v>
      </c>
    </row>
    <row r="125" spans="1:15" ht="12.75" customHeight="1" x14ac:dyDescent="0.2">
      <c r="A125" s="47" t="s">
        <v>130</v>
      </c>
      <c r="B125" s="31">
        <v>795</v>
      </c>
      <c r="C125" s="32">
        <f t="shared" ca="1" si="23"/>
        <v>0</v>
      </c>
      <c r="D125" s="32">
        <f t="shared" ca="1" si="23"/>
        <v>0</v>
      </c>
      <c r="E125" s="32">
        <f t="shared" ca="1" si="23"/>
        <v>0</v>
      </c>
      <c r="F125" s="32">
        <f t="shared" ca="1" si="23"/>
        <v>0</v>
      </c>
      <c r="G125" s="32">
        <f t="shared" ca="1" si="23"/>
        <v>0</v>
      </c>
      <c r="H125" s="33">
        <f t="shared" ca="1" si="18"/>
        <v>0</v>
      </c>
      <c r="J125" s="34">
        <f t="shared" ca="1" si="20"/>
        <v>0</v>
      </c>
      <c r="K125" s="34">
        <f t="shared" ca="1" si="20"/>
        <v>0</v>
      </c>
      <c r="L125" s="34">
        <f t="shared" ca="1" si="20"/>
        <v>0</v>
      </c>
      <c r="M125" s="34">
        <f t="shared" ca="1" si="20"/>
        <v>0</v>
      </c>
      <c r="N125" s="34">
        <f t="shared" ca="1" si="20"/>
        <v>0</v>
      </c>
      <c r="O125" s="42">
        <f t="shared" ca="1" si="20"/>
        <v>0</v>
      </c>
    </row>
    <row r="126" spans="1:15" ht="12.75" customHeight="1" x14ac:dyDescent="0.2">
      <c r="A126" s="47" t="s">
        <v>20</v>
      </c>
      <c r="B126" s="31">
        <v>796</v>
      </c>
      <c r="C126" s="32">
        <f t="shared" ca="1" si="23"/>
        <v>0</v>
      </c>
      <c r="D126" s="32">
        <f t="shared" ca="1" si="23"/>
        <v>0</v>
      </c>
      <c r="E126" s="32">
        <f t="shared" ca="1" si="23"/>
        <v>0</v>
      </c>
      <c r="F126" s="32">
        <f t="shared" ca="1" si="23"/>
        <v>0</v>
      </c>
      <c r="G126" s="32">
        <f t="shared" ca="1" si="23"/>
        <v>0</v>
      </c>
      <c r="H126" s="33">
        <f t="shared" ca="1" si="18"/>
        <v>0</v>
      </c>
      <c r="J126" s="34">
        <f t="shared" ca="1" si="20"/>
        <v>0</v>
      </c>
      <c r="K126" s="34">
        <f t="shared" ca="1" si="20"/>
        <v>0</v>
      </c>
      <c r="L126" s="34">
        <f t="shared" ca="1" si="20"/>
        <v>0</v>
      </c>
      <c r="M126" s="34">
        <f t="shared" ca="1" si="20"/>
        <v>0</v>
      </c>
      <c r="N126" s="34">
        <f t="shared" ca="1" si="20"/>
        <v>0</v>
      </c>
      <c r="O126" s="42">
        <f t="shared" ca="1" si="20"/>
        <v>0</v>
      </c>
    </row>
    <row r="127" spans="1:15" ht="12.75" customHeight="1" x14ac:dyDescent="0.2">
      <c r="A127" s="47" t="s">
        <v>21</v>
      </c>
      <c r="B127" s="31">
        <v>797</v>
      </c>
      <c r="C127" s="32">
        <f t="shared" ca="1" si="23"/>
        <v>0</v>
      </c>
      <c r="D127" s="32">
        <f t="shared" ca="1" si="23"/>
        <v>0</v>
      </c>
      <c r="E127" s="32">
        <f t="shared" ca="1" si="23"/>
        <v>0</v>
      </c>
      <c r="F127" s="32">
        <f t="shared" ca="1" si="23"/>
        <v>0</v>
      </c>
      <c r="G127" s="32">
        <f t="shared" ca="1" si="23"/>
        <v>0</v>
      </c>
      <c r="H127" s="33">
        <f t="shared" ca="1" si="18"/>
        <v>0</v>
      </c>
      <c r="J127" s="34">
        <f t="shared" ca="1" si="20"/>
        <v>0</v>
      </c>
      <c r="K127" s="34">
        <f t="shared" ca="1" si="20"/>
        <v>0</v>
      </c>
      <c r="L127" s="34">
        <f t="shared" ca="1" si="20"/>
        <v>0</v>
      </c>
      <c r="M127" s="34">
        <f t="shared" ca="1" si="20"/>
        <v>0</v>
      </c>
      <c r="N127" s="34">
        <f t="shared" ca="1" si="20"/>
        <v>0</v>
      </c>
      <c r="O127" s="42">
        <f t="shared" ca="1" si="20"/>
        <v>0</v>
      </c>
    </row>
    <row r="128" spans="1:15" x14ac:dyDescent="0.2">
      <c r="A128" s="47" t="s">
        <v>131</v>
      </c>
      <c r="B128" s="31">
        <v>799</v>
      </c>
      <c r="C128" s="32">
        <f t="shared" ca="1" si="23"/>
        <v>0</v>
      </c>
      <c r="D128" s="32">
        <f t="shared" ca="1" si="23"/>
        <v>0</v>
      </c>
      <c r="E128" s="32">
        <f t="shared" ca="1" si="23"/>
        <v>0</v>
      </c>
      <c r="F128" s="32">
        <f t="shared" ca="1" si="23"/>
        <v>0</v>
      </c>
      <c r="G128" s="32">
        <f t="shared" ca="1" si="23"/>
        <v>0</v>
      </c>
      <c r="H128" s="33">
        <f t="shared" ca="1" si="18"/>
        <v>0</v>
      </c>
      <c r="J128" s="34">
        <f t="shared" ca="1" si="20"/>
        <v>0</v>
      </c>
      <c r="K128" s="34">
        <f t="shared" ca="1" si="20"/>
        <v>0</v>
      </c>
      <c r="L128" s="34">
        <f t="shared" ca="1" si="20"/>
        <v>0</v>
      </c>
      <c r="M128" s="34">
        <f t="shared" ca="1" si="20"/>
        <v>0</v>
      </c>
      <c r="N128" s="34">
        <f t="shared" ca="1" si="20"/>
        <v>0</v>
      </c>
      <c r="O128" s="42">
        <f t="shared" ca="1" si="20"/>
        <v>0</v>
      </c>
    </row>
    <row r="129" spans="1:15" ht="13.5" thickBot="1" x14ac:dyDescent="0.25">
      <c r="A129" s="26" t="s">
        <v>132</v>
      </c>
      <c r="B129" s="27"/>
      <c r="C129" s="28">
        <f ca="1">SUM(C120:C128)</f>
        <v>15044663061.105883</v>
      </c>
      <c r="D129" s="28">
        <f ca="1">SUM(D120:D128)</f>
        <v>13384023146.957495</v>
      </c>
      <c r="E129" s="28">
        <f ca="1">SUM(E120:E128)</f>
        <v>69970504095.992935</v>
      </c>
      <c r="F129" s="28">
        <f ca="1">SUM(F120:F128)</f>
        <v>581717626.94905388</v>
      </c>
      <c r="G129" s="28">
        <f ca="1">SUM(G120:G128)</f>
        <v>922998665.14406264</v>
      </c>
      <c r="H129" s="28">
        <f t="shared" ca="1" si="18"/>
        <v>99903906596.149414</v>
      </c>
      <c r="J129" s="29">
        <f t="shared" ca="1" si="20"/>
        <v>0.15059133895456445</v>
      </c>
      <c r="K129" s="29">
        <f t="shared" ca="1" si="20"/>
        <v>0.13396896680988604</v>
      </c>
      <c r="L129" s="29">
        <f t="shared" ca="1" si="20"/>
        <v>0.70037805807575693</v>
      </c>
      <c r="M129" s="29">
        <f t="shared" ca="1" si="20"/>
        <v>5.8227715688895293E-3</v>
      </c>
      <c r="N129" s="29">
        <f t="shared" ca="1" si="20"/>
        <v>9.2388645909031713E-3</v>
      </c>
      <c r="O129" s="29">
        <f t="shared" ca="1" si="20"/>
        <v>1</v>
      </c>
    </row>
    <row r="130" spans="1:15" x14ac:dyDescent="0.2">
      <c r="A130" s="50" t="s">
        <v>133</v>
      </c>
      <c r="B130" s="51">
        <v>9000</v>
      </c>
      <c r="C130" s="52">
        <f ca="1">C12+C24+C27+C29+C31+C35+C38+C50+C68+C73+C75+C77+C92+C99+C104+C114+C116+C119</f>
        <v>59620043145.920448</v>
      </c>
      <c r="D130" s="52">
        <f ca="1">D12+D24+D27+D29+D31+D35+D38+D50+D68+D73+D75+D77+D92+D99+D104+D114+D116+D119</f>
        <v>440603090281.01416</v>
      </c>
      <c r="E130" s="52">
        <f ca="1">E12+E24+E27+E29+E31+E35+E38+E50+E68+E73+E75+E77+E92+E99+E104+E114+E116+E119</f>
        <v>95675456000.864899</v>
      </c>
      <c r="F130" s="52">
        <f ca="1">F12+F24+F27+F29+F31+F35+F38+F50+F68+F73+F75+F77+F92+F99+F104+F114+F116+F119</f>
        <v>124328236364.40059</v>
      </c>
      <c r="G130" s="52">
        <f ca="1">G12+G24+G27+G29+G31+G35+G38+G50+G68+G73+G75+G77+G92+G99+G104+G114+G116+G119</f>
        <v>18546076413.037708</v>
      </c>
      <c r="H130" s="52">
        <f t="shared" ca="1" si="18"/>
        <v>738772902205.23792</v>
      </c>
      <c r="J130" s="53">
        <f t="shared" ca="1" si="20"/>
        <v>8.0701448263674203E-2</v>
      </c>
      <c r="K130" s="53">
        <f t="shared" ca="1" si="20"/>
        <v>0.59639855355524474</v>
      </c>
      <c r="L130" s="53">
        <f t="shared" ca="1" si="20"/>
        <v>0.12950590867000342</v>
      </c>
      <c r="M130" s="53">
        <f t="shared" ca="1" si="20"/>
        <v>0.1682901958007402</v>
      </c>
      <c r="N130" s="53">
        <f t="shared" ca="1" si="20"/>
        <v>2.5103893710337305E-2</v>
      </c>
      <c r="O130" s="53">
        <f t="shared" ca="1" si="20"/>
        <v>1</v>
      </c>
    </row>
    <row r="131" spans="1:15" x14ac:dyDescent="0.2">
      <c r="A131" s="54" t="s">
        <v>134</v>
      </c>
      <c r="B131" s="55">
        <v>9001</v>
      </c>
      <c r="C131" s="56">
        <f ca="1">+C129</f>
        <v>15044663061.105883</v>
      </c>
      <c r="D131" s="56">
        <f ca="1">+D129</f>
        <v>13384023146.957495</v>
      </c>
      <c r="E131" s="56">
        <f ca="1">+E129</f>
        <v>69970504095.992935</v>
      </c>
      <c r="F131" s="56">
        <f ca="1">+F129</f>
        <v>581717626.94905388</v>
      </c>
      <c r="G131" s="56">
        <f ca="1">+G129</f>
        <v>922998665.14406264</v>
      </c>
      <c r="H131" s="56">
        <f t="shared" ca="1" si="18"/>
        <v>99903906596.149414</v>
      </c>
      <c r="J131" s="57">
        <f t="shared" ca="1" si="20"/>
        <v>0.15059133895456445</v>
      </c>
      <c r="K131" s="57">
        <f t="shared" ca="1" si="20"/>
        <v>0.13396896680988604</v>
      </c>
      <c r="L131" s="57">
        <f t="shared" ca="1" si="20"/>
        <v>0.70037805807575693</v>
      </c>
      <c r="M131" s="57">
        <f t="shared" ca="1" si="20"/>
        <v>5.8227715688895293E-3</v>
      </c>
      <c r="N131" s="57">
        <f t="shared" ca="1" si="20"/>
        <v>9.2388645909031713E-3</v>
      </c>
      <c r="O131" s="57">
        <f t="shared" ca="1" si="20"/>
        <v>1</v>
      </c>
    </row>
    <row r="132" spans="1:15" ht="13.5" thickBot="1" x14ac:dyDescent="0.25">
      <c r="A132" s="58" t="s">
        <v>135</v>
      </c>
      <c r="B132" s="59">
        <v>9002</v>
      </c>
      <c r="C132" s="60">
        <f ca="1">+C130+C131</f>
        <v>74664706207.026337</v>
      </c>
      <c r="D132" s="60">
        <f ca="1">+D130+D131</f>
        <v>453987113427.97168</v>
      </c>
      <c r="E132" s="60">
        <f ca="1">+E130+E131</f>
        <v>165645960096.85785</v>
      </c>
      <c r="F132" s="60">
        <f ca="1">+F130+F131</f>
        <v>124909953991.34964</v>
      </c>
      <c r="G132" s="60">
        <f ca="1">+G130+G131</f>
        <v>19469075078.18177</v>
      </c>
      <c r="H132" s="60">
        <f t="shared" ca="1" si="18"/>
        <v>838676808801.38733</v>
      </c>
      <c r="J132" s="61">
        <f t="shared" ca="1" si="20"/>
        <v>8.9026792470552493E-2</v>
      </c>
      <c r="K132" s="61">
        <f t="shared" ca="1" si="20"/>
        <v>0.54131354135903309</v>
      </c>
      <c r="L132" s="61">
        <f t="shared" ca="1" si="20"/>
        <v>0.19750869269128149</v>
      </c>
      <c r="M132" s="61">
        <f t="shared" ca="1" si="20"/>
        <v>0.14893693575462918</v>
      </c>
      <c r="N132" s="61">
        <f t="shared" ca="1" si="20"/>
        <v>2.3214037724503686E-2</v>
      </c>
      <c r="O132" s="61">
        <f t="shared" ca="1" si="20"/>
        <v>1</v>
      </c>
    </row>
    <row r="134" spans="1:15" x14ac:dyDescent="0.2">
      <c r="A134" s="84" t="s">
        <v>357</v>
      </c>
    </row>
    <row r="135" spans="1:15" x14ac:dyDescent="0.2">
      <c r="A135" s="84" t="s">
        <v>358</v>
      </c>
    </row>
    <row r="136" spans="1:15" x14ac:dyDescent="0.2">
      <c r="A136" s="84" t="s">
        <v>360</v>
      </c>
    </row>
    <row r="138" spans="1:15" x14ac:dyDescent="0.2">
      <c r="A138" s="84" t="s">
        <v>359</v>
      </c>
    </row>
  </sheetData>
  <mergeCells count="17">
    <mergeCell ref="A38:B38"/>
    <mergeCell ref="E1:F1"/>
    <mergeCell ref="C4:H4"/>
    <mergeCell ref="J4:O4"/>
    <mergeCell ref="C5:H5"/>
    <mergeCell ref="J5:O5"/>
    <mergeCell ref="A12:B12"/>
    <mergeCell ref="A24:B24"/>
    <mergeCell ref="A27:B27"/>
    <mergeCell ref="A29:B29"/>
    <mergeCell ref="A31:B31"/>
    <mergeCell ref="A35:B35"/>
    <mergeCell ref="A50:B50"/>
    <mergeCell ref="A68:B68"/>
    <mergeCell ref="A73:B73"/>
    <mergeCell ref="A75:B75"/>
    <mergeCell ref="A77:B77"/>
  </mergeCells>
  <dataValidations count="1">
    <dataValidation type="list" allowBlank="1" showInputMessage="1" showErrorMessage="1" sqref="C4:H4" xr:uid="{58685291-EEB3-4C86-B112-ECBC579CF92E}">
      <formula1>"TÜM ŞİRKETLER,HAYATDIŞI SİGORTA ŞİRKETLERİ,HAYAT VE EMEKLİLİK ŞİRKETLERİ"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9A9A-FEF7-42EA-9B3C-D2F58FABA5C4}">
  <sheetPr>
    <tabColor theme="2" tint="-0.499984740745262"/>
  </sheetPr>
  <dimension ref="A1:DD94"/>
  <sheetViews>
    <sheetView showGridLines="0" zoomScale="80" zoomScaleNormal="80" workbookViewId="0">
      <pane xSplit="3" ySplit="6" topLeftCell="D7" activePane="bottomRight" state="frozen"/>
      <selection activeCell="O135" sqref="O135"/>
      <selection pane="topRight" activeCell="O135" sqref="O135"/>
      <selection pane="bottomLeft" activeCell="O135" sqref="O135"/>
      <selection pane="bottomRight" activeCell="D4" sqref="D4:I4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9" width="15.7109375" style="3" customWidth="1"/>
    <col min="10" max="10" width="2.140625" style="3" customWidth="1"/>
    <col min="11" max="16" width="15.7109375" style="3" customWidth="1"/>
    <col min="17" max="17" width="12.85546875" style="3" customWidth="1"/>
    <col min="18" max="18" width="14.140625" style="3" customWidth="1"/>
    <col min="19" max="92" width="9.140625" style="3"/>
    <col min="93" max="93" width="9.140625" style="62"/>
    <col min="94" max="94" width="9.140625" style="62" customWidth="1"/>
    <col min="95" max="104" width="9.140625" style="62"/>
    <col min="105" max="106" width="9.140625" style="67"/>
    <col min="107" max="108" width="9.140625" style="62"/>
    <col min="109" max="16384" width="9.140625" style="3"/>
  </cols>
  <sheetData>
    <row r="1" spans="1:96" ht="15" customHeight="1" x14ac:dyDescent="0.25">
      <c r="A1" s="1" t="s">
        <v>0</v>
      </c>
      <c r="B1" s="2"/>
      <c r="C1" s="2"/>
      <c r="F1" s="76" t="s">
        <v>1</v>
      </c>
      <c r="G1" s="77"/>
    </row>
    <row r="2" spans="1:96" ht="15" customHeight="1" x14ac:dyDescent="0.25">
      <c r="A2" s="1" t="s">
        <v>136</v>
      </c>
      <c r="B2" s="2"/>
      <c r="C2" s="2"/>
    </row>
    <row r="3" spans="1:96" ht="15" customHeight="1" x14ac:dyDescent="0.25">
      <c r="A3" s="4" t="s">
        <v>356</v>
      </c>
      <c r="B3" s="2"/>
      <c r="C3" s="2"/>
      <c r="CQ3" s="62" t="s">
        <v>137</v>
      </c>
      <c r="CR3" s="62">
        <v>701</v>
      </c>
    </row>
    <row r="4" spans="1:96" ht="22.5" customHeight="1" x14ac:dyDescent="0.2">
      <c r="D4" s="78" t="s">
        <v>138</v>
      </c>
      <c r="E4" s="79"/>
      <c r="F4" s="79"/>
      <c r="G4" s="79"/>
      <c r="H4" s="79"/>
      <c r="I4" s="80"/>
      <c r="K4" s="78" t="str">
        <f>D4</f>
        <v>715-Zorunlu Trafik (Yeşil Kart Hariç)</v>
      </c>
      <c r="L4" s="79"/>
      <c r="M4" s="79"/>
      <c r="N4" s="79"/>
      <c r="O4" s="79"/>
      <c r="P4" s="80"/>
      <c r="CQ4" s="62" t="s">
        <v>139</v>
      </c>
      <c r="CR4" s="62">
        <v>702</v>
      </c>
    </row>
    <row r="5" spans="1:96" ht="22.5" customHeight="1" x14ac:dyDescent="0.2">
      <c r="D5" s="78" t="s">
        <v>4</v>
      </c>
      <c r="E5" s="79"/>
      <c r="F5" s="79"/>
      <c r="G5" s="79"/>
      <c r="H5" s="79"/>
      <c r="I5" s="80"/>
      <c r="K5" s="78" t="s">
        <v>5</v>
      </c>
      <c r="L5" s="79"/>
      <c r="M5" s="79"/>
      <c r="N5" s="79"/>
      <c r="O5" s="79"/>
      <c r="P5" s="80"/>
      <c r="CQ5" s="62" t="s">
        <v>140</v>
      </c>
      <c r="CR5" s="62">
        <v>703</v>
      </c>
    </row>
    <row r="6" spans="1:96" ht="79.5" customHeight="1" x14ac:dyDescent="0.2">
      <c r="A6" s="63" t="s">
        <v>141</v>
      </c>
      <c r="B6" s="63" t="s">
        <v>142</v>
      </c>
      <c r="C6" s="63" t="s">
        <v>143</v>
      </c>
      <c r="D6" s="7" t="s">
        <v>8</v>
      </c>
      <c r="E6" s="8" t="s">
        <v>9</v>
      </c>
      <c r="F6" s="9" t="s">
        <v>10</v>
      </c>
      <c r="G6" s="10" t="s">
        <v>11</v>
      </c>
      <c r="H6" s="11" t="s">
        <v>12</v>
      </c>
      <c r="I6" s="12" t="s">
        <v>13</v>
      </c>
      <c r="K6" s="7" t="s">
        <v>8</v>
      </c>
      <c r="L6" s="8" t="s">
        <v>9</v>
      </c>
      <c r="M6" s="9" t="s">
        <v>10</v>
      </c>
      <c r="N6" s="10" t="s">
        <v>11</v>
      </c>
      <c r="O6" s="11" t="s">
        <v>12</v>
      </c>
      <c r="P6" s="12" t="s">
        <v>13</v>
      </c>
      <c r="CQ6" s="62" t="s">
        <v>144</v>
      </c>
      <c r="CR6" s="62">
        <v>704</v>
      </c>
    </row>
    <row r="7" spans="1:96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IFERROR(INDIRECT("'"&amp;D$6&amp;"'!"&amp;ADDRESS(MATCH($B7,INDIRECT("'"&amp;$D$6&amp;"'!$B$1:$B$1095"),0),MATCH(VLOOKUP($D$4,$CQ:$CR,2,0),INDIRECT("'"&amp;$D$6&amp;"'!5:5"),0))),0)</f>
        <v>0</v>
      </c>
      <c r="E7" s="21">
        <f t="shared" ref="E7:E70" ca="1" si="1">IFERROR(INDIRECT("'"&amp;E$6&amp;"'!"&amp;ADDRESS(MATCH($B7,INDIRECT("'"&amp;$E$6&amp;"'!$B$1:$B$1095"),0),MATCH(VLOOKUP($D$4,$CQ:$CR,2,0),INDIRECT("'"&amp;$E$6&amp;"'!5:5"),0))),0)</f>
        <v>0</v>
      </c>
      <c r="F7" s="21">
        <f t="shared" ref="F7:F70" ca="1" si="2">IFERROR(INDIRECT("'"&amp;F$6&amp;"'!"&amp;ADDRESS(MATCH($B7,INDIRECT("'"&amp;$F$6&amp;"'!$B$1:$B$1095"),0),MATCH(VLOOKUP($D$4,$CQ:$CR,2,0),INDIRECT("'"&amp;$F$6&amp;"'!5:5"),0))),0)</f>
        <v>0</v>
      </c>
      <c r="G7" s="21">
        <f t="shared" ref="G7:G70" ca="1" si="3">IFERROR(INDIRECT("'"&amp;G$6&amp;"'!"&amp;ADDRESS(MATCH($B7,INDIRECT("'"&amp;$G$6&amp;"'!$B$1:$B$1095"),0),MATCH(VLOOKUP($D$4,$CQ:$CR,2,0),INDIRECT("'"&amp;$G$6&amp;"'!5:5"),0))),0)</f>
        <v>0</v>
      </c>
      <c r="H7" s="21">
        <f t="shared" ref="H7:H70" ca="1" si="4">IFERROR(INDIRECT("'"&amp;H$6&amp;"'!"&amp;ADDRESS(MATCH($B7,INDIRECT("'"&amp;$H$6&amp;"'!$B$1:$B$1095"),0),MATCH(VLOOKUP($D$4,$CQ:$CR,2,0),INDIRECT("'"&amp;$H$6&amp;"'!5:5"),0))),0)</f>
        <v>0</v>
      </c>
      <c r="I7" s="56">
        <f ca="1">SUM(D7:H7)</f>
        <v>0</v>
      </c>
      <c r="K7" s="23">
        <f t="shared" ref="K7:P22" ca="1" si="5">IF($I7=0,0,D7/$I7)</f>
        <v>0</v>
      </c>
      <c r="L7" s="23">
        <f t="shared" ca="1" si="5"/>
        <v>0</v>
      </c>
      <c r="M7" s="23">
        <f t="shared" ca="1" si="5"/>
        <v>0</v>
      </c>
      <c r="N7" s="23">
        <f t="shared" ca="1" si="5"/>
        <v>0</v>
      </c>
      <c r="O7" s="23">
        <f t="shared" ca="1" si="5"/>
        <v>0</v>
      </c>
      <c r="P7" s="57">
        <f t="shared" ca="1" si="5"/>
        <v>0</v>
      </c>
      <c r="CQ7" s="62" t="s">
        <v>147</v>
      </c>
      <c r="CR7" s="62">
        <v>706</v>
      </c>
    </row>
    <row r="8" spans="1:96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1745303365.9300013</v>
      </c>
      <c r="E8" s="21">
        <f t="shared" ca="1" si="1"/>
        <v>5131388254.3400002</v>
      </c>
      <c r="F8" s="21">
        <f t="shared" ca="1" si="2"/>
        <v>177017377.12</v>
      </c>
      <c r="G8" s="21">
        <f t="shared" ca="1" si="3"/>
        <v>734662373</v>
      </c>
      <c r="H8" s="21">
        <f t="shared" ca="1" si="4"/>
        <v>0</v>
      </c>
      <c r="I8" s="56">
        <f t="shared" ref="I8:I21" ca="1" si="6">SUM(D8:H8)</f>
        <v>7788371370.3900013</v>
      </c>
      <c r="K8" s="23">
        <f t="shared" ca="1" si="5"/>
        <v>0.22409092773430569</v>
      </c>
      <c r="L8" s="23">
        <f t="shared" ca="1" si="5"/>
        <v>0.6588525392932113</v>
      </c>
      <c r="M8" s="23">
        <f t="shared" ca="1" si="5"/>
        <v>2.2728420192312412E-2</v>
      </c>
      <c r="N8" s="23">
        <f t="shared" ca="1" si="5"/>
        <v>9.4328112780170614E-2</v>
      </c>
      <c r="O8" s="23">
        <f t="shared" ca="1" si="5"/>
        <v>0</v>
      </c>
      <c r="P8" s="57">
        <f t="shared" ca="1" si="5"/>
        <v>1</v>
      </c>
      <c r="CQ8" s="62" t="s">
        <v>149</v>
      </c>
      <c r="CR8" s="62">
        <v>710</v>
      </c>
    </row>
    <row r="9" spans="1:96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1102172416.9799995</v>
      </c>
      <c r="E9" s="21">
        <f t="shared" ca="1" si="1"/>
        <v>9806655112.9799995</v>
      </c>
      <c r="F9" s="21">
        <f t="shared" ca="1" si="2"/>
        <v>167726287.59999999</v>
      </c>
      <c r="G9" s="21">
        <f t="shared" ca="1" si="3"/>
        <v>361818681.57000023</v>
      </c>
      <c r="H9" s="21">
        <f t="shared" ca="1" si="4"/>
        <v>0</v>
      </c>
      <c r="I9" s="56">
        <f t="shared" ca="1" si="6"/>
        <v>11438372499.129999</v>
      </c>
      <c r="K9" s="23">
        <f t="shared" ca="1" si="5"/>
        <v>9.6357450945388487E-2</v>
      </c>
      <c r="L9" s="23">
        <f t="shared" ca="1" si="5"/>
        <v>0.85734706696480567</v>
      </c>
      <c r="M9" s="23">
        <f t="shared" ca="1" si="5"/>
        <v>1.4663474861721563E-2</v>
      </c>
      <c r="N9" s="23">
        <f t="shared" ca="1" si="5"/>
        <v>3.163200722808425E-2</v>
      </c>
      <c r="O9" s="23">
        <f t="shared" ca="1" si="5"/>
        <v>0</v>
      </c>
      <c r="P9" s="57">
        <f t="shared" ca="1" si="5"/>
        <v>1</v>
      </c>
      <c r="CQ9" s="62" t="s">
        <v>151</v>
      </c>
      <c r="CR9" s="62">
        <v>711</v>
      </c>
    </row>
    <row r="10" spans="1:96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1452831733.2897501</v>
      </c>
      <c r="E10" s="21">
        <f t="shared" ca="1" si="1"/>
        <v>7382736156.6881313</v>
      </c>
      <c r="F10" s="21">
        <f t="shared" ca="1" si="2"/>
        <v>728814829.04015899</v>
      </c>
      <c r="G10" s="21">
        <f t="shared" ca="1" si="3"/>
        <v>497206509.79002297</v>
      </c>
      <c r="H10" s="21">
        <f t="shared" ca="1" si="4"/>
        <v>0</v>
      </c>
      <c r="I10" s="56">
        <f t="shared" ca="1" si="6"/>
        <v>10061589228.808065</v>
      </c>
      <c r="K10" s="23">
        <f t="shared" ca="1" si="5"/>
        <v>0.14439386266436344</v>
      </c>
      <c r="L10" s="23">
        <f t="shared" ca="1" si="5"/>
        <v>0.73375447842276087</v>
      </c>
      <c r="M10" s="23">
        <f t="shared" ca="1" si="5"/>
        <v>7.243535911339298E-2</v>
      </c>
      <c r="N10" s="23">
        <f t="shared" ca="1" si="5"/>
        <v>4.941629979948247E-2</v>
      </c>
      <c r="O10" s="23">
        <f t="shared" ca="1" si="5"/>
        <v>0</v>
      </c>
      <c r="P10" s="57">
        <f t="shared" ca="1" si="5"/>
        <v>1</v>
      </c>
      <c r="CQ10" s="62" t="s">
        <v>153</v>
      </c>
      <c r="CR10" s="62">
        <v>712</v>
      </c>
    </row>
    <row r="11" spans="1:96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813468190.90999997</v>
      </c>
      <c r="E11" s="21">
        <f t="shared" ca="1" si="1"/>
        <v>4083421601.8144002</v>
      </c>
      <c r="F11" s="21">
        <f t="shared" ca="1" si="2"/>
        <v>3558.93</v>
      </c>
      <c r="G11" s="21">
        <f t="shared" ca="1" si="3"/>
        <v>502422424.25520003</v>
      </c>
      <c r="H11" s="21">
        <f t="shared" ca="1" si="4"/>
        <v>0</v>
      </c>
      <c r="I11" s="56">
        <f t="shared" ca="1" si="6"/>
        <v>5399315775.9096012</v>
      </c>
      <c r="K11" s="23">
        <f t="shared" ca="1" si="5"/>
        <v>0.15066134759879982</v>
      </c>
      <c r="L11" s="23">
        <f t="shared" ca="1" si="5"/>
        <v>0.75628501300731621</v>
      </c>
      <c r="M11" s="23">
        <f t="shared" ca="1" si="5"/>
        <v>6.5914463011758953E-7</v>
      </c>
      <c r="N11" s="23">
        <f t="shared" ca="1" si="5"/>
        <v>9.3052980249253694E-2</v>
      </c>
      <c r="O11" s="23">
        <f t="shared" ca="1" si="5"/>
        <v>0</v>
      </c>
      <c r="P11" s="57">
        <f t="shared" ca="1" si="5"/>
        <v>1</v>
      </c>
      <c r="CQ11" s="62" t="s">
        <v>155</v>
      </c>
      <c r="CR11" s="62">
        <v>713</v>
      </c>
    </row>
    <row r="12" spans="1:96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1"/>
        <v>0</v>
      </c>
      <c r="F12" s="21">
        <f t="shared" ca="1" si="2"/>
        <v>0</v>
      </c>
      <c r="G12" s="21">
        <f t="shared" ca="1" si="3"/>
        <v>0</v>
      </c>
      <c r="H12" s="21">
        <f t="shared" ca="1" si="4"/>
        <v>0</v>
      </c>
      <c r="I12" s="56">
        <f t="shared" ca="1" si="6"/>
        <v>0</v>
      </c>
      <c r="K12" s="23">
        <f t="shared" ca="1" si="5"/>
        <v>0</v>
      </c>
      <c r="L12" s="23">
        <f t="shared" ca="1" si="5"/>
        <v>0</v>
      </c>
      <c r="M12" s="23">
        <f t="shared" ca="1" si="5"/>
        <v>0</v>
      </c>
      <c r="N12" s="23">
        <f t="shared" ca="1" si="5"/>
        <v>0</v>
      </c>
      <c r="O12" s="23">
        <f t="shared" ca="1" si="5"/>
        <v>0</v>
      </c>
      <c r="P12" s="57">
        <f t="shared" ca="1" si="5"/>
        <v>0</v>
      </c>
      <c r="CQ12" s="62" t="s">
        <v>157</v>
      </c>
      <c r="CR12" s="62">
        <v>714</v>
      </c>
    </row>
    <row r="13" spans="1:96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708761898.77999997</v>
      </c>
      <c r="E13" s="21">
        <f t="shared" ca="1" si="1"/>
        <v>6186379917.2799997</v>
      </c>
      <c r="F13" s="21">
        <f t="shared" ca="1" si="2"/>
        <v>0</v>
      </c>
      <c r="G13" s="21">
        <f t="shared" ca="1" si="3"/>
        <v>1082714016.74</v>
      </c>
      <c r="H13" s="21">
        <f t="shared" ca="1" si="4"/>
        <v>0</v>
      </c>
      <c r="I13" s="56">
        <f t="shared" ca="1" si="6"/>
        <v>7977855832.7999992</v>
      </c>
      <c r="K13" s="23">
        <f t="shared" ca="1" si="5"/>
        <v>8.8841151511664357E-2</v>
      </c>
      <c r="L13" s="23">
        <f t="shared" ca="1" si="5"/>
        <v>0.77544393467796691</v>
      </c>
      <c r="M13" s="23">
        <f t="shared" ca="1" si="5"/>
        <v>0</v>
      </c>
      <c r="N13" s="23">
        <f t="shared" ca="1" si="5"/>
        <v>0.13571491381036882</v>
      </c>
      <c r="O13" s="23">
        <f t="shared" ca="1" si="5"/>
        <v>0</v>
      </c>
      <c r="P13" s="57">
        <f t="shared" ca="1" si="5"/>
        <v>1</v>
      </c>
      <c r="CQ13" s="62" t="s">
        <v>138</v>
      </c>
      <c r="CR13" s="62">
        <v>715</v>
      </c>
    </row>
    <row r="14" spans="1:96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1406401455.2800002</v>
      </c>
      <c r="E14" s="21">
        <f t="shared" ca="1" si="1"/>
        <v>9372311061.0099983</v>
      </c>
      <c r="F14" s="21">
        <f t="shared" ca="1" si="2"/>
        <v>59743854.82000044</v>
      </c>
      <c r="G14" s="21">
        <f t="shared" ca="1" si="3"/>
        <v>773462798.68000329</v>
      </c>
      <c r="H14" s="21">
        <f t="shared" ca="1" si="4"/>
        <v>10419.539999999999</v>
      </c>
      <c r="I14" s="56">
        <f t="shared" ca="1" si="6"/>
        <v>11611929589.330004</v>
      </c>
      <c r="K14" s="23">
        <f t="shared" ca="1" si="5"/>
        <v>0.12111694653852513</v>
      </c>
      <c r="L14" s="23">
        <f t="shared" ca="1" si="5"/>
        <v>0.80712778947799069</v>
      </c>
      <c r="M14" s="23">
        <f t="shared" ca="1" si="5"/>
        <v>5.1450410855830549E-3</v>
      </c>
      <c r="N14" s="23">
        <f t="shared" ca="1" si="5"/>
        <v>6.6609325584502735E-2</v>
      </c>
      <c r="O14" s="23">
        <f t="shared" ca="1" si="5"/>
        <v>8.9731339824643182E-7</v>
      </c>
      <c r="P14" s="57">
        <f t="shared" ca="1" si="5"/>
        <v>1</v>
      </c>
      <c r="CQ14" s="62" t="s">
        <v>160</v>
      </c>
      <c r="CR14" s="62">
        <v>903</v>
      </c>
    </row>
    <row r="15" spans="1:96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1"/>
        <v>0</v>
      </c>
      <c r="F15" s="21">
        <f t="shared" ca="1" si="2"/>
        <v>0</v>
      </c>
      <c r="G15" s="21">
        <f t="shared" ca="1" si="3"/>
        <v>0</v>
      </c>
      <c r="H15" s="21">
        <f t="shared" ca="1" si="4"/>
        <v>0</v>
      </c>
      <c r="I15" s="56">
        <f t="shared" ca="1" si="6"/>
        <v>0</v>
      </c>
      <c r="K15" s="23">
        <f t="shared" ca="1" si="5"/>
        <v>0</v>
      </c>
      <c r="L15" s="23">
        <f t="shared" ca="1" si="5"/>
        <v>0</v>
      </c>
      <c r="M15" s="23">
        <f t="shared" ca="1" si="5"/>
        <v>0</v>
      </c>
      <c r="N15" s="23">
        <f t="shared" ca="1" si="5"/>
        <v>0</v>
      </c>
      <c r="O15" s="23">
        <f t="shared" ca="1" si="5"/>
        <v>0</v>
      </c>
      <c r="P15" s="57">
        <f t="shared" ca="1" si="5"/>
        <v>0</v>
      </c>
      <c r="CQ15" s="62" t="s">
        <v>162</v>
      </c>
      <c r="CR15" s="62">
        <v>716</v>
      </c>
    </row>
    <row r="16" spans="1:96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1"/>
        <v>0</v>
      </c>
      <c r="F16" s="21">
        <f t="shared" ca="1" si="2"/>
        <v>0</v>
      </c>
      <c r="G16" s="21">
        <f t="shared" ca="1" si="3"/>
        <v>0</v>
      </c>
      <c r="H16" s="21">
        <f t="shared" ca="1" si="4"/>
        <v>0</v>
      </c>
      <c r="I16" s="56">
        <f t="shared" ca="1" si="6"/>
        <v>0</v>
      </c>
      <c r="K16" s="23">
        <f t="shared" ca="1" si="5"/>
        <v>0</v>
      </c>
      <c r="L16" s="23">
        <f t="shared" ca="1" si="5"/>
        <v>0</v>
      </c>
      <c r="M16" s="23">
        <f t="shared" ca="1" si="5"/>
        <v>0</v>
      </c>
      <c r="N16" s="23">
        <f t="shared" ca="1" si="5"/>
        <v>0</v>
      </c>
      <c r="O16" s="23">
        <f t="shared" ca="1" si="5"/>
        <v>0</v>
      </c>
      <c r="P16" s="57">
        <f t="shared" ca="1" si="5"/>
        <v>0</v>
      </c>
      <c r="CQ16" s="62" t="s">
        <v>164</v>
      </c>
      <c r="CR16" s="62">
        <v>717</v>
      </c>
    </row>
    <row r="17" spans="1:96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1202624.1499999999</v>
      </c>
      <c r="E17" s="21">
        <f t="shared" ca="1" si="1"/>
        <v>2445679026.6100001</v>
      </c>
      <c r="F17" s="21">
        <f t="shared" ca="1" si="2"/>
        <v>0</v>
      </c>
      <c r="G17" s="21">
        <f t="shared" ca="1" si="3"/>
        <v>91327255.409999996</v>
      </c>
      <c r="H17" s="21">
        <f t="shared" ca="1" si="4"/>
        <v>712744168.88999999</v>
      </c>
      <c r="I17" s="56">
        <f t="shared" ca="1" si="6"/>
        <v>3250953075.0599999</v>
      </c>
      <c r="K17" s="23">
        <f t="shared" ca="1" si="5"/>
        <v>3.6992971668094724E-4</v>
      </c>
      <c r="L17" s="23">
        <f t="shared" ca="1" si="5"/>
        <v>0.75229600986008149</v>
      </c>
      <c r="M17" s="23">
        <f t="shared" ca="1" si="5"/>
        <v>0</v>
      </c>
      <c r="N17" s="23">
        <f t="shared" ca="1" si="5"/>
        <v>2.8092455751092146E-2</v>
      </c>
      <c r="O17" s="23">
        <f t="shared" ca="1" si="5"/>
        <v>0.2192416046721454</v>
      </c>
      <c r="P17" s="57">
        <f t="shared" ca="1" si="5"/>
        <v>1</v>
      </c>
      <c r="CQ17" s="62" t="s">
        <v>166</v>
      </c>
      <c r="CR17" s="62">
        <v>718</v>
      </c>
    </row>
    <row r="18" spans="1:96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1"/>
        <v>0</v>
      </c>
      <c r="F18" s="21">
        <f t="shared" ca="1" si="2"/>
        <v>0</v>
      </c>
      <c r="G18" s="21">
        <f t="shared" ca="1" si="3"/>
        <v>0</v>
      </c>
      <c r="H18" s="21">
        <f t="shared" ca="1" si="4"/>
        <v>0</v>
      </c>
      <c r="I18" s="56">
        <f t="shared" ca="1" si="6"/>
        <v>0</v>
      </c>
      <c r="K18" s="23">
        <f t="shared" ca="1" si="5"/>
        <v>0</v>
      </c>
      <c r="L18" s="23">
        <f t="shared" ca="1" si="5"/>
        <v>0</v>
      </c>
      <c r="M18" s="23">
        <f t="shared" ca="1" si="5"/>
        <v>0</v>
      </c>
      <c r="N18" s="23">
        <f t="shared" ca="1" si="5"/>
        <v>0</v>
      </c>
      <c r="O18" s="23">
        <f t="shared" ca="1" si="5"/>
        <v>0</v>
      </c>
      <c r="P18" s="57">
        <f t="shared" ca="1" si="5"/>
        <v>0</v>
      </c>
      <c r="CQ18" s="62" t="s">
        <v>168</v>
      </c>
      <c r="CR18" s="62">
        <v>719</v>
      </c>
    </row>
    <row r="19" spans="1:96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1"/>
        <v>0</v>
      </c>
      <c r="F19" s="21">
        <f t="shared" ca="1" si="2"/>
        <v>0</v>
      </c>
      <c r="G19" s="21">
        <f t="shared" ca="1" si="3"/>
        <v>0</v>
      </c>
      <c r="H19" s="21">
        <f t="shared" ca="1" si="4"/>
        <v>0</v>
      </c>
      <c r="I19" s="56">
        <f t="shared" ca="1" si="6"/>
        <v>0</v>
      </c>
      <c r="K19" s="23">
        <f t="shared" ca="1" si="5"/>
        <v>0</v>
      </c>
      <c r="L19" s="23">
        <f t="shared" ca="1" si="5"/>
        <v>0</v>
      </c>
      <c r="M19" s="23">
        <f t="shared" ca="1" si="5"/>
        <v>0</v>
      </c>
      <c r="N19" s="23">
        <f t="shared" ca="1" si="5"/>
        <v>0</v>
      </c>
      <c r="O19" s="23">
        <f t="shared" ca="1" si="5"/>
        <v>0</v>
      </c>
      <c r="P19" s="57">
        <f t="shared" ca="1" si="5"/>
        <v>0</v>
      </c>
      <c r="CQ19" s="62" t="s">
        <v>170</v>
      </c>
      <c r="CR19" s="62">
        <v>721</v>
      </c>
    </row>
    <row r="20" spans="1:96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507864673.59000003</v>
      </c>
      <c r="E20" s="21">
        <f t="shared" ca="1" si="1"/>
        <v>1737792566.52</v>
      </c>
      <c r="F20" s="21">
        <f t="shared" ca="1" si="2"/>
        <v>1469352737.5100012</v>
      </c>
      <c r="G20" s="21">
        <f t="shared" ca="1" si="3"/>
        <v>38637886.629999995</v>
      </c>
      <c r="H20" s="21">
        <f t="shared" ca="1" si="4"/>
        <v>0</v>
      </c>
      <c r="I20" s="56">
        <f t="shared" ca="1" si="6"/>
        <v>3753647864.2500014</v>
      </c>
      <c r="K20" s="23">
        <f t="shared" ca="1" si="5"/>
        <v>0.13529896568800123</v>
      </c>
      <c r="L20" s="23">
        <f t="shared" ca="1" si="5"/>
        <v>0.46296099937099988</v>
      </c>
      <c r="M20" s="23">
        <f t="shared" ca="1" si="5"/>
        <v>0.39144661157595972</v>
      </c>
      <c r="N20" s="23">
        <f t="shared" ca="1" si="5"/>
        <v>1.0293423365039077E-2</v>
      </c>
      <c r="O20" s="23">
        <f t="shared" ca="1" si="5"/>
        <v>0</v>
      </c>
      <c r="P20" s="57">
        <f t="shared" ca="1" si="5"/>
        <v>1</v>
      </c>
      <c r="CQ20" s="62" t="s">
        <v>172</v>
      </c>
      <c r="CR20" s="62">
        <v>722</v>
      </c>
    </row>
    <row r="21" spans="1:96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1"/>
        <v>0</v>
      </c>
      <c r="F21" s="21">
        <f t="shared" ca="1" si="2"/>
        <v>0</v>
      </c>
      <c r="G21" s="21">
        <f t="shared" ca="1" si="3"/>
        <v>0</v>
      </c>
      <c r="H21" s="21">
        <f t="shared" ca="1" si="4"/>
        <v>-3165.34</v>
      </c>
      <c r="I21" s="56">
        <f t="shared" ca="1" si="6"/>
        <v>-3165.34</v>
      </c>
      <c r="K21" s="23">
        <f t="shared" ca="1" si="5"/>
        <v>0</v>
      </c>
      <c r="L21" s="23">
        <f t="shared" ca="1" si="5"/>
        <v>0</v>
      </c>
      <c r="M21" s="23">
        <f t="shared" ca="1" si="5"/>
        <v>0</v>
      </c>
      <c r="N21" s="23">
        <f t="shared" ca="1" si="5"/>
        <v>0</v>
      </c>
      <c r="O21" s="23">
        <f t="shared" ca="1" si="5"/>
        <v>1</v>
      </c>
      <c r="P21" s="57">
        <f t="shared" ca="1" si="5"/>
        <v>1</v>
      </c>
      <c r="CQ21" s="62" t="s">
        <v>174</v>
      </c>
      <c r="CR21" s="62">
        <v>723</v>
      </c>
    </row>
    <row r="22" spans="1:96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2191225550.5200005</v>
      </c>
      <c r="E22" s="21">
        <f t="shared" ca="1" si="1"/>
        <v>7274804502.75</v>
      </c>
      <c r="F22" s="21">
        <f t="shared" ca="1" si="2"/>
        <v>696825264.29999995</v>
      </c>
      <c r="G22" s="21">
        <f t="shared" ca="1" si="3"/>
        <v>1782449897.3499999</v>
      </c>
      <c r="H22" s="21">
        <f t="shared" ca="1" si="4"/>
        <v>0</v>
      </c>
      <c r="I22" s="56">
        <f ca="1">SUM(D22:H22)</f>
        <v>11945305214.92</v>
      </c>
      <c r="K22" s="23">
        <f t="shared" ca="1" si="5"/>
        <v>0.18343822205422614</v>
      </c>
      <c r="L22" s="23">
        <f t="shared" ca="1" si="5"/>
        <v>0.60900951226123368</v>
      </c>
      <c r="M22" s="23">
        <f t="shared" ca="1" si="5"/>
        <v>5.8334655478676833E-2</v>
      </c>
      <c r="N22" s="23">
        <f t="shared" ca="1" si="5"/>
        <v>0.14921761020586341</v>
      </c>
      <c r="O22" s="23">
        <f t="shared" ca="1" si="5"/>
        <v>0</v>
      </c>
      <c r="P22" s="57">
        <f t="shared" ca="1" si="5"/>
        <v>1</v>
      </c>
      <c r="CQ22" s="62" t="s">
        <v>176</v>
      </c>
      <c r="CR22" s="62">
        <v>724</v>
      </c>
    </row>
    <row r="23" spans="1:96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4857164.1099999975</v>
      </c>
      <c r="E23" s="21">
        <f t="shared" ca="1" si="1"/>
        <v>6937864265.1000023</v>
      </c>
      <c r="F23" s="21">
        <f t="shared" ca="1" si="2"/>
        <v>41791159.469999984</v>
      </c>
      <c r="G23" s="21">
        <f t="shared" ca="1" si="3"/>
        <v>601067003.0199976</v>
      </c>
      <c r="H23" s="21">
        <f t="shared" ca="1" si="4"/>
        <v>0</v>
      </c>
      <c r="I23" s="56">
        <f ca="1">SUM(D23:H23)</f>
        <v>7585579591.6999998</v>
      </c>
      <c r="K23" s="23">
        <f t="shared" ref="K23:P54" ca="1" si="7">IF($I23=0,0,D23/$I23)</f>
        <v>6.4031548957901863E-4</v>
      </c>
      <c r="L23" s="23">
        <f t="shared" ca="1" si="7"/>
        <v>0.91461228258566873</v>
      </c>
      <c r="M23" s="23">
        <f t="shared" ca="1" si="7"/>
        <v>5.509290221636735E-3</v>
      </c>
      <c r="N23" s="23">
        <f t="shared" ca="1" si="7"/>
        <v>7.9238111703115469E-2</v>
      </c>
      <c r="O23" s="23">
        <f t="shared" ca="1" si="7"/>
        <v>0</v>
      </c>
      <c r="P23" s="57">
        <f t="shared" ca="1" si="7"/>
        <v>1</v>
      </c>
      <c r="CQ23" s="62" t="s">
        <v>178</v>
      </c>
      <c r="CR23" s="62">
        <v>725</v>
      </c>
    </row>
    <row r="24" spans="1:96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18272951.780000102</v>
      </c>
      <c r="E24" s="21">
        <f t="shared" ca="1" si="1"/>
        <v>2550962508.3228698</v>
      </c>
      <c r="F24" s="21">
        <f t="shared" ca="1" si="2"/>
        <v>153871051.87998599</v>
      </c>
      <c r="G24" s="21">
        <f t="shared" ca="1" si="3"/>
        <v>437659880.27989101</v>
      </c>
      <c r="H24" s="21">
        <f t="shared" ca="1" si="4"/>
        <v>1936452242.237577</v>
      </c>
      <c r="I24" s="56">
        <f ca="1">SUM(D24:H24)</f>
        <v>5097218634.5003242</v>
      </c>
      <c r="K24" s="23">
        <f t="shared" ca="1" si="7"/>
        <v>3.5848867961676876E-3</v>
      </c>
      <c r="L24" s="23">
        <f t="shared" ca="1" si="7"/>
        <v>0.50046166178879992</v>
      </c>
      <c r="M24" s="23">
        <f t="shared" ca="1" si="7"/>
        <v>3.0187257583678247E-2</v>
      </c>
      <c r="N24" s="23">
        <f t="shared" ca="1" si="7"/>
        <v>8.5862489263773642E-2</v>
      </c>
      <c r="O24" s="23">
        <f t="shared" ca="1" si="7"/>
        <v>0.37990370456758044</v>
      </c>
      <c r="P24" s="57">
        <f t="shared" ca="1" si="7"/>
        <v>1</v>
      </c>
      <c r="CQ24" s="62" t="s">
        <v>180</v>
      </c>
      <c r="CR24" s="62">
        <v>726</v>
      </c>
    </row>
    <row r="25" spans="1:96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70144007.38000001</v>
      </c>
      <c r="E25" s="21">
        <f t="shared" ca="1" si="1"/>
        <v>1322446517.5404007</v>
      </c>
      <c r="F25" s="21">
        <f t="shared" ca="1" si="2"/>
        <v>0</v>
      </c>
      <c r="G25" s="21">
        <f t="shared" ca="1" si="3"/>
        <v>90373579.949999988</v>
      </c>
      <c r="H25" s="21">
        <f t="shared" ca="1" si="4"/>
        <v>422687178.72000003</v>
      </c>
      <c r="I25" s="56">
        <f t="shared" ref="I25:I46" ca="1" si="8">SUM(D25:H25)</f>
        <v>1905651283.5904009</v>
      </c>
      <c r="K25" s="23">
        <f t="shared" ca="1" si="7"/>
        <v>3.6808417145367242E-2</v>
      </c>
      <c r="L25" s="23">
        <f t="shared" ca="1" si="7"/>
        <v>0.69396039502505658</v>
      </c>
      <c r="M25" s="23">
        <f t="shared" ca="1" si="7"/>
        <v>0</v>
      </c>
      <c r="N25" s="23">
        <f t="shared" ca="1" si="7"/>
        <v>4.7423986081928306E-2</v>
      </c>
      <c r="O25" s="23">
        <f t="shared" ca="1" si="7"/>
        <v>0.22180720174764779</v>
      </c>
      <c r="P25" s="57">
        <f t="shared" ca="1" si="7"/>
        <v>1</v>
      </c>
      <c r="CQ25" s="62" t="s">
        <v>182</v>
      </c>
      <c r="CR25" s="62">
        <v>727</v>
      </c>
    </row>
    <row r="26" spans="1:96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606618504.85231709</v>
      </c>
      <c r="E26" s="21">
        <f t="shared" ca="1" si="1"/>
        <v>2762479948.4620004</v>
      </c>
      <c r="F26" s="21">
        <f t="shared" ca="1" si="2"/>
        <v>58315.95</v>
      </c>
      <c r="G26" s="21">
        <f t="shared" ca="1" si="3"/>
        <v>404343833.97999972</v>
      </c>
      <c r="H26" s="21">
        <f t="shared" ca="1" si="4"/>
        <v>0</v>
      </c>
      <c r="I26" s="56">
        <f t="shared" ca="1" si="8"/>
        <v>3773500603.2443171</v>
      </c>
      <c r="K26" s="23">
        <f t="shared" ca="1" si="7"/>
        <v>0.16075749513085244</v>
      </c>
      <c r="L26" s="23">
        <f t="shared" ca="1" si="7"/>
        <v>0.73207354096801303</v>
      </c>
      <c r="M26" s="23">
        <f t="shared" ca="1" si="7"/>
        <v>1.5454071996135919E-5</v>
      </c>
      <c r="N26" s="23">
        <f t="shared" ca="1" si="7"/>
        <v>0.10715350982913843</v>
      </c>
      <c r="O26" s="23">
        <f t="shared" ca="1" si="7"/>
        <v>0</v>
      </c>
      <c r="P26" s="57">
        <f t="shared" ca="1" si="7"/>
        <v>1</v>
      </c>
      <c r="CQ26" s="62" t="s">
        <v>184</v>
      </c>
      <c r="CR26" s="62">
        <v>728</v>
      </c>
    </row>
    <row r="27" spans="1:96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2412527.6800000006</v>
      </c>
      <c r="E27" s="21">
        <f t="shared" ca="1" si="1"/>
        <v>6632315244.6400127</v>
      </c>
      <c r="F27" s="21">
        <f t="shared" ca="1" si="2"/>
        <v>126644570.55999953</v>
      </c>
      <c r="G27" s="21">
        <f t="shared" ca="1" si="3"/>
        <v>326325960.7699998</v>
      </c>
      <c r="H27" s="21">
        <f t="shared" ca="1" si="4"/>
        <v>882938027.28000009</v>
      </c>
      <c r="I27" s="56">
        <f t="shared" ca="1" si="8"/>
        <v>7970636330.9300117</v>
      </c>
      <c r="K27" s="23">
        <f t="shared" ca="1" si="7"/>
        <v>3.0267692312572331E-4</v>
      </c>
      <c r="L27" s="23">
        <f t="shared" ca="1" si="7"/>
        <v>0.83209357061033495</v>
      </c>
      <c r="M27" s="23">
        <f t="shared" ca="1" si="7"/>
        <v>1.588889083655165E-2</v>
      </c>
      <c r="N27" s="23">
        <f t="shared" ca="1" si="7"/>
        <v>4.0941017407066189E-2</v>
      </c>
      <c r="O27" s="23">
        <f t="shared" ca="1" si="7"/>
        <v>0.11077384422292155</v>
      </c>
      <c r="P27" s="57">
        <f t="shared" ca="1" si="7"/>
        <v>1</v>
      </c>
      <c r="CQ27" s="62" t="s">
        <v>186</v>
      </c>
      <c r="CR27" s="62">
        <v>729</v>
      </c>
    </row>
    <row r="28" spans="1:96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0</v>
      </c>
      <c r="E28" s="21">
        <f t="shared" ca="1" si="1"/>
        <v>0</v>
      </c>
      <c r="F28" s="21">
        <f t="shared" ca="1" si="2"/>
        <v>0</v>
      </c>
      <c r="G28" s="21">
        <f t="shared" ca="1" si="3"/>
        <v>0</v>
      </c>
      <c r="H28" s="21">
        <f t="shared" ca="1" si="4"/>
        <v>1625</v>
      </c>
      <c r="I28" s="56">
        <f t="shared" ca="1" si="8"/>
        <v>1625</v>
      </c>
      <c r="K28" s="23">
        <f t="shared" ca="1" si="7"/>
        <v>0</v>
      </c>
      <c r="L28" s="23">
        <f t="shared" ca="1" si="7"/>
        <v>0</v>
      </c>
      <c r="M28" s="23">
        <f t="shared" ca="1" si="7"/>
        <v>0</v>
      </c>
      <c r="N28" s="23">
        <f t="shared" ca="1" si="7"/>
        <v>0</v>
      </c>
      <c r="O28" s="23">
        <f t="shared" ca="1" si="7"/>
        <v>1</v>
      </c>
      <c r="P28" s="57">
        <f t="shared" ca="1" si="7"/>
        <v>1</v>
      </c>
      <c r="CQ28" s="62" t="s">
        <v>188</v>
      </c>
      <c r="CR28" s="62">
        <v>730</v>
      </c>
    </row>
    <row r="29" spans="1:96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8119964.8999999976</v>
      </c>
      <c r="E29" s="21">
        <f t="shared" ca="1" si="1"/>
        <v>7953700472.9706173</v>
      </c>
      <c r="F29" s="21">
        <f t="shared" ca="1" si="2"/>
        <v>0</v>
      </c>
      <c r="G29" s="21">
        <f t="shared" ca="1" si="3"/>
        <v>1239584518.3199997</v>
      </c>
      <c r="H29" s="21">
        <f t="shared" ca="1" si="4"/>
        <v>757868453.70000005</v>
      </c>
      <c r="I29" s="56">
        <f t="shared" ca="1" si="8"/>
        <v>9959273409.8906174</v>
      </c>
      <c r="K29" s="23">
        <f t="shared" ca="1" si="7"/>
        <v>8.1531699811916085E-4</v>
      </c>
      <c r="L29" s="23">
        <f t="shared" ca="1" si="7"/>
        <v>0.79862256468145021</v>
      </c>
      <c r="M29" s="23">
        <f t="shared" ca="1" si="7"/>
        <v>0</v>
      </c>
      <c r="N29" s="23">
        <f t="shared" ca="1" si="7"/>
        <v>0.12446535678887582</v>
      </c>
      <c r="O29" s="23">
        <f t="shared" ca="1" si="7"/>
        <v>7.6096761531554716E-2</v>
      </c>
      <c r="P29" s="57">
        <f t="shared" ca="1" si="7"/>
        <v>1</v>
      </c>
      <c r="CQ29" s="62" t="s">
        <v>190</v>
      </c>
      <c r="CR29" s="62">
        <v>731</v>
      </c>
    </row>
    <row r="30" spans="1:96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442995999.97999901</v>
      </c>
      <c r="E30" s="21">
        <f t="shared" ca="1" si="1"/>
        <v>1208241592.2</v>
      </c>
      <c r="F30" s="21">
        <f t="shared" ca="1" si="2"/>
        <v>61580341.210000001</v>
      </c>
      <c r="G30" s="21">
        <f t="shared" ca="1" si="3"/>
        <v>166149077.21000001</v>
      </c>
      <c r="H30" s="21">
        <f t="shared" ca="1" si="4"/>
        <v>0</v>
      </c>
      <c r="I30" s="56">
        <f t="shared" ca="1" si="8"/>
        <v>1878967010.5999992</v>
      </c>
      <c r="K30" s="23">
        <f t="shared" ca="1" si="7"/>
        <v>0.23576571460854961</v>
      </c>
      <c r="L30" s="23">
        <f t="shared" ca="1" si="7"/>
        <v>0.64303502157506187</v>
      </c>
      <c r="M30" s="23">
        <f t="shared" ca="1" si="7"/>
        <v>3.2773508455763642E-2</v>
      </c>
      <c r="N30" s="23">
        <f t="shared" ca="1" si="7"/>
        <v>8.8425755360624789E-2</v>
      </c>
      <c r="O30" s="23">
        <f t="shared" ca="1" si="7"/>
        <v>0</v>
      </c>
      <c r="P30" s="57">
        <f t="shared" ca="1" si="7"/>
        <v>1</v>
      </c>
      <c r="CQ30" s="62" t="s">
        <v>192</v>
      </c>
      <c r="CR30" s="62">
        <v>732</v>
      </c>
    </row>
    <row r="31" spans="1:96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559732532.40999997</v>
      </c>
      <c r="E31" s="21">
        <f t="shared" ca="1" si="1"/>
        <v>11363531901.305456</v>
      </c>
      <c r="F31" s="21">
        <f t="shared" ca="1" si="2"/>
        <v>26360124.609999999</v>
      </c>
      <c r="G31" s="21">
        <f t="shared" ca="1" si="3"/>
        <v>1554403771.73</v>
      </c>
      <c r="H31" s="21">
        <f t="shared" ca="1" si="4"/>
        <v>929623342.01999998</v>
      </c>
      <c r="I31" s="56">
        <f t="shared" ca="1" si="8"/>
        <v>14433651672.075457</v>
      </c>
      <c r="K31" s="23">
        <f t="shared" ca="1" si="7"/>
        <v>3.8779689653513333E-2</v>
      </c>
      <c r="L31" s="23">
        <f t="shared" ca="1" si="7"/>
        <v>0.78729431466676525</v>
      </c>
      <c r="M31" s="23">
        <f t="shared" ca="1" si="7"/>
        <v>1.826296297630522E-3</v>
      </c>
      <c r="N31" s="23">
        <f t="shared" ca="1" si="7"/>
        <v>0.10769303617997647</v>
      </c>
      <c r="O31" s="23">
        <f t="shared" ca="1" si="7"/>
        <v>6.4406663202114453E-2</v>
      </c>
      <c r="P31" s="57">
        <f t="shared" ca="1" si="7"/>
        <v>1</v>
      </c>
      <c r="CQ31" s="62" t="s">
        <v>194</v>
      </c>
      <c r="CR31" s="62">
        <v>733</v>
      </c>
    </row>
    <row r="32" spans="1:96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37384528.529999591</v>
      </c>
      <c r="E32" s="21">
        <f t="shared" ca="1" si="1"/>
        <v>5128154510.9984865</v>
      </c>
      <c r="F32" s="21">
        <f t="shared" ca="1" si="2"/>
        <v>4111189.410000002</v>
      </c>
      <c r="G32" s="21">
        <f t="shared" ca="1" si="3"/>
        <v>430524339.86006844</v>
      </c>
      <c r="H32" s="21">
        <f t="shared" ca="1" si="4"/>
        <v>789914199.89999998</v>
      </c>
      <c r="I32" s="56">
        <f t="shared" ca="1" si="8"/>
        <v>6390088768.698554</v>
      </c>
      <c r="K32" s="23">
        <f t="shared" ca="1" si="7"/>
        <v>5.8503926757833696E-3</v>
      </c>
      <c r="L32" s="23">
        <f t="shared" ca="1" si="7"/>
        <v>0.80251694407101626</v>
      </c>
      <c r="M32" s="23">
        <f t="shared" ca="1" si="7"/>
        <v>6.4336968684040874E-4</v>
      </c>
      <c r="N32" s="23">
        <f t="shared" ca="1" si="7"/>
        <v>6.7373765129674676E-2</v>
      </c>
      <c r="O32" s="23">
        <f t="shared" ca="1" si="7"/>
        <v>0.12361552843668538</v>
      </c>
      <c r="P32" s="57">
        <f t="shared" ca="1" si="7"/>
        <v>1</v>
      </c>
      <c r="CQ32" s="62" t="s">
        <v>196</v>
      </c>
      <c r="CR32" s="62">
        <v>734</v>
      </c>
    </row>
    <row r="33" spans="1:96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4053610.1699999822</v>
      </c>
      <c r="E33" s="21">
        <f t="shared" ca="1" si="1"/>
        <v>1092891465.4097819</v>
      </c>
      <c r="F33" s="21">
        <f t="shared" ca="1" si="2"/>
        <v>0</v>
      </c>
      <c r="G33" s="21">
        <f t="shared" ca="1" si="3"/>
        <v>118168316.22998816</v>
      </c>
      <c r="H33" s="21">
        <f t="shared" ca="1" si="4"/>
        <v>487757246.92000002</v>
      </c>
      <c r="I33" s="56">
        <f t="shared" ca="1" si="8"/>
        <v>1702870638.7297702</v>
      </c>
      <c r="K33" s="23">
        <f t="shared" ca="1" si="7"/>
        <v>2.3804569048320131E-3</v>
      </c>
      <c r="L33" s="23">
        <f t="shared" ca="1" si="7"/>
        <v>0.6417935928621139</v>
      </c>
      <c r="M33" s="23">
        <f t="shared" ca="1" si="7"/>
        <v>0</v>
      </c>
      <c r="N33" s="23">
        <f t="shared" ca="1" si="7"/>
        <v>6.9393595463090471E-2</v>
      </c>
      <c r="O33" s="23">
        <f t="shared" ca="1" si="7"/>
        <v>0.28643235476996359</v>
      </c>
      <c r="P33" s="57">
        <f t="shared" ca="1" si="7"/>
        <v>1</v>
      </c>
      <c r="CQ33" s="62" t="s">
        <v>198</v>
      </c>
      <c r="CR33" s="62">
        <v>735</v>
      </c>
    </row>
    <row r="34" spans="1:96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0</v>
      </c>
      <c r="E34" s="21">
        <f t="shared" ca="1" si="1"/>
        <v>0</v>
      </c>
      <c r="F34" s="21">
        <f t="shared" ca="1" si="2"/>
        <v>0</v>
      </c>
      <c r="G34" s="21">
        <f t="shared" ca="1" si="3"/>
        <v>153664.46</v>
      </c>
      <c r="H34" s="21">
        <f t="shared" ca="1" si="4"/>
        <v>1649.5</v>
      </c>
      <c r="I34" s="56">
        <f t="shared" ca="1" si="8"/>
        <v>155313.96</v>
      </c>
      <c r="K34" s="23">
        <f t="shared" ca="1" si="7"/>
        <v>0</v>
      </c>
      <c r="L34" s="23">
        <f t="shared" ca="1" si="7"/>
        <v>0</v>
      </c>
      <c r="M34" s="23">
        <f t="shared" ca="1" si="7"/>
        <v>0</v>
      </c>
      <c r="N34" s="23">
        <f t="shared" ca="1" si="7"/>
        <v>0.98937957669741983</v>
      </c>
      <c r="O34" s="23">
        <f t="shared" ca="1" si="7"/>
        <v>1.0620423302580142E-2</v>
      </c>
      <c r="P34" s="57">
        <f t="shared" ca="1" si="7"/>
        <v>1</v>
      </c>
      <c r="CQ34" s="62" t="s">
        <v>200</v>
      </c>
      <c r="CR34" s="62">
        <v>736</v>
      </c>
    </row>
    <row r="35" spans="1:96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516512</v>
      </c>
      <c r="E35" s="21">
        <f t="shared" ca="1" si="1"/>
        <v>1176295866.03</v>
      </c>
      <c r="F35" s="21">
        <f t="shared" ca="1" si="2"/>
        <v>0</v>
      </c>
      <c r="G35" s="21">
        <f t="shared" ca="1" si="3"/>
        <v>86273223</v>
      </c>
      <c r="H35" s="21">
        <f t="shared" ca="1" si="4"/>
        <v>468388983.82999998</v>
      </c>
      <c r="I35" s="56">
        <f t="shared" ca="1" si="8"/>
        <v>1731474584.8599999</v>
      </c>
      <c r="K35" s="23">
        <f t="shared" ca="1" si="7"/>
        <v>2.9830758390355646E-4</v>
      </c>
      <c r="L35" s="23">
        <f t="shared" ca="1" si="7"/>
        <v>0.67936074621916009</v>
      </c>
      <c r="M35" s="23">
        <f t="shared" ca="1" si="7"/>
        <v>0</v>
      </c>
      <c r="N35" s="23">
        <f t="shared" ca="1" si="7"/>
        <v>4.9826444900995012E-2</v>
      </c>
      <c r="O35" s="23">
        <f t="shared" ca="1" si="7"/>
        <v>0.27051450129594135</v>
      </c>
      <c r="P35" s="57">
        <f t="shared" ca="1" si="7"/>
        <v>1</v>
      </c>
      <c r="CQ35" s="62" t="s">
        <v>202</v>
      </c>
      <c r="CR35" s="62">
        <v>737</v>
      </c>
    </row>
    <row r="36" spans="1:96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  <c r="E36" s="21">
        <f t="shared" ca="1" si="1"/>
        <v>0</v>
      </c>
      <c r="F36" s="21">
        <f t="shared" ca="1" si="2"/>
        <v>0</v>
      </c>
      <c r="G36" s="21">
        <f t="shared" ca="1" si="3"/>
        <v>0</v>
      </c>
      <c r="H36" s="21">
        <f t="shared" ca="1" si="4"/>
        <v>0</v>
      </c>
      <c r="I36" s="56">
        <f t="shared" ca="1" si="8"/>
        <v>0</v>
      </c>
      <c r="K36" s="23">
        <f t="shared" ca="1" si="7"/>
        <v>0</v>
      </c>
      <c r="L36" s="23">
        <f t="shared" ca="1" si="7"/>
        <v>0</v>
      </c>
      <c r="M36" s="23">
        <f t="shared" ca="1" si="7"/>
        <v>0</v>
      </c>
      <c r="N36" s="23">
        <f t="shared" ca="1" si="7"/>
        <v>0</v>
      </c>
      <c r="O36" s="23">
        <f t="shared" ca="1" si="7"/>
        <v>0</v>
      </c>
      <c r="P36" s="57">
        <f t="shared" ca="1" si="7"/>
        <v>0</v>
      </c>
      <c r="CQ36" s="62" t="s">
        <v>204</v>
      </c>
      <c r="CR36" s="62">
        <v>738</v>
      </c>
    </row>
    <row r="37" spans="1:96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488952024.71000004</v>
      </c>
      <c r="E37" s="21">
        <f t="shared" ca="1" si="1"/>
        <v>1927203081.06953</v>
      </c>
      <c r="F37" s="21">
        <f t="shared" ca="1" si="2"/>
        <v>93670697.640003204</v>
      </c>
      <c r="G37" s="21">
        <f t="shared" ca="1" si="3"/>
        <v>1487365002.6392701</v>
      </c>
      <c r="H37" s="21">
        <f t="shared" ca="1" si="4"/>
        <v>0</v>
      </c>
      <c r="I37" s="56">
        <f t="shared" ca="1" si="8"/>
        <v>3997190806.0588036</v>
      </c>
      <c r="K37" s="23">
        <f t="shared" ca="1" si="7"/>
        <v>0.1223239140770722</v>
      </c>
      <c r="L37" s="23">
        <f t="shared" ca="1" si="7"/>
        <v>0.48213937602086504</v>
      </c>
      <c r="M37" s="23">
        <f t="shared" ca="1" si="7"/>
        <v>2.3434132165524948E-2</v>
      </c>
      <c r="N37" s="23">
        <f t="shared" ca="1" si="7"/>
        <v>0.37210257773653777</v>
      </c>
      <c r="O37" s="23">
        <f t="shared" ca="1" si="7"/>
        <v>0</v>
      </c>
      <c r="P37" s="57">
        <f t="shared" ca="1" si="7"/>
        <v>1</v>
      </c>
      <c r="CQ37" s="62" t="s">
        <v>206</v>
      </c>
      <c r="CR37" s="62">
        <v>739</v>
      </c>
    </row>
    <row r="38" spans="1:96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129119445.06999999</v>
      </c>
      <c r="E38" s="21">
        <f t="shared" ca="1" si="1"/>
        <v>5896466076.9300003</v>
      </c>
      <c r="F38" s="21">
        <f t="shared" ca="1" si="2"/>
        <v>0</v>
      </c>
      <c r="G38" s="21">
        <f t="shared" ca="1" si="3"/>
        <v>0</v>
      </c>
      <c r="H38" s="21">
        <f t="shared" ca="1" si="4"/>
        <v>834195249.17999995</v>
      </c>
      <c r="I38" s="56">
        <f t="shared" ca="1" si="8"/>
        <v>6859780771.1800003</v>
      </c>
      <c r="K38" s="23">
        <f t="shared" ca="1" si="7"/>
        <v>1.8822678067565886E-2</v>
      </c>
      <c r="L38" s="23">
        <f t="shared" ca="1" si="7"/>
        <v>0.85957062967709197</v>
      </c>
      <c r="M38" s="23">
        <f t="shared" ca="1" si="7"/>
        <v>0</v>
      </c>
      <c r="N38" s="23">
        <f t="shared" ca="1" si="7"/>
        <v>0</v>
      </c>
      <c r="O38" s="23">
        <f t="shared" ca="1" si="7"/>
        <v>0.12160669225534215</v>
      </c>
      <c r="P38" s="57">
        <f t="shared" ca="1" si="7"/>
        <v>1</v>
      </c>
      <c r="CQ38" s="62" t="s">
        <v>208</v>
      </c>
      <c r="CR38" s="62">
        <v>740</v>
      </c>
    </row>
    <row r="39" spans="1:96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3801863.0839999998</v>
      </c>
      <c r="E39" s="21">
        <f t="shared" ca="1" si="1"/>
        <v>18713226105.435997</v>
      </c>
      <c r="F39" s="21">
        <f t="shared" ca="1" si="2"/>
        <v>0</v>
      </c>
      <c r="G39" s="21">
        <f t="shared" ca="1" si="3"/>
        <v>1466329403.4100001</v>
      </c>
      <c r="H39" s="21">
        <f t="shared" ca="1" si="4"/>
        <v>42802310.859999999</v>
      </c>
      <c r="I39" s="56">
        <f t="shared" ca="1" si="8"/>
        <v>20226159682.789997</v>
      </c>
      <c r="K39" s="23">
        <f t="shared" ca="1" si="7"/>
        <v>1.87967619341744E-4</v>
      </c>
      <c r="L39" s="23">
        <f t="shared" ca="1" si="7"/>
        <v>0.92519916775692601</v>
      </c>
      <c r="M39" s="23">
        <f t="shared" ca="1" si="7"/>
        <v>0</v>
      </c>
      <c r="N39" s="23">
        <f t="shared" ca="1" si="7"/>
        <v>7.2496678875608206E-2</v>
      </c>
      <c r="O39" s="23">
        <f t="shared" ca="1" si="7"/>
        <v>2.1161857481239786E-3</v>
      </c>
      <c r="P39" s="57">
        <f t="shared" ca="1" si="7"/>
        <v>1</v>
      </c>
      <c r="CQ39" s="62" t="s">
        <v>210</v>
      </c>
      <c r="CR39" s="62">
        <v>741</v>
      </c>
    </row>
    <row r="40" spans="1:96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0</v>
      </c>
      <c r="E40" s="21">
        <f t="shared" ca="1" si="1"/>
        <v>0</v>
      </c>
      <c r="F40" s="21">
        <f t="shared" ca="1" si="2"/>
        <v>0</v>
      </c>
      <c r="G40" s="21">
        <f t="shared" ca="1" si="3"/>
        <v>0</v>
      </c>
      <c r="H40" s="21">
        <f t="shared" ca="1" si="4"/>
        <v>0</v>
      </c>
      <c r="I40" s="56">
        <f t="shared" ca="1" si="8"/>
        <v>0</v>
      </c>
      <c r="K40" s="23">
        <f t="shared" ca="1" si="7"/>
        <v>0</v>
      </c>
      <c r="L40" s="23">
        <f t="shared" ca="1" si="7"/>
        <v>0</v>
      </c>
      <c r="M40" s="23">
        <f t="shared" ca="1" si="7"/>
        <v>0</v>
      </c>
      <c r="N40" s="23">
        <f t="shared" ca="1" si="7"/>
        <v>0</v>
      </c>
      <c r="O40" s="23">
        <f t="shared" ca="1" si="7"/>
        <v>0</v>
      </c>
      <c r="P40" s="57">
        <f t="shared" ca="1" si="7"/>
        <v>0</v>
      </c>
      <c r="CQ40" s="62" t="s">
        <v>212</v>
      </c>
      <c r="CR40" s="62">
        <v>742</v>
      </c>
    </row>
    <row r="41" spans="1:96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  <c r="E41" s="21">
        <f t="shared" ca="1" si="1"/>
        <v>0</v>
      </c>
      <c r="F41" s="21">
        <f t="shared" ca="1" si="2"/>
        <v>0</v>
      </c>
      <c r="G41" s="21">
        <f t="shared" ca="1" si="3"/>
        <v>0</v>
      </c>
      <c r="H41" s="21">
        <f t="shared" ca="1" si="4"/>
        <v>0</v>
      </c>
      <c r="I41" s="56">
        <f t="shared" ca="1" si="8"/>
        <v>0</v>
      </c>
      <c r="K41" s="23">
        <f t="shared" ca="1" si="7"/>
        <v>0</v>
      </c>
      <c r="L41" s="23">
        <f t="shared" ca="1" si="7"/>
        <v>0</v>
      </c>
      <c r="M41" s="23">
        <f t="shared" ca="1" si="7"/>
        <v>0</v>
      </c>
      <c r="N41" s="23">
        <f t="shared" ca="1" si="7"/>
        <v>0</v>
      </c>
      <c r="O41" s="23">
        <f t="shared" ca="1" si="7"/>
        <v>0</v>
      </c>
      <c r="P41" s="57">
        <f t="shared" ca="1" si="7"/>
        <v>0</v>
      </c>
      <c r="CQ41" s="62" t="s">
        <v>214</v>
      </c>
      <c r="CR41" s="62">
        <v>743</v>
      </c>
    </row>
    <row r="42" spans="1:96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38189737.569999412</v>
      </c>
      <c r="E42" s="21">
        <f t="shared" ca="1" si="1"/>
        <v>384688990.18003118</v>
      </c>
      <c r="F42" s="21">
        <f t="shared" ca="1" si="2"/>
        <v>180787054.13000217</v>
      </c>
      <c r="G42" s="21">
        <f t="shared" ca="1" si="3"/>
        <v>21868358.470000092</v>
      </c>
      <c r="H42" s="21">
        <f t="shared" ca="1" si="4"/>
        <v>388385467.14999998</v>
      </c>
      <c r="I42" s="56">
        <f t="shared" ca="1" si="8"/>
        <v>1013919607.5000329</v>
      </c>
      <c r="K42" s="23">
        <f t="shared" ca="1" si="7"/>
        <v>3.7665449299438832E-2</v>
      </c>
      <c r="L42" s="23">
        <f t="shared" ca="1" si="7"/>
        <v>0.37940778276153292</v>
      </c>
      <c r="M42" s="23">
        <f t="shared" ca="1" si="7"/>
        <v>0.17830511688767819</v>
      </c>
      <c r="N42" s="23">
        <f t="shared" ca="1" si="7"/>
        <v>2.1568138448293479E-2</v>
      </c>
      <c r="O42" s="23">
        <f t="shared" ca="1" si="7"/>
        <v>0.38305351260305653</v>
      </c>
      <c r="P42" s="57">
        <f t="shared" ca="1" si="7"/>
        <v>1</v>
      </c>
      <c r="CQ42" s="62" t="s">
        <v>216</v>
      </c>
      <c r="CR42" s="62">
        <v>744</v>
      </c>
    </row>
    <row r="43" spans="1:96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1833065.7799999975</v>
      </c>
      <c r="E43" s="21">
        <f t="shared" ca="1" si="1"/>
        <v>1119688694.0399885</v>
      </c>
      <c r="F43" s="21">
        <f t="shared" ca="1" si="2"/>
        <v>0</v>
      </c>
      <c r="G43" s="21">
        <f t="shared" ca="1" si="3"/>
        <v>25851300.580000229</v>
      </c>
      <c r="H43" s="21">
        <f t="shared" ca="1" si="4"/>
        <v>439104852.44</v>
      </c>
      <c r="I43" s="56">
        <f t="shared" ca="1" si="8"/>
        <v>1586477912.8399887</v>
      </c>
      <c r="K43" s="23">
        <f t="shared" ca="1" si="7"/>
        <v>1.1554310117804201E-3</v>
      </c>
      <c r="L43" s="23">
        <f t="shared" ca="1" si="7"/>
        <v>0.70577011187984917</v>
      </c>
      <c r="M43" s="23">
        <f t="shared" ca="1" si="7"/>
        <v>0</v>
      </c>
      <c r="N43" s="23">
        <f t="shared" ca="1" si="7"/>
        <v>1.6294774967098819E-2</v>
      </c>
      <c r="O43" s="23">
        <f t="shared" ca="1" si="7"/>
        <v>0.27677968214127158</v>
      </c>
      <c r="P43" s="57">
        <f t="shared" ca="1" si="7"/>
        <v>1</v>
      </c>
      <c r="CQ43" s="62" t="s">
        <v>218</v>
      </c>
      <c r="CR43" s="62">
        <v>745</v>
      </c>
    </row>
    <row r="44" spans="1:96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  <c r="E44" s="21">
        <f t="shared" ca="1" si="1"/>
        <v>0</v>
      </c>
      <c r="F44" s="21">
        <f t="shared" ca="1" si="2"/>
        <v>0</v>
      </c>
      <c r="G44" s="21">
        <f t="shared" ca="1" si="3"/>
        <v>0</v>
      </c>
      <c r="H44" s="21">
        <f t="shared" ca="1" si="4"/>
        <v>0</v>
      </c>
      <c r="I44" s="56">
        <f t="shared" ca="1" si="8"/>
        <v>0</v>
      </c>
      <c r="K44" s="23">
        <f t="shared" ca="1" si="7"/>
        <v>0</v>
      </c>
      <c r="L44" s="23">
        <f t="shared" ca="1" si="7"/>
        <v>0</v>
      </c>
      <c r="M44" s="23">
        <f t="shared" ca="1" si="7"/>
        <v>0</v>
      </c>
      <c r="N44" s="23">
        <f t="shared" ca="1" si="7"/>
        <v>0</v>
      </c>
      <c r="O44" s="23">
        <f t="shared" ca="1" si="7"/>
        <v>0</v>
      </c>
      <c r="P44" s="57">
        <f t="shared" ca="1" si="7"/>
        <v>0</v>
      </c>
      <c r="CQ44" s="62" t="s">
        <v>220</v>
      </c>
      <c r="CR44" s="62">
        <v>746</v>
      </c>
    </row>
    <row r="45" spans="1:96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0</v>
      </c>
      <c r="E45" s="21">
        <f t="shared" ca="1" si="1"/>
        <v>0</v>
      </c>
      <c r="F45" s="21">
        <f t="shared" ca="1" si="2"/>
        <v>0</v>
      </c>
      <c r="G45" s="21">
        <f t="shared" ca="1" si="3"/>
        <v>0</v>
      </c>
      <c r="H45" s="21">
        <f t="shared" ca="1" si="4"/>
        <v>0</v>
      </c>
      <c r="I45" s="56">
        <f t="shared" ca="1" si="8"/>
        <v>0</v>
      </c>
      <c r="K45" s="23">
        <f t="shared" ca="1" si="7"/>
        <v>0</v>
      </c>
      <c r="L45" s="23">
        <f t="shared" ca="1" si="7"/>
        <v>0</v>
      </c>
      <c r="M45" s="23">
        <f t="shared" ca="1" si="7"/>
        <v>0</v>
      </c>
      <c r="N45" s="23">
        <f t="shared" ca="1" si="7"/>
        <v>0</v>
      </c>
      <c r="O45" s="23">
        <f t="shared" ca="1" si="7"/>
        <v>0</v>
      </c>
      <c r="P45" s="57">
        <f t="shared" ca="1" si="7"/>
        <v>0</v>
      </c>
      <c r="CQ45" s="62" t="s">
        <v>222</v>
      </c>
      <c r="CR45" s="62">
        <v>747</v>
      </c>
    </row>
    <row r="46" spans="1:96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0</v>
      </c>
      <c r="E46" s="21">
        <f t="shared" ca="1" si="1"/>
        <v>0</v>
      </c>
      <c r="F46" s="21">
        <f t="shared" ca="1" si="2"/>
        <v>0</v>
      </c>
      <c r="G46" s="21">
        <f t="shared" ca="1" si="3"/>
        <v>0</v>
      </c>
      <c r="H46" s="21">
        <f t="shared" ca="1" si="4"/>
        <v>0</v>
      </c>
      <c r="I46" s="56">
        <f t="shared" ca="1" si="8"/>
        <v>0</v>
      </c>
      <c r="K46" s="23">
        <f t="shared" ca="1" si="7"/>
        <v>0</v>
      </c>
      <c r="L46" s="23">
        <f t="shared" ca="1" si="7"/>
        <v>0</v>
      </c>
      <c r="M46" s="23">
        <f t="shared" ca="1" si="7"/>
        <v>0</v>
      </c>
      <c r="N46" s="23">
        <f t="shared" ca="1" si="7"/>
        <v>0</v>
      </c>
      <c r="O46" s="23">
        <f t="shared" ca="1" si="7"/>
        <v>0</v>
      </c>
      <c r="P46" s="57">
        <f t="shared" ca="1" si="7"/>
        <v>0</v>
      </c>
      <c r="CQ46" s="62" t="s">
        <v>224</v>
      </c>
      <c r="CR46" s="62">
        <v>748</v>
      </c>
    </row>
    <row r="47" spans="1:96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  <c r="E47" s="21">
        <f t="shared" ca="1" si="1"/>
        <v>8851964973.2399998</v>
      </c>
      <c r="F47" s="21">
        <f t="shared" ca="1" si="2"/>
        <v>0</v>
      </c>
      <c r="G47" s="21">
        <f t="shared" ca="1" si="3"/>
        <v>1135207090.5899982</v>
      </c>
      <c r="H47" s="21">
        <f t="shared" ca="1" si="4"/>
        <v>697128387</v>
      </c>
      <c r="I47" s="56">
        <f t="shared" ref="I47:I72" ca="1" si="9">SUM(D47:H47)</f>
        <v>10684300450.829998</v>
      </c>
      <c r="K47" s="23">
        <f t="shared" ca="1" si="7"/>
        <v>0</v>
      </c>
      <c r="L47" s="23">
        <f t="shared" ca="1" si="7"/>
        <v>0.8285020637502144</v>
      </c>
      <c r="M47" s="23">
        <f t="shared" ca="1" si="7"/>
        <v>0</v>
      </c>
      <c r="N47" s="23">
        <f t="shared" ca="1" si="7"/>
        <v>0.10625001569492656</v>
      </c>
      <c r="O47" s="23">
        <f t="shared" ca="1" si="7"/>
        <v>6.5247920554859007E-2</v>
      </c>
      <c r="P47" s="57">
        <f t="shared" ca="1" si="7"/>
        <v>1</v>
      </c>
      <c r="CQ47" s="62" t="s">
        <v>226</v>
      </c>
      <c r="CR47" s="62">
        <v>749</v>
      </c>
    </row>
    <row r="48" spans="1:96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0</v>
      </c>
      <c r="E48" s="21">
        <f t="shared" ca="1" si="1"/>
        <v>0</v>
      </c>
      <c r="F48" s="21">
        <f t="shared" ca="1" si="2"/>
        <v>0</v>
      </c>
      <c r="G48" s="21">
        <f t="shared" ca="1" si="3"/>
        <v>0</v>
      </c>
      <c r="H48" s="21">
        <f t="shared" ca="1" si="4"/>
        <v>0</v>
      </c>
      <c r="I48" s="56">
        <f t="shared" ca="1" si="9"/>
        <v>0</v>
      </c>
      <c r="K48" s="23">
        <f t="shared" ca="1" si="7"/>
        <v>0</v>
      </c>
      <c r="L48" s="23">
        <f t="shared" ca="1" si="7"/>
        <v>0</v>
      </c>
      <c r="M48" s="23">
        <f t="shared" ca="1" si="7"/>
        <v>0</v>
      </c>
      <c r="N48" s="23">
        <f t="shared" ca="1" si="7"/>
        <v>0</v>
      </c>
      <c r="O48" s="23">
        <f t="shared" ca="1" si="7"/>
        <v>0</v>
      </c>
      <c r="P48" s="57">
        <f t="shared" ca="1" si="7"/>
        <v>0</v>
      </c>
      <c r="CQ48" s="62" t="s">
        <v>228</v>
      </c>
      <c r="CR48" s="62">
        <v>750</v>
      </c>
    </row>
    <row r="49" spans="1:96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0</v>
      </c>
      <c r="E49" s="21">
        <f t="shared" ca="1" si="1"/>
        <v>0</v>
      </c>
      <c r="F49" s="21">
        <f t="shared" ca="1" si="2"/>
        <v>0</v>
      </c>
      <c r="G49" s="21">
        <f t="shared" ca="1" si="3"/>
        <v>0</v>
      </c>
      <c r="H49" s="21">
        <f t="shared" ca="1" si="4"/>
        <v>0</v>
      </c>
      <c r="I49" s="56">
        <f t="shared" ca="1" si="9"/>
        <v>0</v>
      </c>
      <c r="K49" s="23">
        <f t="shared" ca="1" si="7"/>
        <v>0</v>
      </c>
      <c r="L49" s="23">
        <f t="shared" ca="1" si="7"/>
        <v>0</v>
      </c>
      <c r="M49" s="23">
        <f t="shared" ca="1" si="7"/>
        <v>0</v>
      </c>
      <c r="N49" s="23">
        <f t="shared" ca="1" si="7"/>
        <v>0</v>
      </c>
      <c r="O49" s="23">
        <f t="shared" ca="1" si="7"/>
        <v>0</v>
      </c>
      <c r="P49" s="57">
        <f t="shared" ca="1" si="7"/>
        <v>0</v>
      </c>
      <c r="CQ49" s="62" t="s">
        <v>230</v>
      </c>
      <c r="CR49" s="62">
        <v>751</v>
      </c>
    </row>
    <row r="50" spans="1:96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391020622</v>
      </c>
      <c r="E50" s="21">
        <f t="shared" ca="1" si="1"/>
        <v>1874244403</v>
      </c>
      <c r="F50" s="21">
        <f t="shared" ca="1" si="2"/>
        <v>0</v>
      </c>
      <c r="G50" s="21">
        <f t="shared" ca="1" si="3"/>
        <v>0</v>
      </c>
      <c r="H50" s="21">
        <f t="shared" ca="1" si="4"/>
        <v>0</v>
      </c>
      <c r="I50" s="56">
        <f t="shared" ca="1" si="9"/>
        <v>2265265025</v>
      </c>
      <c r="K50" s="23">
        <f t="shared" ca="1" si="7"/>
        <v>0.17261583862576962</v>
      </c>
      <c r="L50" s="23">
        <f t="shared" ca="1" si="7"/>
        <v>0.82738416137423032</v>
      </c>
      <c r="M50" s="23">
        <f t="shared" ca="1" si="7"/>
        <v>0</v>
      </c>
      <c r="N50" s="23">
        <f t="shared" ca="1" si="7"/>
        <v>0</v>
      </c>
      <c r="O50" s="23">
        <f t="shared" ca="1" si="7"/>
        <v>0</v>
      </c>
      <c r="P50" s="57">
        <f t="shared" ca="1" si="7"/>
        <v>1</v>
      </c>
      <c r="CQ50" s="62" t="s">
        <v>232</v>
      </c>
      <c r="CR50" s="62">
        <v>752</v>
      </c>
    </row>
    <row r="51" spans="1:96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0</v>
      </c>
      <c r="E51" s="21">
        <f t="shared" ca="1" si="1"/>
        <v>0</v>
      </c>
      <c r="F51" s="21">
        <f t="shared" ca="1" si="2"/>
        <v>0</v>
      </c>
      <c r="G51" s="21">
        <f t="shared" ca="1" si="3"/>
        <v>0</v>
      </c>
      <c r="H51" s="21">
        <f t="shared" ca="1" si="4"/>
        <v>0</v>
      </c>
      <c r="I51" s="56">
        <f t="shared" ca="1" si="9"/>
        <v>0</v>
      </c>
      <c r="K51" s="23">
        <f t="shared" ca="1" si="7"/>
        <v>0</v>
      </c>
      <c r="L51" s="23">
        <f t="shared" ca="1" si="7"/>
        <v>0</v>
      </c>
      <c r="M51" s="23">
        <f t="shared" ca="1" si="7"/>
        <v>0</v>
      </c>
      <c r="N51" s="23">
        <f t="shared" ca="1" si="7"/>
        <v>0</v>
      </c>
      <c r="O51" s="23">
        <f t="shared" ca="1" si="7"/>
        <v>0</v>
      </c>
      <c r="P51" s="57">
        <f t="shared" ca="1" si="7"/>
        <v>0</v>
      </c>
      <c r="CQ51" s="62" t="s">
        <v>234</v>
      </c>
      <c r="CR51" s="62">
        <v>753</v>
      </c>
    </row>
    <row r="52" spans="1:96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0</v>
      </c>
      <c r="E52" s="21">
        <f t="shared" ca="1" si="1"/>
        <v>0</v>
      </c>
      <c r="F52" s="21">
        <f t="shared" ca="1" si="2"/>
        <v>0</v>
      </c>
      <c r="G52" s="21">
        <f t="shared" ca="1" si="3"/>
        <v>0</v>
      </c>
      <c r="H52" s="21">
        <f t="shared" ca="1" si="4"/>
        <v>0</v>
      </c>
      <c r="I52" s="56">
        <f t="shared" ref="I52:I54" ca="1" si="10">SUM(D52:H52)</f>
        <v>0</v>
      </c>
      <c r="K52" s="23">
        <f t="shared" ca="1" si="7"/>
        <v>0</v>
      </c>
      <c r="L52" s="23">
        <f t="shared" ca="1" si="7"/>
        <v>0</v>
      </c>
      <c r="M52" s="23">
        <f t="shared" ca="1" si="7"/>
        <v>0</v>
      </c>
      <c r="N52" s="23">
        <f t="shared" ca="1" si="7"/>
        <v>0</v>
      </c>
      <c r="O52" s="23">
        <f t="shared" ca="1" si="7"/>
        <v>0</v>
      </c>
      <c r="P52" s="57">
        <f t="shared" ca="1" si="7"/>
        <v>0</v>
      </c>
      <c r="CQ52" s="62" t="s">
        <v>236</v>
      </c>
      <c r="CR52" s="62">
        <v>754</v>
      </c>
    </row>
    <row r="53" spans="1:96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0</v>
      </c>
      <c r="E53" s="21">
        <f t="shared" ca="1" si="1"/>
        <v>0</v>
      </c>
      <c r="F53" s="21">
        <f t="shared" ca="1" si="2"/>
        <v>0</v>
      </c>
      <c r="G53" s="21">
        <f t="shared" ca="1" si="3"/>
        <v>0</v>
      </c>
      <c r="H53" s="21">
        <f t="shared" ca="1" si="4"/>
        <v>0</v>
      </c>
      <c r="I53" s="56">
        <f t="shared" ca="1" si="10"/>
        <v>0</v>
      </c>
      <c r="K53" s="23">
        <f t="shared" ca="1" si="7"/>
        <v>0</v>
      </c>
      <c r="L53" s="23">
        <f t="shared" ca="1" si="7"/>
        <v>0</v>
      </c>
      <c r="M53" s="23">
        <f t="shared" ca="1" si="7"/>
        <v>0</v>
      </c>
      <c r="N53" s="23">
        <f t="shared" ca="1" si="7"/>
        <v>0</v>
      </c>
      <c r="O53" s="23">
        <f t="shared" ca="1" si="7"/>
        <v>0</v>
      </c>
      <c r="P53" s="57">
        <f t="shared" ca="1" si="7"/>
        <v>0</v>
      </c>
      <c r="CQ53" s="62" t="s">
        <v>238</v>
      </c>
      <c r="CR53" s="62">
        <v>755</v>
      </c>
    </row>
    <row r="54" spans="1:96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  <c r="E54" s="21">
        <f t="shared" ca="1" si="1"/>
        <v>0</v>
      </c>
      <c r="F54" s="21">
        <f t="shared" ca="1" si="2"/>
        <v>0</v>
      </c>
      <c r="G54" s="21">
        <f t="shared" ca="1" si="3"/>
        <v>0</v>
      </c>
      <c r="H54" s="21">
        <f t="shared" ca="1" si="4"/>
        <v>0</v>
      </c>
      <c r="I54" s="56">
        <f t="shared" ca="1" si="10"/>
        <v>0</v>
      </c>
      <c r="K54" s="23">
        <f t="shared" ca="1" si="7"/>
        <v>0</v>
      </c>
      <c r="L54" s="23">
        <f t="shared" ca="1" si="7"/>
        <v>0</v>
      </c>
      <c r="M54" s="23">
        <f t="shared" ca="1" si="7"/>
        <v>0</v>
      </c>
      <c r="N54" s="23">
        <f t="shared" ca="1" si="7"/>
        <v>0</v>
      </c>
      <c r="O54" s="23">
        <f t="shared" ca="1" si="7"/>
        <v>0</v>
      </c>
      <c r="P54" s="57">
        <f t="shared" ca="1" si="7"/>
        <v>0</v>
      </c>
      <c r="CQ54" s="62" t="s">
        <v>240</v>
      </c>
      <c r="CR54" s="62">
        <v>756</v>
      </c>
    </row>
    <row r="55" spans="1:96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  <c r="E55" s="21">
        <f t="shared" ca="1" si="1"/>
        <v>0</v>
      </c>
      <c r="F55" s="21">
        <f t="shared" ca="1" si="2"/>
        <v>0</v>
      </c>
      <c r="G55" s="21">
        <f t="shared" ca="1" si="3"/>
        <v>0</v>
      </c>
      <c r="H55" s="21">
        <f t="shared" ca="1" si="4"/>
        <v>0</v>
      </c>
      <c r="I55" s="56">
        <f t="shared" ref="I55" ca="1" si="11">SUM(D55:H55)</f>
        <v>0</v>
      </c>
      <c r="K55" s="23">
        <f t="shared" ref="K55:P70" ca="1" si="12">IF($I55=0,0,D55/$I55)</f>
        <v>0</v>
      </c>
      <c r="L55" s="23">
        <f t="shared" ca="1" si="12"/>
        <v>0</v>
      </c>
      <c r="M55" s="23">
        <f t="shared" ca="1" si="12"/>
        <v>0</v>
      </c>
      <c r="N55" s="23">
        <f t="shared" ca="1" si="12"/>
        <v>0</v>
      </c>
      <c r="O55" s="23">
        <f t="shared" ca="1" si="12"/>
        <v>0</v>
      </c>
      <c r="P55" s="57">
        <f t="shared" ca="1" si="12"/>
        <v>0</v>
      </c>
      <c r="CQ55" s="62" t="s">
        <v>242</v>
      </c>
      <c r="CR55" s="62">
        <v>757</v>
      </c>
    </row>
    <row r="56" spans="1:96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  <c r="E56" s="21">
        <f t="shared" ca="1" si="1"/>
        <v>0</v>
      </c>
      <c r="F56" s="21">
        <f t="shared" ca="1" si="2"/>
        <v>0</v>
      </c>
      <c r="G56" s="21">
        <f t="shared" ca="1" si="3"/>
        <v>0</v>
      </c>
      <c r="H56" s="21">
        <f t="shared" ca="1" si="4"/>
        <v>0</v>
      </c>
      <c r="I56" s="56">
        <f t="shared" ca="1" si="9"/>
        <v>0</v>
      </c>
      <c r="K56" s="23">
        <f t="shared" ca="1" si="12"/>
        <v>0</v>
      </c>
      <c r="L56" s="23">
        <f t="shared" ca="1" si="12"/>
        <v>0</v>
      </c>
      <c r="M56" s="23">
        <f t="shared" ca="1" si="12"/>
        <v>0</v>
      </c>
      <c r="N56" s="23">
        <f t="shared" ca="1" si="12"/>
        <v>0</v>
      </c>
      <c r="O56" s="23">
        <f t="shared" ca="1" si="12"/>
        <v>0</v>
      </c>
      <c r="P56" s="57">
        <f t="shared" ca="1" si="12"/>
        <v>0</v>
      </c>
      <c r="CQ56" s="62" t="s">
        <v>244</v>
      </c>
      <c r="CR56" s="62">
        <v>758</v>
      </c>
    </row>
    <row r="57" spans="1:96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  <c r="E57" s="21">
        <f t="shared" ca="1" si="1"/>
        <v>0</v>
      </c>
      <c r="F57" s="21">
        <f t="shared" ca="1" si="2"/>
        <v>0</v>
      </c>
      <c r="G57" s="21">
        <f t="shared" ca="1" si="3"/>
        <v>0</v>
      </c>
      <c r="H57" s="21">
        <f t="shared" ca="1" si="4"/>
        <v>0</v>
      </c>
      <c r="I57" s="56">
        <f t="shared" ca="1" si="9"/>
        <v>0</v>
      </c>
      <c r="K57" s="23">
        <f t="shared" ca="1" si="12"/>
        <v>0</v>
      </c>
      <c r="L57" s="23">
        <f t="shared" ca="1" si="12"/>
        <v>0</v>
      </c>
      <c r="M57" s="23">
        <f t="shared" ca="1" si="12"/>
        <v>0</v>
      </c>
      <c r="N57" s="23">
        <f t="shared" ca="1" si="12"/>
        <v>0</v>
      </c>
      <c r="O57" s="23">
        <f t="shared" ca="1" si="12"/>
        <v>0</v>
      </c>
      <c r="P57" s="57">
        <f t="shared" ca="1" si="12"/>
        <v>0</v>
      </c>
      <c r="CQ57" s="62" t="s">
        <v>247</v>
      </c>
      <c r="CR57" s="62">
        <v>759</v>
      </c>
    </row>
    <row r="58" spans="1:96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  <c r="E58" s="21">
        <f t="shared" ca="1" si="1"/>
        <v>0</v>
      </c>
      <c r="F58" s="21">
        <f t="shared" ca="1" si="2"/>
        <v>0</v>
      </c>
      <c r="G58" s="21">
        <f t="shared" ca="1" si="3"/>
        <v>0</v>
      </c>
      <c r="H58" s="21">
        <f t="shared" ca="1" si="4"/>
        <v>0</v>
      </c>
      <c r="I58" s="56">
        <f t="shared" ca="1" si="9"/>
        <v>0</v>
      </c>
      <c r="K58" s="23">
        <f t="shared" ca="1" si="12"/>
        <v>0</v>
      </c>
      <c r="L58" s="23">
        <f t="shared" ca="1" si="12"/>
        <v>0</v>
      </c>
      <c r="M58" s="23">
        <f t="shared" ca="1" si="12"/>
        <v>0</v>
      </c>
      <c r="N58" s="23">
        <f t="shared" ca="1" si="12"/>
        <v>0</v>
      </c>
      <c r="O58" s="23">
        <f t="shared" ca="1" si="12"/>
        <v>0</v>
      </c>
      <c r="P58" s="57">
        <f t="shared" ca="1" si="12"/>
        <v>0</v>
      </c>
      <c r="CQ58" s="62" t="s">
        <v>249</v>
      </c>
      <c r="CR58" s="62">
        <v>760</v>
      </c>
    </row>
    <row r="59" spans="1:96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  <c r="E59" s="21">
        <f t="shared" ca="1" si="1"/>
        <v>0</v>
      </c>
      <c r="F59" s="21">
        <f t="shared" ca="1" si="2"/>
        <v>0</v>
      </c>
      <c r="G59" s="21">
        <f t="shared" ca="1" si="3"/>
        <v>0</v>
      </c>
      <c r="H59" s="21">
        <f t="shared" ca="1" si="4"/>
        <v>0</v>
      </c>
      <c r="I59" s="56">
        <f t="shared" ca="1" si="9"/>
        <v>0</v>
      </c>
      <c r="K59" s="23">
        <f t="shared" ca="1" si="12"/>
        <v>0</v>
      </c>
      <c r="L59" s="23">
        <f t="shared" ca="1" si="12"/>
        <v>0</v>
      </c>
      <c r="M59" s="23">
        <f t="shared" ca="1" si="12"/>
        <v>0</v>
      </c>
      <c r="N59" s="23">
        <f t="shared" ca="1" si="12"/>
        <v>0</v>
      </c>
      <c r="O59" s="23">
        <f t="shared" ca="1" si="12"/>
        <v>0</v>
      </c>
      <c r="P59" s="57">
        <f t="shared" ca="1" si="12"/>
        <v>0</v>
      </c>
      <c r="CQ59" s="62" t="s">
        <v>252</v>
      </c>
      <c r="CR59" s="62">
        <v>761</v>
      </c>
    </row>
    <row r="60" spans="1:96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  <c r="E60" s="21">
        <f t="shared" ca="1" si="1"/>
        <v>0</v>
      </c>
      <c r="F60" s="21">
        <f t="shared" ca="1" si="2"/>
        <v>0</v>
      </c>
      <c r="G60" s="21">
        <f t="shared" ca="1" si="3"/>
        <v>0</v>
      </c>
      <c r="H60" s="21">
        <f t="shared" ca="1" si="4"/>
        <v>0</v>
      </c>
      <c r="I60" s="56">
        <f t="shared" ca="1" si="9"/>
        <v>0</v>
      </c>
      <c r="K60" s="23">
        <f t="shared" ca="1" si="12"/>
        <v>0</v>
      </c>
      <c r="L60" s="23">
        <f t="shared" ca="1" si="12"/>
        <v>0</v>
      </c>
      <c r="M60" s="23">
        <f t="shared" ca="1" si="12"/>
        <v>0</v>
      </c>
      <c r="N60" s="23">
        <f t="shared" ca="1" si="12"/>
        <v>0</v>
      </c>
      <c r="O60" s="23">
        <f t="shared" ca="1" si="12"/>
        <v>0</v>
      </c>
      <c r="P60" s="57">
        <f t="shared" ca="1" si="12"/>
        <v>0</v>
      </c>
      <c r="CQ60" s="62" t="s">
        <v>254</v>
      </c>
      <c r="CR60" s="62">
        <v>765</v>
      </c>
    </row>
    <row r="61" spans="1:96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  <c r="E61" s="21">
        <f t="shared" ca="1" si="1"/>
        <v>0</v>
      </c>
      <c r="F61" s="21">
        <f t="shared" ca="1" si="2"/>
        <v>0</v>
      </c>
      <c r="G61" s="21">
        <f t="shared" ca="1" si="3"/>
        <v>0</v>
      </c>
      <c r="H61" s="21">
        <f t="shared" ca="1" si="4"/>
        <v>0</v>
      </c>
      <c r="I61" s="56">
        <f t="shared" ca="1" si="9"/>
        <v>0</v>
      </c>
      <c r="K61" s="23">
        <f t="shared" ca="1" si="12"/>
        <v>0</v>
      </c>
      <c r="L61" s="23">
        <f t="shared" ca="1" si="12"/>
        <v>0</v>
      </c>
      <c r="M61" s="23">
        <f t="shared" ca="1" si="12"/>
        <v>0</v>
      </c>
      <c r="N61" s="23">
        <f t="shared" ca="1" si="12"/>
        <v>0</v>
      </c>
      <c r="O61" s="23">
        <f t="shared" ca="1" si="12"/>
        <v>0</v>
      </c>
      <c r="P61" s="57">
        <f t="shared" ca="1" si="12"/>
        <v>0</v>
      </c>
      <c r="CQ61" s="62" t="s">
        <v>256</v>
      </c>
      <c r="CR61" s="62">
        <v>766</v>
      </c>
    </row>
    <row r="62" spans="1:96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  <c r="E62" s="21">
        <f t="shared" ca="1" si="1"/>
        <v>0</v>
      </c>
      <c r="F62" s="21">
        <f t="shared" ca="1" si="2"/>
        <v>0</v>
      </c>
      <c r="G62" s="21">
        <f t="shared" ca="1" si="3"/>
        <v>0</v>
      </c>
      <c r="H62" s="21">
        <f t="shared" ca="1" si="4"/>
        <v>0</v>
      </c>
      <c r="I62" s="56">
        <f t="shared" ca="1" si="9"/>
        <v>0</v>
      </c>
      <c r="K62" s="23">
        <f t="shared" ca="1" si="12"/>
        <v>0</v>
      </c>
      <c r="L62" s="23">
        <f t="shared" ca="1" si="12"/>
        <v>0</v>
      </c>
      <c r="M62" s="23">
        <f t="shared" ca="1" si="12"/>
        <v>0</v>
      </c>
      <c r="N62" s="23">
        <f t="shared" ca="1" si="12"/>
        <v>0</v>
      </c>
      <c r="O62" s="23">
        <f t="shared" ca="1" si="12"/>
        <v>0</v>
      </c>
      <c r="P62" s="57">
        <f t="shared" ca="1" si="12"/>
        <v>0</v>
      </c>
      <c r="CQ62" s="62" t="s">
        <v>258</v>
      </c>
      <c r="CR62" s="62">
        <v>767</v>
      </c>
    </row>
    <row r="63" spans="1:96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  <c r="E63" s="21">
        <f t="shared" ca="1" si="1"/>
        <v>0</v>
      </c>
      <c r="F63" s="21">
        <f t="shared" ca="1" si="2"/>
        <v>0</v>
      </c>
      <c r="G63" s="21">
        <f t="shared" ca="1" si="3"/>
        <v>0</v>
      </c>
      <c r="H63" s="21">
        <f t="shared" ca="1" si="4"/>
        <v>0</v>
      </c>
      <c r="I63" s="56">
        <f t="shared" ca="1" si="9"/>
        <v>0</v>
      </c>
      <c r="K63" s="23">
        <f t="shared" ca="1" si="12"/>
        <v>0</v>
      </c>
      <c r="L63" s="23">
        <f t="shared" ca="1" si="12"/>
        <v>0</v>
      </c>
      <c r="M63" s="23">
        <f t="shared" ca="1" si="12"/>
        <v>0</v>
      </c>
      <c r="N63" s="23">
        <f t="shared" ca="1" si="12"/>
        <v>0</v>
      </c>
      <c r="O63" s="23">
        <f t="shared" ca="1" si="12"/>
        <v>0</v>
      </c>
      <c r="P63" s="57">
        <f t="shared" ca="1" si="12"/>
        <v>0</v>
      </c>
      <c r="CQ63" s="62" t="s">
        <v>260</v>
      </c>
      <c r="CR63" s="62">
        <v>768</v>
      </c>
    </row>
    <row r="64" spans="1:96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  <c r="E64" s="21">
        <f t="shared" ca="1" si="1"/>
        <v>0</v>
      </c>
      <c r="F64" s="21">
        <f t="shared" ca="1" si="2"/>
        <v>0</v>
      </c>
      <c r="G64" s="21">
        <f t="shared" ca="1" si="3"/>
        <v>0</v>
      </c>
      <c r="H64" s="21">
        <f t="shared" ca="1" si="4"/>
        <v>0</v>
      </c>
      <c r="I64" s="56">
        <f t="shared" ca="1" si="9"/>
        <v>0</v>
      </c>
      <c r="K64" s="23">
        <f t="shared" ca="1" si="12"/>
        <v>0</v>
      </c>
      <c r="L64" s="23">
        <f t="shared" ca="1" si="12"/>
        <v>0</v>
      </c>
      <c r="M64" s="23">
        <f t="shared" ca="1" si="12"/>
        <v>0</v>
      </c>
      <c r="N64" s="23">
        <f t="shared" ca="1" si="12"/>
        <v>0</v>
      </c>
      <c r="O64" s="23">
        <f t="shared" ca="1" si="12"/>
        <v>0</v>
      </c>
      <c r="P64" s="57">
        <f t="shared" ca="1" si="12"/>
        <v>0</v>
      </c>
      <c r="CQ64" s="62" t="s">
        <v>262</v>
      </c>
      <c r="CR64" s="62">
        <v>769</v>
      </c>
    </row>
    <row r="65" spans="1:96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  <c r="E65" s="21">
        <f t="shared" ca="1" si="1"/>
        <v>0</v>
      </c>
      <c r="F65" s="21">
        <f t="shared" ca="1" si="2"/>
        <v>0</v>
      </c>
      <c r="G65" s="21">
        <f t="shared" ca="1" si="3"/>
        <v>0</v>
      </c>
      <c r="H65" s="21">
        <f t="shared" ca="1" si="4"/>
        <v>0</v>
      </c>
      <c r="I65" s="56">
        <f t="shared" ca="1" si="9"/>
        <v>0</v>
      </c>
      <c r="K65" s="23">
        <f t="shared" ca="1" si="12"/>
        <v>0</v>
      </c>
      <c r="L65" s="23">
        <f t="shared" ca="1" si="12"/>
        <v>0</v>
      </c>
      <c r="M65" s="23">
        <f t="shared" ca="1" si="12"/>
        <v>0</v>
      </c>
      <c r="N65" s="23">
        <f t="shared" ca="1" si="12"/>
        <v>0</v>
      </c>
      <c r="O65" s="23">
        <f t="shared" ca="1" si="12"/>
        <v>0</v>
      </c>
      <c r="P65" s="57">
        <f t="shared" ca="1" si="12"/>
        <v>0</v>
      </c>
      <c r="CQ65" s="62" t="s">
        <v>264</v>
      </c>
      <c r="CR65" s="62">
        <v>770</v>
      </c>
    </row>
    <row r="66" spans="1:96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  <c r="E66" s="21">
        <f t="shared" ca="1" si="1"/>
        <v>0</v>
      </c>
      <c r="F66" s="21">
        <f t="shared" ca="1" si="2"/>
        <v>0</v>
      </c>
      <c r="G66" s="21">
        <f t="shared" ca="1" si="3"/>
        <v>0</v>
      </c>
      <c r="H66" s="21">
        <f t="shared" ca="1" si="4"/>
        <v>0</v>
      </c>
      <c r="I66" s="56">
        <f t="shared" ca="1" si="9"/>
        <v>0</v>
      </c>
      <c r="K66" s="23">
        <f t="shared" ca="1" si="12"/>
        <v>0</v>
      </c>
      <c r="L66" s="23">
        <f t="shared" ca="1" si="12"/>
        <v>0</v>
      </c>
      <c r="M66" s="23">
        <f t="shared" ca="1" si="12"/>
        <v>0</v>
      </c>
      <c r="N66" s="23">
        <f t="shared" ca="1" si="12"/>
        <v>0</v>
      </c>
      <c r="O66" s="23">
        <f t="shared" ca="1" si="12"/>
        <v>0</v>
      </c>
      <c r="P66" s="57">
        <f t="shared" ca="1" si="12"/>
        <v>0</v>
      </c>
      <c r="CQ66" s="62" t="s">
        <v>266</v>
      </c>
      <c r="CR66" s="62">
        <v>773</v>
      </c>
    </row>
    <row r="67" spans="1:96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  <c r="E67" s="21">
        <f t="shared" ca="1" si="1"/>
        <v>0</v>
      </c>
      <c r="F67" s="21">
        <f t="shared" ca="1" si="2"/>
        <v>0</v>
      </c>
      <c r="G67" s="21">
        <f t="shared" ca="1" si="3"/>
        <v>0</v>
      </c>
      <c r="H67" s="21">
        <f t="shared" ca="1" si="4"/>
        <v>0</v>
      </c>
      <c r="I67" s="56">
        <f t="shared" ca="1" si="9"/>
        <v>0</v>
      </c>
      <c r="K67" s="23">
        <f t="shared" ca="1" si="12"/>
        <v>0</v>
      </c>
      <c r="L67" s="23">
        <f t="shared" ca="1" si="12"/>
        <v>0</v>
      </c>
      <c r="M67" s="23">
        <f t="shared" ca="1" si="12"/>
        <v>0</v>
      </c>
      <c r="N67" s="23">
        <f t="shared" ca="1" si="12"/>
        <v>0</v>
      </c>
      <c r="O67" s="23">
        <f t="shared" ca="1" si="12"/>
        <v>0</v>
      </c>
      <c r="P67" s="57">
        <f t="shared" ca="1" si="12"/>
        <v>0</v>
      </c>
      <c r="CQ67" s="62" t="s">
        <v>268</v>
      </c>
      <c r="CR67" s="62">
        <v>774</v>
      </c>
    </row>
    <row r="68" spans="1:96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  <c r="E68" s="21">
        <f t="shared" ca="1" si="1"/>
        <v>0</v>
      </c>
      <c r="F68" s="21">
        <f t="shared" ca="1" si="2"/>
        <v>0</v>
      </c>
      <c r="G68" s="21">
        <f t="shared" ca="1" si="3"/>
        <v>0</v>
      </c>
      <c r="H68" s="21">
        <f t="shared" ca="1" si="4"/>
        <v>0</v>
      </c>
      <c r="I68" s="56">
        <f t="shared" ca="1" si="9"/>
        <v>0</v>
      </c>
      <c r="K68" s="23">
        <f t="shared" ca="1" si="12"/>
        <v>0</v>
      </c>
      <c r="L68" s="23">
        <f t="shared" ca="1" si="12"/>
        <v>0</v>
      </c>
      <c r="M68" s="23">
        <f t="shared" ca="1" si="12"/>
        <v>0</v>
      </c>
      <c r="N68" s="23">
        <f t="shared" ca="1" si="12"/>
        <v>0</v>
      </c>
      <c r="O68" s="23">
        <f t="shared" ca="1" si="12"/>
        <v>0</v>
      </c>
      <c r="P68" s="57">
        <f t="shared" ca="1" si="12"/>
        <v>0</v>
      </c>
      <c r="CQ68" s="62" t="s">
        <v>270</v>
      </c>
      <c r="CR68" s="62">
        <v>775</v>
      </c>
    </row>
    <row r="69" spans="1:96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  <c r="E69" s="21">
        <f t="shared" ca="1" si="1"/>
        <v>0</v>
      </c>
      <c r="F69" s="21">
        <f t="shared" ca="1" si="2"/>
        <v>0</v>
      </c>
      <c r="G69" s="21">
        <f t="shared" ca="1" si="3"/>
        <v>0</v>
      </c>
      <c r="H69" s="21">
        <f t="shared" ca="1" si="4"/>
        <v>0</v>
      </c>
      <c r="I69" s="56">
        <f t="shared" ca="1" si="9"/>
        <v>0</v>
      </c>
      <c r="K69" s="23">
        <f t="shared" ca="1" si="12"/>
        <v>0</v>
      </c>
      <c r="L69" s="23">
        <f t="shared" ca="1" si="12"/>
        <v>0</v>
      </c>
      <c r="M69" s="23">
        <f t="shared" ca="1" si="12"/>
        <v>0</v>
      </c>
      <c r="N69" s="23">
        <f t="shared" ca="1" si="12"/>
        <v>0</v>
      </c>
      <c r="O69" s="23">
        <f t="shared" ca="1" si="12"/>
        <v>0</v>
      </c>
      <c r="P69" s="57">
        <f t="shared" ca="1" si="12"/>
        <v>0</v>
      </c>
      <c r="CQ69" s="62" t="s">
        <v>272</v>
      </c>
      <c r="CR69" s="62">
        <v>776</v>
      </c>
    </row>
    <row r="70" spans="1:96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  <c r="E70" s="21">
        <f t="shared" ca="1" si="1"/>
        <v>0</v>
      </c>
      <c r="F70" s="21">
        <f t="shared" ca="1" si="2"/>
        <v>0</v>
      </c>
      <c r="G70" s="21">
        <f t="shared" ca="1" si="3"/>
        <v>0</v>
      </c>
      <c r="H70" s="21">
        <f t="shared" ca="1" si="4"/>
        <v>0</v>
      </c>
      <c r="I70" s="56">
        <f t="shared" ca="1" si="9"/>
        <v>0</v>
      </c>
      <c r="K70" s="23">
        <f t="shared" ca="1" si="12"/>
        <v>0</v>
      </c>
      <c r="L70" s="23">
        <f t="shared" ca="1" si="12"/>
        <v>0</v>
      </c>
      <c r="M70" s="23">
        <f t="shared" ca="1" si="12"/>
        <v>0</v>
      </c>
      <c r="N70" s="23">
        <f t="shared" ca="1" si="12"/>
        <v>0</v>
      </c>
      <c r="O70" s="23">
        <f t="shared" ca="1" si="12"/>
        <v>0</v>
      </c>
      <c r="P70" s="57">
        <f t="shared" ca="1" si="12"/>
        <v>0</v>
      </c>
      <c r="CQ70" s="62" t="s">
        <v>274</v>
      </c>
      <c r="CR70" s="62">
        <v>777</v>
      </c>
    </row>
    <row r="71" spans="1:96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13">IFERROR(INDIRECT("'"&amp;D$6&amp;"'!"&amp;ADDRESS(MATCH($B71,INDIRECT("'"&amp;$D$6&amp;"'!$B$1:$B$1095"),0),MATCH(VLOOKUP($D$4,$CQ:$CR,2,0),INDIRECT("'"&amp;$D$6&amp;"'!5:5"),0))),0)</f>
        <v>0</v>
      </c>
      <c r="E71" s="21">
        <f t="shared" ref="E71:E76" ca="1" si="14">IFERROR(INDIRECT("'"&amp;E$6&amp;"'!"&amp;ADDRESS(MATCH($B71,INDIRECT("'"&amp;$E$6&amp;"'!$B$1:$B$1095"),0),MATCH(VLOOKUP($D$4,$CQ:$CR,2,0),INDIRECT("'"&amp;$E$6&amp;"'!5:5"),0))),0)</f>
        <v>0</v>
      </c>
      <c r="F71" s="21">
        <f t="shared" ref="F71:F76" ca="1" si="15">IFERROR(INDIRECT("'"&amp;F$6&amp;"'!"&amp;ADDRESS(MATCH($B71,INDIRECT("'"&amp;$F$6&amp;"'!$B$1:$B$1095"),0),MATCH(VLOOKUP($D$4,$CQ:$CR,2,0),INDIRECT("'"&amp;$F$6&amp;"'!5:5"),0))),0)</f>
        <v>0</v>
      </c>
      <c r="G71" s="21">
        <f t="shared" ref="G71:G76" ca="1" si="16">IFERROR(INDIRECT("'"&amp;G$6&amp;"'!"&amp;ADDRESS(MATCH($B71,INDIRECT("'"&amp;$G$6&amp;"'!$B$1:$B$1095"),0),MATCH(VLOOKUP($D$4,$CQ:$CR,2,0),INDIRECT("'"&amp;$G$6&amp;"'!5:5"),0))),0)</f>
        <v>0</v>
      </c>
      <c r="H71" s="21">
        <f t="shared" ref="H71:H76" ca="1" si="17">IFERROR(INDIRECT("'"&amp;H$6&amp;"'!"&amp;ADDRESS(MATCH($B71,INDIRECT("'"&amp;$H$6&amp;"'!$B$1:$B$1095"),0),MATCH(VLOOKUP($D$4,$CQ:$CR,2,0),INDIRECT("'"&amp;$H$6&amp;"'!5:5"),0))),0)</f>
        <v>0</v>
      </c>
      <c r="I71" s="56">
        <f t="shared" ca="1" si="9"/>
        <v>0</v>
      </c>
      <c r="K71" s="23">
        <f t="shared" ref="K71:P79" ca="1" si="18">IF($I71=0,0,D71/$I71)</f>
        <v>0</v>
      </c>
      <c r="L71" s="23">
        <f t="shared" ca="1" si="18"/>
        <v>0</v>
      </c>
      <c r="M71" s="23">
        <f t="shared" ca="1" si="18"/>
        <v>0</v>
      </c>
      <c r="N71" s="23">
        <f t="shared" ca="1" si="18"/>
        <v>0</v>
      </c>
      <c r="O71" s="23">
        <f t="shared" ca="1" si="18"/>
        <v>0</v>
      </c>
      <c r="P71" s="57">
        <f t="shared" ca="1" si="18"/>
        <v>0</v>
      </c>
      <c r="CQ71" s="62" t="s">
        <v>276</v>
      </c>
      <c r="CR71" s="62">
        <v>778</v>
      </c>
    </row>
    <row r="72" spans="1:96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3"/>
        <v>0</v>
      </c>
      <c r="E72" s="21">
        <f t="shared" ca="1" si="14"/>
        <v>0</v>
      </c>
      <c r="F72" s="21">
        <f t="shared" ca="1" si="15"/>
        <v>0</v>
      </c>
      <c r="G72" s="21">
        <f t="shared" ca="1" si="16"/>
        <v>0</v>
      </c>
      <c r="H72" s="21">
        <f t="shared" ca="1" si="17"/>
        <v>0</v>
      </c>
      <c r="I72" s="56">
        <f t="shared" ca="1" si="9"/>
        <v>0</v>
      </c>
      <c r="K72" s="23">
        <f t="shared" ca="1" si="18"/>
        <v>0</v>
      </c>
      <c r="L72" s="23">
        <f t="shared" ca="1" si="18"/>
        <v>0</v>
      </c>
      <c r="M72" s="23">
        <f t="shared" ca="1" si="18"/>
        <v>0</v>
      </c>
      <c r="N72" s="23">
        <f t="shared" ca="1" si="18"/>
        <v>0</v>
      </c>
      <c r="O72" s="23">
        <f t="shared" ca="1" si="18"/>
        <v>0</v>
      </c>
      <c r="P72" s="57">
        <f t="shared" ca="1" si="18"/>
        <v>0</v>
      </c>
      <c r="CQ72" s="62" t="s">
        <v>278</v>
      </c>
      <c r="CR72" s="62">
        <v>779</v>
      </c>
    </row>
    <row r="73" spans="1:96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3"/>
        <v>0</v>
      </c>
      <c r="E73" s="21">
        <f t="shared" ca="1" si="14"/>
        <v>0</v>
      </c>
      <c r="F73" s="21">
        <f t="shared" ca="1" si="15"/>
        <v>0</v>
      </c>
      <c r="G73" s="21">
        <f t="shared" ca="1" si="16"/>
        <v>0</v>
      </c>
      <c r="H73" s="21">
        <f t="shared" ca="1" si="17"/>
        <v>0</v>
      </c>
      <c r="I73" s="56">
        <f ca="1">SUM(D73:H73)</f>
        <v>0</v>
      </c>
      <c r="K73" s="23">
        <f t="shared" ca="1" si="18"/>
        <v>0</v>
      </c>
      <c r="L73" s="23">
        <f t="shared" ca="1" si="18"/>
        <v>0</v>
      </c>
      <c r="M73" s="23">
        <f t="shared" ca="1" si="18"/>
        <v>0</v>
      </c>
      <c r="N73" s="23">
        <f t="shared" ca="1" si="18"/>
        <v>0</v>
      </c>
      <c r="O73" s="23">
        <f t="shared" ca="1" si="18"/>
        <v>0</v>
      </c>
      <c r="P73" s="57">
        <f t="shared" ca="1" si="18"/>
        <v>0</v>
      </c>
      <c r="CQ73" s="62" t="s">
        <v>280</v>
      </c>
      <c r="CR73" s="62">
        <v>780</v>
      </c>
    </row>
    <row r="74" spans="1:96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3"/>
        <v>0</v>
      </c>
      <c r="E74" s="21">
        <f t="shared" ca="1" si="14"/>
        <v>0</v>
      </c>
      <c r="F74" s="21">
        <f t="shared" ca="1" si="15"/>
        <v>0</v>
      </c>
      <c r="G74" s="21">
        <f t="shared" ca="1" si="16"/>
        <v>0</v>
      </c>
      <c r="H74" s="21">
        <f t="shared" ca="1" si="17"/>
        <v>0</v>
      </c>
      <c r="I74" s="56">
        <f ca="1">SUM(D74:H74)</f>
        <v>0</v>
      </c>
      <c r="K74" s="23">
        <f t="shared" ca="1" si="18"/>
        <v>0</v>
      </c>
      <c r="L74" s="23">
        <f t="shared" ca="1" si="18"/>
        <v>0</v>
      </c>
      <c r="M74" s="23">
        <f t="shared" ca="1" si="18"/>
        <v>0</v>
      </c>
      <c r="N74" s="23">
        <f t="shared" ca="1" si="18"/>
        <v>0</v>
      </c>
      <c r="O74" s="23">
        <f t="shared" ca="1" si="18"/>
        <v>0</v>
      </c>
      <c r="P74" s="57">
        <f t="shared" ca="1" si="18"/>
        <v>0</v>
      </c>
      <c r="CQ74" s="62" t="s">
        <v>282</v>
      </c>
      <c r="CR74" s="62">
        <v>781</v>
      </c>
    </row>
    <row r="75" spans="1:96" x14ac:dyDescent="0.2">
      <c r="A75" s="64" t="s">
        <v>283</v>
      </c>
      <c r="B75" s="20">
        <v>3017</v>
      </c>
      <c r="C75" s="65" t="s">
        <v>251</v>
      </c>
      <c r="D75" s="21">
        <f t="shared" ca="1" si="13"/>
        <v>0</v>
      </c>
      <c r="E75" s="21">
        <f t="shared" ca="1" si="14"/>
        <v>0</v>
      </c>
      <c r="F75" s="21">
        <f t="shared" ca="1" si="15"/>
        <v>0</v>
      </c>
      <c r="G75" s="21">
        <f t="shared" ca="1" si="16"/>
        <v>0</v>
      </c>
      <c r="H75" s="21">
        <f t="shared" ca="1" si="17"/>
        <v>0</v>
      </c>
      <c r="I75" s="56">
        <f ca="1">SUM(D75:H75)</f>
        <v>0</v>
      </c>
      <c r="K75" s="23">
        <f t="shared" ca="1" si="18"/>
        <v>0</v>
      </c>
      <c r="L75" s="23">
        <f t="shared" ca="1" si="18"/>
        <v>0</v>
      </c>
      <c r="M75" s="23">
        <f t="shared" ca="1" si="18"/>
        <v>0</v>
      </c>
      <c r="N75" s="23">
        <f t="shared" ca="1" si="18"/>
        <v>0</v>
      </c>
      <c r="O75" s="23">
        <f t="shared" ca="1" si="18"/>
        <v>0</v>
      </c>
      <c r="P75" s="57">
        <f t="shared" ca="1" si="18"/>
        <v>0</v>
      </c>
      <c r="CQ75" s="62" t="s">
        <v>284</v>
      </c>
      <c r="CR75" s="62">
        <v>782</v>
      </c>
    </row>
    <row r="76" spans="1:96" ht="12.75" customHeight="1" x14ac:dyDescent="0.2">
      <c r="A76" s="64" t="s">
        <v>285</v>
      </c>
      <c r="B76" s="20">
        <v>3018</v>
      </c>
      <c r="C76" s="65" t="s">
        <v>251</v>
      </c>
      <c r="D76" s="21">
        <f t="shared" ca="1" si="13"/>
        <v>0</v>
      </c>
      <c r="E76" s="21">
        <f t="shared" ca="1" si="14"/>
        <v>0</v>
      </c>
      <c r="F76" s="21">
        <f t="shared" ca="1" si="15"/>
        <v>0</v>
      </c>
      <c r="G76" s="21">
        <f t="shared" ca="1" si="16"/>
        <v>0</v>
      </c>
      <c r="H76" s="21">
        <f t="shared" ca="1" si="17"/>
        <v>0</v>
      </c>
      <c r="I76" s="56">
        <f ca="1">SUM(D76:H76)</f>
        <v>0</v>
      </c>
      <c r="K76" s="23">
        <f t="shared" ca="1" si="18"/>
        <v>0</v>
      </c>
      <c r="L76" s="23">
        <f t="shared" ca="1" si="18"/>
        <v>0</v>
      </c>
      <c r="M76" s="23">
        <f t="shared" ca="1" si="18"/>
        <v>0</v>
      </c>
      <c r="N76" s="23">
        <f t="shared" ca="1" si="18"/>
        <v>0</v>
      </c>
      <c r="O76" s="23">
        <f t="shared" ca="1" si="18"/>
        <v>0</v>
      </c>
      <c r="P76" s="57">
        <f t="shared" ca="1" si="18"/>
        <v>0</v>
      </c>
      <c r="CQ76" s="62" t="s">
        <v>286</v>
      </c>
      <c r="CR76" s="62">
        <v>783</v>
      </c>
    </row>
    <row r="77" spans="1:96" ht="12.75" customHeight="1" x14ac:dyDescent="0.2">
      <c r="A77" s="66" t="s">
        <v>287</v>
      </c>
      <c r="B77" s="55">
        <v>9000</v>
      </c>
      <c r="C77" s="65" t="s">
        <v>288</v>
      </c>
      <c r="D77" s="56">
        <f t="shared" ref="D77:I77" ca="1" si="19">SUMIF($C$7:$C$76,"HD",D$7:D$76)</f>
        <v>12737256971.436068</v>
      </c>
      <c r="E77" s="56">
        <f t="shared" ca="1" si="19"/>
        <v>140317534816.86768</v>
      </c>
      <c r="F77" s="56">
        <f t="shared" ca="1" si="19"/>
        <v>3988358414.180151</v>
      </c>
      <c r="G77" s="56">
        <f t="shared" ca="1" si="19"/>
        <v>15456350167.924437</v>
      </c>
      <c r="H77" s="56">
        <f t="shared" ca="1" si="19"/>
        <v>9790000638.8275776</v>
      </c>
      <c r="I77" s="56">
        <f t="shared" ca="1" si="19"/>
        <v>182289501009.23593</v>
      </c>
      <c r="K77" s="57">
        <f t="shared" ca="1" si="18"/>
        <v>6.9873782641989443E-2</v>
      </c>
      <c r="L77" s="57">
        <f t="shared" ca="1" si="18"/>
        <v>0.76975105006052058</v>
      </c>
      <c r="M77" s="57">
        <f t="shared" ca="1" si="18"/>
        <v>2.1879254658654618E-2</v>
      </c>
      <c r="N77" s="57">
        <f t="shared" ca="1" si="18"/>
        <v>8.4790128242993659E-2</v>
      </c>
      <c r="O77" s="57">
        <f t="shared" ca="1" si="18"/>
        <v>5.3705784395841616E-2</v>
      </c>
      <c r="P77" s="57">
        <f t="shared" ca="1" si="18"/>
        <v>1</v>
      </c>
      <c r="CQ77" s="62" t="s">
        <v>289</v>
      </c>
      <c r="CR77" s="62">
        <v>784</v>
      </c>
    </row>
    <row r="78" spans="1:96" ht="12.75" customHeight="1" x14ac:dyDescent="0.2">
      <c r="A78" s="66" t="s">
        <v>290</v>
      </c>
      <c r="B78" s="55">
        <v>9001</v>
      </c>
      <c r="C78" s="65" t="s">
        <v>291</v>
      </c>
      <c r="D78" s="56">
        <f t="shared" ref="D78:I78" ca="1" si="20">SUMIF($C$7:$C$76,"H",D$7:D$76)+SUMIF($C$7:$C$76,"E",D$7:D$76)</f>
        <v>0</v>
      </c>
      <c r="E78" s="56">
        <f t="shared" ca="1" si="20"/>
        <v>0</v>
      </c>
      <c r="F78" s="56">
        <f t="shared" ca="1" si="20"/>
        <v>0</v>
      </c>
      <c r="G78" s="56">
        <f t="shared" ca="1" si="20"/>
        <v>0</v>
      </c>
      <c r="H78" s="56">
        <f t="shared" ca="1" si="20"/>
        <v>0</v>
      </c>
      <c r="I78" s="56">
        <f t="shared" ca="1" si="20"/>
        <v>0</v>
      </c>
      <c r="K78" s="57">
        <f t="shared" ca="1" si="18"/>
        <v>0</v>
      </c>
      <c r="L78" s="57">
        <f t="shared" ca="1" si="18"/>
        <v>0</v>
      </c>
      <c r="M78" s="57">
        <f t="shared" ca="1" si="18"/>
        <v>0</v>
      </c>
      <c r="N78" s="57">
        <f t="shared" ca="1" si="18"/>
        <v>0</v>
      </c>
      <c r="O78" s="57">
        <f t="shared" ca="1" si="18"/>
        <v>0</v>
      </c>
      <c r="P78" s="57">
        <f t="shared" ca="1" si="18"/>
        <v>0</v>
      </c>
      <c r="CQ78" s="62" t="s">
        <v>292</v>
      </c>
      <c r="CR78" s="62">
        <v>785</v>
      </c>
    </row>
    <row r="79" spans="1:96" ht="12.75" customHeight="1" x14ac:dyDescent="0.2">
      <c r="A79" s="66" t="s">
        <v>293</v>
      </c>
      <c r="B79" s="55">
        <v>9003</v>
      </c>
      <c r="C79" s="65" t="s">
        <v>294</v>
      </c>
      <c r="D79" s="56">
        <f t="shared" ref="D79:I79" ca="1" si="21">D77+D78</f>
        <v>12737256971.436068</v>
      </c>
      <c r="E79" s="56">
        <f t="shared" ca="1" si="21"/>
        <v>140317534816.86768</v>
      </c>
      <c r="F79" s="56">
        <f t="shared" ca="1" si="21"/>
        <v>3988358414.180151</v>
      </c>
      <c r="G79" s="56">
        <f t="shared" ca="1" si="21"/>
        <v>15456350167.924437</v>
      </c>
      <c r="H79" s="56">
        <f t="shared" ca="1" si="21"/>
        <v>9790000638.8275776</v>
      </c>
      <c r="I79" s="56">
        <f t="shared" ca="1" si="21"/>
        <v>182289501009.23593</v>
      </c>
      <c r="K79" s="57">
        <f t="shared" ca="1" si="18"/>
        <v>6.9873782641989443E-2</v>
      </c>
      <c r="L79" s="57">
        <f t="shared" ca="1" si="18"/>
        <v>0.76975105006052058</v>
      </c>
      <c r="M79" s="57">
        <f t="shared" ca="1" si="18"/>
        <v>2.1879254658654618E-2</v>
      </c>
      <c r="N79" s="57">
        <f t="shared" ca="1" si="18"/>
        <v>8.4790128242993659E-2</v>
      </c>
      <c r="O79" s="57">
        <f t="shared" ca="1" si="18"/>
        <v>5.3705784395841616E-2</v>
      </c>
      <c r="P79" s="57">
        <f t="shared" ca="1" si="18"/>
        <v>1</v>
      </c>
      <c r="CQ79" s="62" t="s">
        <v>295</v>
      </c>
      <c r="CR79" s="62">
        <v>786</v>
      </c>
    </row>
    <row r="80" spans="1:96" x14ac:dyDescent="0.2">
      <c r="CQ80" s="62" t="s">
        <v>296</v>
      </c>
      <c r="CR80" s="62">
        <v>789</v>
      </c>
    </row>
    <row r="81" spans="95:96" x14ac:dyDescent="0.2">
      <c r="CQ81" s="62" t="s">
        <v>297</v>
      </c>
      <c r="CR81" s="62">
        <v>790</v>
      </c>
    </row>
    <row r="82" spans="95:96" x14ac:dyDescent="0.2">
      <c r="CQ82" s="62" t="s">
        <v>298</v>
      </c>
      <c r="CR82" s="62">
        <v>791</v>
      </c>
    </row>
    <row r="83" spans="95:96" x14ac:dyDescent="0.2">
      <c r="CQ83" s="62" t="s">
        <v>299</v>
      </c>
      <c r="CR83" s="62">
        <v>792</v>
      </c>
    </row>
    <row r="84" spans="95:96" x14ac:dyDescent="0.2">
      <c r="CQ84" s="62" t="s">
        <v>300</v>
      </c>
      <c r="CR84" s="62">
        <v>793</v>
      </c>
    </row>
    <row r="85" spans="95:96" x14ac:dyDescent="0.2">
      <c r="CQ85" s="62" t="s">
        <v>301</v>
      </c>
      <c r="CR85" s="62">
        <v>794</v>
      </c>
    </row>
    <row r="86" spans="95:96" x14ac:dyDescent="0.2">
      <c r="CQ86" s="62" t="s">
        <v>302</v>
      </c>
      <c r="CR86" s="62">
        <v>795</v>
      </c>
    </row>
    <row r="87" spans="95:96" x14ac:dyDescent="0.2">
      <c r="CQ87" s="62" t="s">
        <v>303</v>
      </c>
      <c r="CR87" s="62">
        <v>796</v>
      </c>
    </row>
    <row r="88" spans="95:96" x14ac:dyDescent="0.2">
      <c r="CQ88" s="62" t="s">
        <v>304</v>
      </c>
      <c r="CR88" s="62">
        <v>797</v>
      </c>
    </row>
    <row r="89" spans="95:96" x14ac:dyDescent="0.2">
      <c r="CQ89" s="62" t="s">
        <v>305</v>
      </c>
      <c r="CR89" s="62">
        <v>798</v>
      </c>
    </row>
    <row r="90" spans="95:96" x14ac:dyDescent="0.2">
      <c r="CQ90" s="62" t="s">
        <v>306</v>
      </c>
      <c r="CR90" s="62">
        <v>799</v>
      </c>
    </row>
    <row r="91" spans="95:96" x14ac:dyDescent="0.2">
      <c r="CQ91" s="62" t="s">
        <v>307</v>
      </c>
      <c r="CR91" s="62">
        <v>707</v>
      </c>
    </row>
    <row r="92" spans="95:96" x14ac:dyDescent="0.2">
      <c r="CQ92" s="62" t="s">
        <v>308</v>
      </c>
      <c r="CR92" s="62">
        <v>771</v>
      </c>
    </row>
    <row r="93" spans="95:96" x14ac:dyDescent="0.2">
      <c r="CQ93" s="62" t="s">
        <v>309</v>
      </c>
      <c r="CR93" s="62">
        <v>708</v>
      </c>
    </row>
    <row r="94" spans="95:96" x14ac:dyDescent="0.2">
      <c r="CQ94" s="62" t="s">
        <v>310</v>
      </c>
      <c r="CR94" s="62">
        <v>705</v>
      </c>
    </row>
  </sheetData>
  <mergeCells count="5">
    <mergeCell ref="F1:G1"/>
    <mergeCell ref="D4:I4"/>
    <mergeCell ref="K4:P4"/>
    <mergeCell ref="D5:I5"/>
    <mergeCell ref="K5:P5"/>
  </mergeCells>
  <dataValidations count="1">
    <dataValidation type="list" allowBlank="1" showInputMessage="1" showErrorMessage="1" sqref="D4:I4" xr:uid="{800FA138-0E5C-43DE-8505-9CCCDD743B34}">
      <formula1>Branşlar5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397D-72C7-45A8-A9DA-01024814BCDF}">
  <dimension ref="A1:CU79"/>
  <sheetViews>
    <sheetView showGridLines="0" zoomScale="80" zoomScaleNormal="80" workbookViewId="0">
      <pane xSplit="3" ySplit="6" topLeftCell="D7" activePane="bottomRight" state="frozen"/>
      <selection activeCell="O135" sqref="O135"/>
      <selection pane="topRight" activeCell="O135" sqref="O135"/>
      <selection pane="bottomLeft" activeCell="O135" sqref="O135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93" width="15.7109375" style="3" customWidth="1"/>
    <col min="94" max="99" width="15.5703125" style="3" customWidth="1"/>
    <col min="100" max="16384" width="9.140625" style="3"/>
  </cols>
  <sheetData>
    <row r="1" spans="1:99" ht="15" customHeight="1" x14ac:dyDescent="0.25">
      <c r="A1" s="1" t="s">
        <v>0</v>
      </c>
      <c r="B1" s="2"/>
      <c r="C1" s="2"/>
    </row>
    <row r="2" spans="1:99" ht="15" customHeight="1" x14ac:dyDescent="0.25">
      <c r="A2" s="1" t="s">
        <v>311</v>
      </c>
      <c r="B2" s="68" t="s">
        <v>8</v>
      </c>
      <c r="C2" s="2"/>
      <c r="E2" s="81" t="s">
        <v>1</v>
      </c>
      <c r="F2" s="82"/>
      <c r="G2" s="83"/>
      <c r="H2" s="5"/>
    </row>
    <row r="3" spans="1:99" ht="15" customHeight="1" x14ac:dyDescent="0.25">
      <c r="A3" s="4" t="s">
        <v>356</v>
      </c>
      <c r="B3" s="2"/>
      <c r="C3" s="2"/>
    </row>
    <row r="4" spans="1:99" ht="22.5" customHeight="1" x14ac:dyDescent="0.2"/>
    <row r="5" spans="1:99" ht="22.5" customHeight="1" x14ac:dyDescent="0.2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707</v>
      </c>
      <c r="N5" s="10">
        <v>708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773</v>
      </c>
      <c r="BX5" s="10">
        <v>774</v>
      </c>
      <c r="BY5" s="10">
        <v>775</v>
      </c>
      <c r="BZ5" s="10">
        <v>776</v>
      </c>
      <c r="CA5" s="10">
        <v>777</v>
      </c>
      <c r="CB5" s="10">
        <v>778</v>
      </c>
      <c r="CC5" s="10">
        <v>779</v>
      </c>
      <c r="CD5" s="10">
        <v>780</v>
      </c>
      <c r="CE5" s="10">
        <v>781</v>
      </c>
      <c r="CF5" s="10">
        <v>782</v>
      </c>
      <c r="CG5" s="10">
        <v>783</v>
      </c>
      <c r="CH5" s="10">
        <v>784</v>
      </c>
      <c r="CI5" s="10">
        <v>785</v>
      </c>
      <c r="CJ5" s="10">
        <v>904</v>
      </c>
      <c r="CK5" s="10">
        <v>905</v>
      </c>
      <c r="CL5" s="10">
        <v>906</v>
      </c>
      <c r="CM5" s="10">
        <v>90601</v>
      </c>
      <c r="CN5" s="10">
        <v>90602</v>
      </c>
      <c r="CO5" s="10">
        <v>907</v>
      </c>
      <c r="CP5" s="10">
        <v>90701</v>
      </c>
      <c r="CQ5" s="10">
        <v>90702</v>
      </c>
      <c r="CR5" s="10">
        <v>786</v>
      </c>
      <c r="CS5" s="10">
        <v>789</v>
      </c>
      <c r="CT5" s="10">
        <v>798</v>
      </c>
      <c r="CU5" s="69"/>
    </row>
    <row r="6" spans="1:99" ht="79.5" customHeight="1" x14ac:dyDescent="0.2">
      <c r="A6" s="63" t="s">
        <v>141</v>
      </c>
      <c r="B6" s="63" t="s">
        <v>142</v>
      </c>
      <c r="C6" s="63" t="s">
        <v>143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110</v>
      </c>
      <c r="I6" s="7" t="s">
        <v>48</v>
      </c>
      <c r="J6" s="7" t="s">
        <v>14</v>
      </c>
      <c r="K6" s="7" t="s">
        <v>105</v>
      </c>
      <c r="L6" s="7" t="s">
        <v>106</v>
      </c>
      <c r="M6" s="7" t="s">
        <v>98</v>
      </c>
      <c r="N6" s="7" t="s">
        <v>107</v>
      </c>
      <c r="O6" s="7" t="s">
        <v>41</v>
      </c>
      <c r="P6" s="7" t="s">
        <v>42</v>
      </c>
      <c r="Q6" s="7" t="s">
        <v>37</v>
      </c>
      <c r="R6" s="7" t="s">
        <v>312</v>
      </c>
      <c r="S6" s="7" t="s">
        <v>74</v>
      </c>
      <c r="T6" s="7" t="s">
        <v>75</v>
      </c>
      <c r="U6" s="7" t="s">
        <v>76</v>
      </c>
      <c r="V6" s="7" t="s">
        <v>77</v>
      </c>
      <c r="W6" s="7" t="s">
        <v>30</v>
      </c>
      <c r="X6" s="7" t="s">
        <v>15</v>
      </c>
      <c r="Y6" s="7" t="s">
        <v>83</v>
      </c>
      <c r="Z6" s="7" t="s">
        <v>84</v>
      </c>
      <c r="AA6" s="7" t="s">
        <v>85</v>
      </c>
      <c r="AB6" s="7" t="s">
        <v>86</v>
      </c>
      <c r="AC6" s="7" t="s">
        <v>56</v>
      </c>
      <c r="AD6" s="7" t="s">
        <v>57</v>
      </c>
      <c r="AE6" s="7" t="s">
        <v>87</v>
      </c>
      <c r="AF6" s="7" t="s">
        <v>88</v>
      </c>
      <c r="AG6" s="7" t="s">
        <v>35</v>
      </c>
      <c r="AH6" s="7" t="s">
        <v>79</v>
      </c>
      <c r="AI6" s="7" t="s">
        <v>16</v>
      </c>
      <c r="AJ6" s="7" t="s">
        <v>313</v>
      </c>
      <c r="AK6" s="7" t="s">
        <v>90</v>
      </c>
      <c r="AL6" s="7" t="s">
        <v>91</v>
      </c>
      <c r="AM6" s="7" t="s">
        <v>92</v>
      </c>
      <c r="AN6" s="7" t="s">
        <v>93</v>
      </c>
      <c r="AO6" s="7" t="s">
        <v>81</v>
      </c>
      <c r="AP6" s="7" t="s">
        <v>108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99</v>
      </c>
      <c r="AZ6" s="7" t="s">
        <v>100</v>
      </c>
      <c r="BA6" s="7" t="s">
        <v>101</v>
      </c>
      <c r="BB6" s="7" t="s">
        <v>111</v>
      </c>
      <c r="BC6" s="7" t="s">
        <v>112</v>
      </c>
      <c r="BD6" s="7" t="s">
        <v>17</v>
      </c>
      <c r="BE6" s="7" t="s">
        <v>18</v>
      </c>
      <c r="BF6" s="7" t="s">
        <v>113</v>
      </c>
      <c r="BG6" s="7" t="s">
        <v>114</v>
      </c>
      <c r="BH6" s="7" t="s">
        <v>115</v>
      </c>
      <c r="BI6" s="7" t="s">
        <v>102</v>
      </c>
      <c r="BJ6" s="7" t="s">
        <v>103</v>
      </c>
      <c r="BK6" s="7" t="s">
        <v>116</v>
      </c>
      <c r="BL6" s="7" t="s">
        <v>117</v>
      </c>
      <c r="BM6" s="7" t="s">
        <v>118</v>
      </c>
      <c r="BN6" s="7" t="s">
        <v>120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94</v>
      </c>
      <c r="BU6" s="7" t="s">
        <v>314</v>
      </c>
      <c r="BV6" s="7" t="s">
        <v>96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20</v>
      </c>
      <c r="CI6" s="7" t="s">
        <v>21</v>
      </c>
      <c r="CJ6" s="7" t="s">
        <v>22</v>
      </c>
      <c r="CK6" s="7" t="s">
        <v>23</v>
      </c>
      <c r="CL6" s="7" t="s">
        <v>24</v>
      </c>
      <c r="CM6" s="7" t="s">
        <v>25</v>
      </c>
      <c r="CN6" s="7" t="s">
        <v>26</v>
      </c>
      <c r="CO6" s="7" t="s">
        <v>27</v>
      </c>
      <c r="CP6" s="7" t="s">
        <v>25</v>
      </c>
      <c r="CQ6" s="7" t="s">
        <v>26</v>
      </c>
      <c r="CR6" s="7" t="s">
        <v>28</v>
      </c>
      <c r="CS6" s="7" t="s">
        <v>122</v>
      </c>
      <c r="CT6" s="7" t="s">
        <v>123</v>
      </c>
      <c r="CU6" s="69" t="s">
        <v>315</v>
      </c>
    </row>
    <row r="7" spans="1:99" ht="12.75" customHeight="1" x14ac:dyDescent="0.2">
      <c r="A7" s="64" t="s">
        <v>145</v>
      </c>
      <c r="B7" s="20">
        <v>1001</v>
      </c>
      <c r="C7" s="65" t="s">
        <v>146</v>
      </c>
      <c r="D7" s="22">
        <f ca="1">+E7+F7+G7</f>
        <v>167345387.03</v>
      </c>
      <c r="E7" s="21">
        <f t="shared" ref="E7:T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167345387.03</v>
      </c>
      <c r="H7" s="21">
        <f t="shared" ca="1" si="0"/>
        <v>6152372.4700000007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73362393.680000007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U7:AJ22" ca="1" si="1">IFERROR(INDIRECT("'"&amp;$B$2&amp;"'!"&amp;ADDRESS(MATCH($B7,INDIRECT("'"&amp;$B$2&amp;"'!$B$1:$B$1095"),0),MATCH(U$5,INDIRECT("'"&amp;$B$2&amp;"'!5:5"),0))),0)</f>
        <v>0</v>
      </c>
      <c r="V7" s="21">
        <f t="shared" ca="1" si="1"/>
        <v>0</v>
      </c>
      <c r="W7" s="21">
        <f t="shared" ca="1" si="1"/>
        <v>0</v>
      </c>
      <c r="X7" s="21">
        <f t="shared" ca="1" si="1"/>
        <v>0</v>
      </c>
      <c r="Y7" s="21">
        <f t="shared" ca="1" si="1"/>
        <v>944834.61</v>
      </c>
      <c r="Z7" s="21">
        <f t="shared" ca="1" si="1"/>
        <v>91464718.980000004</v>
      </c>
      <c r="AA7" s="21">
        <f t="shared" ca="1" si="1"/>
        <v>0</v>
      </c>
      <c r="AB7" s="21">
        <f t="shared" ca="1" si="1"/>
        <v>5542295.6600000001</v>
      </c>
      <c r="AC7" s="21">
        <f t="shared" ca="1" si="1"/>
        <v>0</v>
      </c>
      <c r="AD7" s="21">
        <f t="shared" ca="1" si="1"/>
        <v>0</v>
      </c>
      <c r="AE7" s="21">
        <f t="shared" ca="1" si="1"/>
        <v>0</v>
      </c>
      <c r="AF7" s="21">
        <f t="shared" ca="1" si="1"/>
        <v>0</v>
      </c>
      <c r="AG7" s="21">
        <f t="shared" ca="1" si="1"/>
        <v>0</v>
      </c>
      <c r="AH7" s="21">
        <f t="shared" ca="1" si="1"/>
        <v>0</v>
      </c>
      <c r="AI7" s="21">
        <f t="shared" ca="1" si="1"/>
        <v>0</v>
      </c>
      <c r="AJ7" s="21">
        <f t="shared" ca="1" si="1"/>
        <v>752973.45</v>
      </c>
      <c r="AK7" s="21">
        <f t="shared" ref="AK7:AZ22" ca="1" si="2">IFERROR(INDIRECT("'"&amp;$B$2&amp;"'!"&amp;ADDRESS(MATCH($B7,INDIRECT("'"&amp;$B$2&amp;"'!$B$1:$B$1095"),0),MATCH(AK$5,INDIRECT("'"&amp;$B$2&amp;"'!5:5"),0))),0)</f>
        <v>0</v>
      </c>
      <c r="AL7" s="21">
        <f t="shared" ca="1" si="2"/>
        <v>0</v>
      </c>
      <c r="AM7" s="21">
        <f t="shared" ca="1" si="2"/>
        <v>17984706.949999999</v>
      </c>
      <c r="AN7" s="21">
        <f t="shared" ca="1" si="2"/>
        <v>0</v>
      </c>
      <c r="AO7" s="21">
        <f t="shared" ca="1" si="2"/>
        <v>0</v>
      </c>
      <c r="AP7" s="21">
        <f t="shared" ca="1" si="2"/>
        <v>-32519.75</v>
      </c>
      <c r="AQ7" s="21">
        <f t="shared" ca="1" si="2"/>
        <v>0</v>
      </c>
      <c r="AR7" s="21">
        <f t="shared" ca="1" si="2"/>
        <v>0</v>
      </c>
      <c r="AS7" s="21">
        <f t="shared" ca="1" si="2"/>
        <v>0</v>
      </c>
      <c r="AT7" s="21">
        <f t="shared" ca="1" si="2"/>
        <v>1393728.32</v>
      </c>
      <c r="AU7" s="21">
        <f t="shared" ca="1" si="2"/>
        <v>652668.39</v>
      </c>
      <c r="AV7" s="21">
        <f t="shared" ca="1" si="2"/>
        <v>0</v>
      </c>
      <c r="AW7" s="21">
        <f t="shared" ca="1" si="2"/>
        <v>0</v>
      </c>
      <c r="AX7" s="21">
        <f t="shared" ca="1" si="2"/>
        <v>0</v>
      </c>
      <c r="AY7" s="21">
        <f t="shared" ca="1" si="2"/>
        <v>0</v>
      </c>
      <c r="AZ7" s="21">
        <f t="shared" ca="1" si="2"/>
        <v>0</v>
      </c>
      <c r="BA7" s="21">
        <f t="shared" ref="BA7:BP22" ca="1" si="3">IFERROR(INDIRECT("'"&amp;$B$2&amp;"'!"&amp;ADDRESS(MATCH($B7,INDIRECT("'"&amp;$B$2&amp;"'!$B$1:$B$1095"),0),MATCH(BA$5,INDIRECT("'"&amp;$B$2&amp;"'!5:5"),0))),0)</f>
        <v>0</v>
      </c>
      <c r="BB7" s="21">
        <f t="shared" ca="1" si="3"/>
        <v>0</v>
      </c>
      <c r="BC7" s="21">
        <f t="shared" ca="1" si="3"/>
        <v>0</v>
      </c>
      <c r="BD7" s="21">
        <f t="shared" ca="1" si="3"/>
        <v>3059103.9400000004</v>
      </c>
      <c r="BE7" s="21">
        <f t="shared" ca="1" si="3"/>
        <v>0</v>
      </c>
      <c r="BF7" s="21">
        <f t="shared" ca="1" si="3"/>
        <v>0</v>
      </c>
      <c r="BG7" s="21">
        <f t="shared" ca="1" si="3"/>
        <v>0</v>
      </c>
      <c r="BH7" s="21">
        <f t="shared" ca="1" si="3"/>
        <v>0</v>
      </c>
      <c r="BI7" s="21">
        <f t="shared" ca="1" si="3"/>
        <v>0</v>
      </c>
      <c r="BJ7" s="21">
        <f t="shared" ca="1" si="3"/>
        <v>0</v>
      </c>
      <c r="BK7" s="21">
        <f t="shared" ca="1" si="3"/>
        <v>0</v>
      </c>
      <c r="BL7" s="21">
        <f t="shared" ca="1" si="3"/>
        <v>0</v>
      </c>
      <c r="BM7" s="21">
        <f t="shared" ca="1" si="3"/>
        <v>0</v>
      </c>
      <c r="BN7" s="21">
        <f t="shared" ca="1" si="3"/>
        <v>0</v>
      </c>
      <c r="BO7" s="21">
        <f t="shared" ca="1" si="3"/>
        <v>0</v>
      </c>
      <c r="BP7" s="21">
        <f t="shared" ca="1" si="3"/>
        <v>8760156.0999999996</v>
      </c>
      <c r="BQ7" s="21">
        <f t="shared" ref="BQ7:CF22" ca="1" si="4">IFERROR(INDIRECT("'"&amp;$B$2&amp;"'!"&amp;ADDRESS(MATCH($B7,INDIRECT("'"&amp;$B$2&amp;"'!$B$1:$B$1095"),0),MATCH(BQ$5,INDIRECT("'"&amp;$B$2&amp;"'!5:5"),0))),0)</f>
        <v>4630687.41</v>
      </c>
      <c r="BR7" s="21">
        <f t="shared" ca="1" si="4"/>
        <v>82347333.060000002</v>
      </c>
      <c r="BS7" s="21">
        <f t="shared" ca="1" si="4"/>
        <v>0</v>
      </c>
      <c r="BT7" s="21">
        <f t="shared" ca="1" si="4"/>
        <v>0</v>
      </c>
      <c r="BU7" s="21">
        <f t="shared" ca="1" si="4"/>
        <v>0</v>
      </c>
      <c r="BV7" s="21">
        <f t="shared" ca="1" si="4"/>
        <v>0</v>
      </c>
      <c r="BW7" s="21">
        <f t="shared" ca="1" si="4"/>
        <v>0</v>
      </c>
      <c r="BX7" s="21">
        <f t="shared" ca="1" si="4"/>
        <v>0</v>
      </c>
      <c r="BY7" s="21">
        <f t="shared" ca="1" si="4"/>
        <v>0</v>
      </c>
      <c r="BZ7" s="21">
        <f t="shared" ca="1" si="4"/>
        <v>0</v>
      </c>
      <c r="CA7" s="21">
        <f t="shared" ca="1" si="4"/>
        <v>0</v>
      </c>
      <c r="CB7" s="21">
        <f t="shared" ca="1" si="4"/>
        <v>0</v>
      </c>
      <c r="CC7" s="21">
        <f t="shared" ca="1" si="4"/>
        <v>0</v>
      </c>
      <c r="CD7" s="21">
        <f t="shared" ca="1" si="4"/>
        <v>0</v>
      </c>
      <c r="CE7" s="21">
        <f t="shared" ca="1" si="4"/>
        <v>0</v>
      </c>
      <c r="CF7" s="21">
        <f t="shared" ca="1" si="4"/>
        <v>0</v>
      </c>
      <c r="CG7" s="21">
        <f t="shared" ref="CG7:CH22" ca="1" si="5">IFERROR(INDIRECT("'"&amp;$B$2&amp;"'!"&amp;ADDRESS(MATCH($B7,INDIRECT("'"&amp;$B$2&amp;"'!$B$1:$B$1095"),0),MATCH(CG$5,INDIRECT("'"&amp;$B$2&amp;"'!5:5"),0))),0)</f>
        <v>0</v>
      </c>
      <c r="CH7" s="21">
        <f t="shared" ca="1" si="5"/>
        <v>0</v>
      </c>
      <c r="CI7" s="22">
        <f ca="1">CJ7+CK7+CL7+CO7</f>
        <v>0</v>
      </c>
      <c r="CJ7" s="21">
        <f t="shared" ref="CJ7:CK22" ca="1" si="6">IFERROR(INDIRECT("'"&amp;$B$2&amp;"'!"&amp;ADDRESS(MATCH($B7,INDIRECT("'"&amp;$B$2&amp;"'!$B$1:$B$1095"),0),MATCH(CJ$5,INDIRECT("'"&amp;$B$2&amp;"'!5:5"),0))),0)</f>
        <v>0</v>
      </c>
      <c r="CK7" s="21">
        <f t="shared" ca="1" si="6"/>
        <v>0</v>
      </c>
      <c r="CL7" s="22">
        <f ca="1">+CM7+CN7</f>
        <v>0</v>
      </c>
      <c r="CM7" s="21">
        <f t="shared" ref="CM7:CN22" ca="1" si="7">IFERROR(INDIRECT("'"&amp;$B$2&amp;"'!"&amp;ADDRESS(MATCH($B7,INDIRECT("'"&amp;$B$2&amp;"'!$B$1:$B$1095"),0),MATCH(CM$5,INDIRECT("'"&amp;$B$2&amp;"'!5:5"),0))),0)</f>
        <v>0</v>
      </c>
      <c r="CN7" s="21">
        <f t="shared" ca="1" si="7"/>
        <v>0</v>
      </c>
      <c r="CO7" s="22">
        <f ca="1">+CP7+CQ7</f>
        <v>0</v>
      </c>
      <c r="CP7" s="21">
        <f t="shared" ref="CP7:CT22" ca="1" si="8">IFERROR(INDIRECT("'"&amp;$B$2&amp;"'!"&amp;ADDRESS(MATCH($B7,INDIRECT("'"&amp;$B$2&amp;"'!$B$1:$B$1095"),0),MATCH(CP$5,INDIRECT("'"&amp;$B$2&amp;"'!5:5"),0))),0)</f>
        <v>0</v>
      </c>
      <c r="CQ7" s="21">
        <f t="shared" ca="1" si="8"/>
        <v>0</v>
      </c>
      <c r="CR7" s="21">
        <f t="shared" ca="1" si="8"/>
        <v>966074.26</v>
      </c>
      <c r="CS7" s="21">
        <f t="shared" ca="1" si="8"/>
        <v>0</v>
      </c>
      <c r="CT7" s="21">
        <f t="shared" ca="1" si="8"/>
        <v>0</v>
      </c>
      <c r="CU7" s="22">
        <f t="shared" ref="CU7:CU59" ca="1" si="9">+D7+SUM(H7:CI7)+SUM(CR7:CT7)</f>
        <v>465326914.55999994</v>
      </c>
    </row>
    <row r="8" spans="1:99" ht="12.75" customHeight="1" x14ac:dyDescent="0.2">
      <c r="A8" s="64" t="s">
        <v>148</v>
      </c>
      <c r="B8" s="20">
        <v>1003</v>
      </c>
      <c r="C8" s="65" t="s">
        <v>146</v>
      </c>
      <c r="D8" s="22">
        <f t="shared" ref="D8:D22" ca="1" si="10">+E8+F8+G8</f>
        <v>1105852864.4799991</v>
      </c>
      <c r="E8" s="21">
        <f t="shared" ca="1" si="0"/>
        <v>6143752.849998951</v>
      </c>
      <c r="F8" s="21">
        <f t="shared" ca="1" si="0"/>
        <v>311040810.50999975</v>
      </c>
      <c r="G8" s="21">
        <f t="shared" ca="1" si="0"/>
        <v>788668301.12000036</v>
      </c>
      <c r="H8" s="21">
        <f t="shared" ca="1" si="0"/>
        <v>178136488.95000005</v>
      </c>
      <c r="I8" s="21">
        <f t="shared" ca="1" si="0"/>
        <v>138429</v>
      </c>
      <c r="J8" s="21">
        <f t="shared" ca="1" si="0"/>
        <v>74431.339999996126</v>
      </c>
      <c r="K8" s="21">
        <f t="shared" ca="1" si="0"/>
        <v>0</v>
      </c>
      <c r="L8" s="21">
        <f t="shared" ca="1" si="0"/>
        <v>0</v>
      </c>
      <c r="M8" s="21">
        <f t="shared" ca="1" si="0"/>
        <v>447603.03000000026</v>
      </c>
      <c r="N8" s="21">
        <f t="shared" ca="1" si="0"/>
        <v>0</v>
      </c>
      <c r="O8" s="21">
        <f t="shared" ca="1" si="0"/>
        <v>83388632.180000007</v>
      </c>
      <c r="P8" s="21">
        <f t="shared" ca="1" si="0"/>
        <v>0</v>
      </c>
      <c r="Q8" s="21">
        <f t="shared" ca="1" si="0"/>
        <v>8325864.1499999762</v>
      </c>
      <c r="R8" s="21">
        <f t="shared" ca="1" si="0"/>
        <v>0</v>
      </c>
      <c r="S8" s="21">
        <f t="shared" ca="1" si="0"/>
        <v>0</v>
      </c>
      <c r="T8" s="21">
        <f t="shared" ca="1" si="0"/>
        <v>1745303365.9300013</v>
      </c>
      <c r="U8" s="21">
        <f t="shared" ca="1" si="1"/>
        <v>0</v>
      </c>
      <c r="V8" s="21">
        <f t="shared" ca="1" si="1"/>
        <v>5612004.4700000286</v>
      </c>
      <c r="W8" s="21">
        <f t="shared" ca="1" si="1"/>
        <v>679275613.63000107</v>
      </c>
      <c r="X8" s="21">
        <f t="shared" ca="1" si="1"/>
        <v>33309.159999999974</v>
      </c>
      <c r="Y8" s="21">
        <f t="shared" ca="1" si="1"/>
        <v>28987947.520000011</v>
      </c>
      <c r="Z8" s="21">
        <f t="shared" ca="1" si="1"/>
        <v>180167883.75999999</v>
      </c>
      <c r="AA8" s="21">
        <f t="shared" ca="1" si="1"/>
        <v>9314.2000000000044</v>
      </c>
      <c r="AB8" s="21">
        <f t="shared" ca="1" si="1"/>
        <v>0</v>
      </c>
      <c r="AC8" s="21">
        <f t="shared" ca="1" si="1"/>
        <v>204059.24000000954</v>
      </c>
      <c r="AD8" s="21">
        <f t="shared" ca="1" si="1"/>
        <v>93432200.930000007</v>
      </c>
      <c r="AE8" s="21">
        <f t="shared" ca="1" si="1"/>
        <v>0</v>
      </c>
      <c r="AF8" s="21">
        <f t="shared" ca="1" si="1"/>
        <v>1050556.2800000012</v>
      </c>
      <c r="AG8" s="21">
        <f t="shared" ca="1" si="1"/>
        <v>-1533675.7399999797</v>
      </c>
      <c r="AH8" s="21">
        <f t="shared" ca="1" si="1"/>
        <v>10993620.990000039</v>
      </c>
      <c r="AI8" s="21">
        <f t="shared" ca="1" si="1"/>
        <v>0</v>
      </c>
      <c r="AJ8" s="21">
        <f t="shared" ca="1" si="1"/>
        <v>2637044.65</v>
      </c>
      <c r="AK8" s="21">
        <f t="shared" ca="1" si="2"/>
        <v>18244.389999999956</v>
      </c>
      <c r="AL8" s="21">
        <f t="shared" ca="1" si="2"/>
        <v>0</v>
      </c>
      <c r="AM8" s="21">
        <f t="shared" ca="1" si="2"/>
        <v>48540704.590000033</v>
      </c>
      <c r="AN8" s="21">
        <f t="shared" ca="1" si="2"/>
        <v>0</v>
      </c>
      <c r="AO8" s="21">
        <f t="shared" ca="1" si="2"/>
        <v>0</v>
      </c>
      <c r="AP8" s="21">
        <f t="shared" ca="1" si="2"/>
        <v>1717512.0099999979</v>
      </c>
      <c r="AQ8" s="21">
        <f t="shared" ca="1" si="2"/>
        <v>0</v>
      </c>
      <c r="AR8" s="21">
        <f t="shared" ca="1" si="2"/>
        <v>0</v>
      </c>
      <c r="AS8" s="21">
        <f t="shared" ca="1" si="2"/>
        <v>0</v>
      </c>
      <c r="AT8" s="21">
        <f t="shared" ca="1" si="2"/>
        <v>0</v>
      </c>
      <c r="AU8" s="21">
        <f t="shared" ca="1" si="2"/>
        <v>0</v>
      </c>
      <c r="AV8" s="21">
        <f t="shared" ca="1" si="2"/>
        <v>0</v>
      </c>
      <c r="AW8" s="21">
        <f t="shared" ca="1" si="2"/>
        <v>0</v>
      </c>
      <c r="AX8" s="21">
        <f t="shared" ca="1" si="2"/>
        <v>0</v>
      </c>
      <c r="AY8" s="21">
        <f t="shared" ca="1" si="2"/>
        <v>0</v>
      </c>
      <c r="AZ8" s="21">
        <f t="shared" ca="1" si="2"/>
        <v>0</v>
      </c>
      <c r="BA8" s="21">
        <f t="shared" ca="1" si="3"/>
        <v>0</v>
      </c>
      <c r="BB8" s="21">
        <f t="shared" ca="1" si="3"/>
        <v>0</v>
      </c>
      <c r="BC8" s="21">
        <f t="shared" ca="1" si="3"/>
        <v>0</v>
      </c>
      <c r="BD8" s="21">
        <f t="shared" ca="1" si="3"/>
        <v>6106880.8499999046</v>
      </c>
      <c r="BE8" s="21">
        <f t="shared" ca="1" si="3"/>
        <v>0</v>
      </c>
      <c r="BF8" s="21">
        <f t="shared" ca="1" si="3"/>
        <v>0</v>
      </c>
      <c r="BG8" s="21">
        <f t="shared" ca="1" si="3"/>
        <v>0</v>
      </c>
      <c r="BH8" s="21">
        <f t="shared" ca="1" si="3"/>
        <v>0</v>
      </c>
      <c r="BI8" s="21">
        <f t="shared" ca="1" si="3"/>
        <v>0</v>
      </c>
      <c r="BJ8" s="21">
        <f t="shared" ca="1" si="3"/>
        <v>0</v>
      </c>
      <c r="BK8" s="21">
        <f t="shared" ca="1" si="3"/>
        <v>0</v>
      </c>
      <c r="BL8" s="21">
        <f t="shared" ca="1" si="3"/>
        <v>0</v>
      </c>
      <c r="BM8" s="21">
        <f t="shared" ca="1" si="3"/>
        <v>46377584.669999987</v>
      </c>
      <c r="BN8" s="21">
        <f t="shared" ca="1" si="3"/>
        <v>35040.170000000857</v>
      </c>
      <c r="BO8" s="21">
        <f t="shared" ca="1" si="3"/>
        <v>0</v>
      </c>
      <c r="BP8" s="21">
        <f t="shared" ca="1" si="3"/>
        <v>333123926.67000008</v>
      </c>
      <c r="BQ8" s="21">
        <f t="shared" ca="1" si="4"/>
        <v>2107116.3099999987</v>
      </c>
      <c r="BR8" s="21">
        <f t="shared" ca="1" si="4"/>
        <v>80022256.189999998</v>
      </c>
      <c r="BS8" s="21">
        <f t="shared" ca="1" si="4"/>
        <v>29148785.269999981</v>
      </c>
      <c r="BT8" s="21">
        <f t="shared" ca="1" si="4"/>
        <v>0</v>
      </c>
      <c r="BU8" s="21">
        <f t="shared" ca="1" si="4"/>
        <v>0</v>
      </c>
      <c r="BV8" s="21">
        <f t="shared" ca="1" si="4"/>
        <v>27490750.949999988</v>
      </c>
      <c r="BW8" s="21">
        <f t="shared" ca="1" si="4"/>
        <v>465513.03</v>
      </c>
      <c r="BX8" s="21">
        <f t="shared" ca="1" si="4"/>
        <v>0</v>
      </c>
      <c r="BY8" s="21">
        <f t="shared" ca="1" si="4"/>
        <v>0</v>
      </c>
      <c r="BZ8" s="21">
        <f t="shared" ca="1" si="4"/>
        <v>10649252.060000001</v>
      </c>
      <c r="CA8" s="21">
        <f t="shared" ca="1" si="4"/>
        <v>111363273.16</v>
      </c>
      <c r="CB8" s="21">
        <f t="shared" ca="1" si="4"/>
        <v>1250171.06</v>
      </c>
      <c r="CC8" s="21">
        <f t="shared" ca="1" si="4"/>
        <v>69082343.730000004</v>
      </c>
      <c r="CD8" s="21">
        <f t="shared" ca="1" si="4"/>
        <v>10609.449999999721</v>
      </c>
      <c r="CE8" s="21">
        <f t="shared" ca="1" si="4"/>
        <v>0</v>
      </c>
      <c r="CF8" s="21">
        <f t="shared" ca="1" si="4"/>
        <v>1601250.3599999999</v>
      </c>
      <c r="CG8" s="21">
        <f t="shared" ca="1" si="5"/>
        <v>9462665.4900000002</v>
      </c>
      <c r="CH8" s="21">
        <f t="shared" ca="1" si="5"/>
        <v>30072</v>
      </c>
      <c r="CI8" s="22">
        <f t="shared" ref="CI8:CI22" ca="1" si="11">CJ8+CK8+CL8+CO8</f>
        <v>466420211.37</v>
      </c>
      <c r="CJ8" s="21">
        <f t="shared" ca="1" si="6"/>
        <v>0</v>
      </c>
      <c r="CK8" s="21">
        <f t="shared" ca="1" si="6"/>
        <v>0</v>
      </c>
      <c r="CL8" s="22">
        <f t="shared" ref="CL8:CL22" ca="1" si="12">+CM8+CN8</f>
        <v>39132.42</v>
      </c>
      <c r="CM8" s="21">
        <f t="shared" ca="1" si="7"/>
        <v>7199.83</v>
      </c>
      <c r="CN8" s="21">
        <f t="shared" ca="1" si="7"/>
        <v>31932.59</v>
      </c>
      <c r="CO8" s="22">
        <f t="shared" ref="CO8:CO22" ca="1" si="13">+CP8+CQ8</f>
        <v>466381078.94999999</v>
      </c>
      <c r="CP8" s="21">
        <f t="shared" ca="1" si="8"/>
        <v>170013.82</v>
      </c>
      <c r="CQ8" s="21">
        <f t="shared" ca="1" si="8"/>
        <v>466211065.13</v>
      </c>
      <c r="CR8" s="21">
        <f t="shared" ca="1" si="8"/>
        <v>0</v>
      </c>
      <c r="CS8" s="21">
        <f t="shared" ca="1" si="8"/>
        <v>0</v>
      </c>
      <c r="CT8" s="21">
        <f t="shared" ca="1" si="8"/>
        <v>0</v>
      </c>
      <c r="CU8" s="22">
        <f t="shared" ca="1" si="9"/>
        <v>5367561721.9300003</v>
      </c>
    </row>
    <row r="9" spans="1:99" ht="12.75" customHeight="1" x14ac:dyDescent="0.2">
      <c r="A9" s="64" t="s">
        <v>150</v>
      </c>
      <c r="B9" s="20">
        <v>1004</v>
      </c>
      <c r="C9" s="65" t="s">
        <v>146</v>
      </c>
      <c r="D9" s="22">
        <f t="shared" ca="1" si="10"/>
        <v>236673541.42000017</v>
      </c>
      <c r="E9" s="21">
        <f t="shared" ca="1" si="0"/>
        <v>4265344.9400000023</v>
      </c>
      <c r="F9" s="21">
        <f t="shared" ca="1" si="0"/>
        <v>204272540.83000016</v>
      </c>
      <c r="G9" s="21">
        <f t="shared" ca="1" si="0"/>
        <v>28135655.650000006</v>
      </c>
      <c r="H9" s="21">
        <f t="shared" ca="1" si="0"/>
        <v>62894579.319999993</v>
      </c>
      <c r="I9" s="21">
        <f t="shared" ca="1" si="0"/>
        <v>1366416.5000002717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0"/>
        <v>78850382</v>
      </c>
      <c r="P9" s="21">
        <f t="shared" ca="1" si="0"/>
        <v>0</v>
      </c>
      <c r="Q9" s="21">
        <f t="shared" ca="1" si="0"/>
        <v>8278179.8599999994</v>
      </c>
      <c r="R9" s="21">
        <f t="shared" ca="1" si="0"/>
        <v>0</v>
      </c>
      <c r="S9" s="21">
        <f t="shared" ca="1" si="0"/>
        <v>0</v>
      </c>
      <c r="T9" s="21">
        <f t="shared" ca="1" si="0"/>
        <v>1102172416.9799995</v>
      </c>
      <c r="U9" s="21">
        <f t="shared" ca="1" si="1"/>
        <v>123067538.92</v>
      </c>
      <c r="V9" s="21">
        <f t="shared" ca="1" si="1"/>
        <v>878959.39999962808</v>
      </c>
      <c r="W9" s="21">
        <f t="shared" ca="1" si="1"/>
        <v>7101920.3799948124</v>
      </c>
      <c r="X9" s="21">
        <f t="shared" ca="1" si="1"/>
        <v>0</v>
      </c>
      <c r="Y9" s="21">
        <f t="shared" ca="1" si="1"/>
        <v>536718.52999999968</v>
      </c>
      <c r="Z9" s="21">
        <f t="shared" ca="1" si="1"/>
        <v>60001405.529999979</v>
      </c>
      <c r="AA9" s="21">
        <f t="shared" ca="1" si="1"/>
        <v>0</v>
      </c>
      <c r="AB9" s="21">
        <f t="shared" ca="1" si="1"/>
        <v>0</v>
      </c>
      <c r="AC9" s="21">
        <f t="shared" ca="1" si="1"/>
        <v>161175.89000000001</v>
      </c>
      <c r="AD9" s="21">
        <f t="shared" ca="1" si="1"/>
        <v>983907.34</v>
      </c>
      <c r="AE9" s="21">
        <f t="shared" ca="1" si="1"/>
        <v>0</v>
      </c>
      <c r="AF9" s="21">
        <f t="shared" ca="1" si="1"/>
        <v>11867.45</v>
      </c>
      <c r="AG9" s="21">
        <f t="shared" ca="1" si="1"/>
        <v>0</v>
      </c>
      <c r="AH9" s="21">
        <f t="shared" ca="1" si="1"/>
        <v>442982.1</v>
      </c>
      <c r="AI9" s="21">
        <f t="shared" ca="1" si="1"/>
        <v>0</v>
      </c>
      <c r="AJ9" s="21">
        <f t="shared" ca="1" si="1"/>
        <v>3157900.620000002</v>
      </c>
      <c r="AK9" s="21">
        <f t="shared" ca="1" si="2"/>
        <v>0</v>
      </c>
      <c r="AL9" s="21">
        <f t="shared" ca="1" si="2"/>
        <v>0</v>
      </c>
      <c r="AM9" s="21">
        <f t="shared" ca="1" si="2"/>
        <v>35353242.539999999</v>
      </c>
      <c r="AN9" s="21">
        <f t="shared" ca="1" si="2"/>
        <v>0</v>
      </c>
      <c r="AO9" s="21">
        <f t="shared" ca="1" si="2"/>
        <v>0</v>
      </c>
      <c r="AP9" s="21">
        <f t="shared" ca="1" si="2"/>
        <v>0</v>
      </c>
      <c r="AQ9" s="21">
        <f t="shared" ca="1" si="2"/>
        <v>0</v>
      </c>
      <c r="AR9" s="21">
        <f t="shared" ca="1" si="2"/>
        <v>0</v>
      </c>
      <c r="AS9" s="21">
        <f t="shared" ca="1" si="2"/>
        <v>0</v>
      </c>
      <c r="AT9" s="21">
        <f t="shared" ca="1" si="2"/>
        <v>0</v>
      </c>
      <c r="AU9" s="21">
        <f t="shared" ca="1" si="2"/>
        <v>0</v>
      </c>
      <c r="AV9" s="21">
        <f t="shared" ca="1" si="2"/>
        <v>0</v>
      </c>
      <c r="AW9" s="21">
        <f t="shared" ca="1" si="2"/>
        <v>0</v>
      </c>
      <c r="AX9" s="21">
        <f t="shared" ca="1" si="2"/>
        <v>0</v>
      </c>
      <c r="AY9" s="21">
        <f t="shared" ca="1" si="2"/>
        <v>0</v>
      </c>
      <c r="AZ9" s="21">
        <f t="shared" ca="1" si="2"/>
        <v>0</v>
      </c>
      <c r="BA9" s="21">
        <f t="shared" ca="1" si="3"/>
        <v>0</v>
      </c>
      <c r="BB9" s="21">
        <f t="shared" ca="1" si="3"/>
        <v>0</v>
      </c>
      <c r="BC9" s="21">
        <f t="shared" ca="1" si="3"/>
        <v>0</v>
      </c>
      <c r="BD9" s="21">
        <f t="shared" ca="1" si="3"/>
        <v>1885182.7599994086</v>
      </c>
      <c r="BE9" s="21">
        <f t="shared" ca="1" si="3"/>
        <v>0</v>
      </c>
      <c r="BF9" s="21">
        <f t="shared" ca="1" si="3"/>
        <v>0</v>
      </c>
      <c r="BG9" s="21">
        <f t="shared" ca="1" si="3"/>
        <v>0</v>
      </c>
      <c r="BH9" s="21">
        <f t="shared" ca="1" si="3"/>
        <v>0</v>
      </c>
      <c r="BI9" s="21">
        <f t="shared" ca="1" si="3"/>
        <v>0</v>
      </c>
      <c r="BJ9" s="21">
        <f t="shared" ca="1" si="3"/>
        <v>0</v>
      </c>
      <c r="BK9" s="21">
        <f t="shared" ca="1" si="3"/>
        <v>0</v>
      </c>
      <c r="BL9" s="21">
        <f t="shared" ca="1" si="3"/>
        <v>0</v>
      </c>
      <c r="BM9" s="21">
        <f t="shared" ca="1" si="3"/>
        <v>0</v>
      </c>
      <c r="BN9" s="21">
        <f t="shared" ca="1" si="3"/>
        <v>2207</v>
      </c>
      <c r="BO9" s="21">
        <f t="shared" ca="1" si="3"/>
        <v>0</v>
      </c>
      <c r="BP9" s="21">
        <f t="shared" ca="1" si="3"/>
        <v>24258625.649999995</v>
      </c>
      <c r="BQ9" s="21">
        <f t="shared" ca="1" si="4"/>
        <v>43026041.949999996</v>
      </c>
      <c r="BR9" s="21">
        <f t="shared" ca="1" si="4"/>
        <v>63317826.880000018</v>
      </c>
      <c r="BS9" s="21">
        <f t="shared" ca="1" si="4"/>
        <v>6602315.8899999969</v>
      </c>
      <c r="BT9" s="21">
        <f t="shared" ca="1" si="4"/>
        <v>0</v>
      </c>
      <c r="BU9" s="21">
        <f t="shared" ca="1" si="4"/>
        <v>0</v>
      </c>
      <c r="BV9" s="21">
        <f t="shared" ca="1" si="4"/>
        <v>1932770.35</v>
      </c>
      <c r="BW9" s="21">
        <f t="shared" ca="1" si="4"/>
        <v>157435.87</v>
      </c>
      <c r="BX9" s="21">
        <f t="shared" ca="1" si="4"/>
        <v>0</v>
      </c>
      <c r="BY9" s="21">
        <f t="shared" ca="1" si="4"/>
        <v>0</v>
      </c>
      <c r="BZ9" s="21">
        <f t="shared" ca="1" si="4"/>
        <v>4250741.32</v>
      </c>
      <c r="CA9" s="21">
        <f t="shared" ca="1" si="4"/>
        <v>28021509.74999997</v>
      </c>
      <c r="CB9" s="21">
        <f t="shared" ca="1" si="4"/>
        <v>394045.12999999995</v>
      </c>
      <c r="CC9" s="21">
        <f t="shared" ca="1" si="4"/>
        <v>26021488.670000002</v>
      </c>
      <c r="CD9" s="21">
        <f t="shared" ca="1" si="4"/>
        <v>0</v>
      </c>
      <c r="CE9" s="21">
        <f t="shared" ca="1" si="4"/>
        <v>0</v>
      </c>
      <c r="CF9" s="21">
        <f t="shared" ca="1" si="4"/>
        <v>282169.45</v>
      </c>
      <c r="CG9" s="21">
        <f t="shared" ca="1" si="5"/>
        <v>3000605.96</v>
      </c>
      <c r="CH9" s="21">
        <f t="shared" ca="1" si="5"/>
        <v>0</v>
      </c>
      <c r="CI9" s="22">
        <f t="shared" ca="1" si="11"/>
        <v>1520768091.1499987</v>
      </c>
      <c r="CJ9" s="21">
        <f t="shared" ca="1" si="6"/>
        <v>0</v>
      </c>
      <c r="CK9" s="21">
        <f t="shared" ca="1" si="6"/>
        <v>471070.49</v>
      </c>
      <c r="CL9" s="22">
        <f t="shared" ca="1" si="12"/>
        <v>443550668.20999891</v>
      </c>
      <c r="CM9" s="21">
        <f t="shared" ca="1" si="7"/>
        <v>66328655.519999839</v>
      </c>
      <c r="CN9" s="21">
        <f t="shared" ca="1" si="7"/>
        <v>377222012.68999904</v>
      </c>
      <c r="CO9" s="22">
        <f t="shared" ca="1" si="13"/>
        <v>1076746352.4499998</v>
      </c>
      <c r="CP9" s="21">
        <f t="shared" ca="1" si="8"/>
        <v>280876338.26999938</v>
      </c>
      <c r="CQ9" s="21">
        <f t="shared" ca="1" si="8"/>
        <v>795870014.18000031</v>
      </c>
      <c r="CR9" s="21">
        <f t="shared" ca="1" si="8"/>
        <v>1277561.6499999997</v>
      </c>
      <c r="CS9" s="21">
        <f t="shared" ca="1" si="8"/>
        <v>0</v>
      </c>
      <c r="CT9" s="21">
        <f t="shared" ca="1" si="8"/>
        <v>0</v>
      </c>
      <c r="CU9" s="22">
        <f t="shared" ca="1" si="9"/>
        <v>3447131754.2099929</v>
      </c>
    </row>
    <row r="10" spans="1:99" ht="12.75" customHeight="1" x14ac:dyDescent="0.2">
      <c r="A10" s="64" t="s">
        <v>152</v>
      </c>
      <c r="B10" s="20">
        <v>1005</v>
      </c>
      <c r="C10" s="65" t="s">
        <v>146</v>
      </c>
      <c r="D10" s="22">
        <f t="shared" ca="1" si="10"/>
        <v>2090560498.8400002</v>
      </c>
      <c r="E10" s="21">
        <f t="shared" ca="1" si="0"/>
        <v>302295584.75509572</v>
      </c>
      <c r="F10" s="21">
        <f t="shared" ca="1" si="0"/>
        <v>779403821.24562693</v>
      </c>
      <c r="G10" s="21">
        <f t="shared" ca="1" si="0"/>
        <v>1008861092.8392774</v>
      </c>
      <c r="H10" s="21">
        <f t="shared" ca="1" si="0"/>
        <v>5250701.42</v>
      </c>
      <c r="I10" s="21">
        <f t="shared" ca="1" si="0"/>
        <v>21378142.399999902</v>
      </c>
      <c r="J10" s="21">
        <f t="shared" ca="1" si="0"/>
        <v>-4.5474735088646402E-13</v>
      </c>
      <c r="K10" s="21">
        <f t="shared" ca="1" si="0"/>
        <v>20810122.18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1">
        <f t="shared" ca="1" si="0"/>
        <v>154871709.86999997</v>
      </c>
      <c r="P10" s="21">
        <f t="shared" ca="1" si="0"/>
        <v>0</v>
      </c>
      <c r="Q10" s="21">
        <f t="shared" ca="1" si="0"/>
        <v>312011736.83999997</v>
      </c>
      <c r="R10" s="21">
        <f t="shared" ca="1" si="0"/>
        <v>0</v>
      </c>
      <c r="S10" s="21">
        <f t="shared" ca="1" si="0"/>
        <v>0</v>
      </c>
      <c r="T10" s="21">
        <f t="shared" ca="1" si="0"/>
        <v>1452831733.2897501</v>
      </c>
      <c r="U10" s="21">
        <f t="shared" ca="1" si="1"/>
        <v>420883918.54000002</v>
      </c>
      <c r="V10" s="21">
        <f t="shared" ca="1" si="1"/>
        <v>281901075.04999501</v>
      </c>
      <c r="W10" s="21">
        <f t="shared" ca="1" si="1"/>
        <v>61933292.13999898</v>
      </c>
      <c r="X10" s="21">
        <f t="shared" ca="1" si="1"/>
        <v>2336.9700000007801</v>
      </c>
      <c r="Y10" s="21">
        <f t="shared" ca="1" si="1"/>
        <v>15054141.51</v>
      </c>
      <c r="Z10" s="21">
        <f t="shared" ca="1" si="1"/>
        <v>144907596.020008</v>
      </c>
      <c r="AA10" s="21">
        <f t="shared" ca="1" si="1"/>
        <v>3523.8099999999686</v>
      </c>
      <c r="AB10" s="21">
        <f t="shared" ca="1" si="1"/>
        <v>0</v>
      </c>
      <c r="AC10" s="21">
        <f t="shared" ca="1" si="1"/>
        <v>349289.17999988992</v>
      </c>
      <c r="AD10" s="21">
        <f t="shared" ca="1" si="1"/>
        <v>3944437.3799999706</v>
      </c>
      <c r="AE10" s="21">
        <f t="shared" ca="1" si="1"/>
        <v>0</v>
      </c>
      <c r="AF10" s="21">
        <f t="shared" ca="1" si="1"/>
        <v>109999.11</v>
      </c>
      <c r="AG10" s="21">
        <f t="shared" ca="1" si="1"/>
        <v>109632029.88</v>
      </c>
      <c r="AH10" s="21">
        <f t="shared" ca="1" si="1"/>
        <v>11426914.02</v>
      </c>
      <c r="AI10" s="21">
        <f t="shared" ca="1" si="1"/>
        <v>188225.32</v>
      </c>
      <c r="AJ10" s="21">
        <f t="shared" ca="1" si="1"/>
        <v>9508490.7300000004</v>
      </c>
      <c r="AK10" s="21">
        <f t="shared" ca="1" si="2"/>
        <v>0</v>
      </c>
      <c r="AL10" s="21">
        <f t="shared" ca="1" si="2"/>
        <v>0</v>
      </c>
      <c r="AM10" s="21">
        <f t="shared" ca="1" si="2"/>
        <v>12506048.290000001</v>
      </c>
      <c r="AN10" s="21">
        <f t="shared" ca="1" si="2"/>
        <v>0</v>
      </c>
      <c r="AO10" s="21">
        <f t="shared" ca="1" si="2"/>
        <v>0</v>
      </c>
      <c r="AP10" s="21">
        <f t="shared" ca="1" si="2"/>
        <v>62264.460000000006</v>
      </c>
      <c r="AQ10" s="21">
        <f t="shared" ca="1" si="2"/>
        <v>0</v>
      </c>
      <c r="AR10" s="21">
        <f t="shared" ca="1" si="2"/>
        <v>0</v>
      </c>
      <c r="AS10" s="21">
        <f t="shared" ca="1" si="2"/>
        <v>0</v>
      </c>
      <c r="AT10" s="21">
        <f t="shared" ca="1" si="2"/>
        <v>0</v>
      </c>
      <c r="AU10" s="21">
        <f t="shared" ca="1" si="2"/>
        <v>0</v>
      </c>
      <c r="AV10" s="21">
        <f t="shared" ca="1" si="2"/>
        <v>0</v>
      </c>
      <c r="AW10" s="21">
        <f t="shared" ca="1" si="2"/>
        <v>0</v>
      </c>
      <c r="AX10" s="21">
        <f t="shared" ca="1" si="2"/>
        <v>0</v>
      </c>
      <c r="AY10" s="21">
        <f t="shared" ca="1" si="2"/>
        <v>0</v>
      </c>
      <c r="AZ10" s="21">
        <f t="shared" ca="1" si="2"/>
        <v>0</v>
      </c>
      <c r="BA10" s="21">
        <f t="shared" ca="1" si="3"/>
        <v>0</v>
      </c>
      <c r="BB10" s="21">
        <f t="shared" ca="1" si="3"/>
        <v>0</v>
      </c>
      <c r="BC10" s="21">
        <f t="shared" ca="1" si="3"/>
        <v>0</v>
      </c>
      <c r="BD10" s="21">
        <f t="shared" ca="1" si="3"/>
        <v>44986848.709996998</v>
      </c>
      <c r="BE10" s="21">
        <f t="shared" ca="1" si="3"/>
        <v>0</v>
      </c>
      <c r="BF10" s="21">
        <f t="shared" ca="1" si="3"/>
        <v>0</v>
      </c>
      <c r="BG10" s="21">
        <f t="shared" ca="1" si="3"/>
        <v>0</v>
      </c>
      <c r="BH10" s="21">
        <f t="shared" ca="1" si="3"/>
        <v>0</v>
      </c>
      <c r="BI10" s="21">
        <f t="shared" ca="1" si="3"/>
        <v>38636478.560000002</v>
      </c>
      <c r="BJ10" s="21">
        <f t="shared" ca="1" si="3"/>
        <v>0</v>
      </c>
      <c r="BK10" s="21">
        <f t="shared" ca="1" si="3"/>
        <v>0</v>
      </c>
      <c r="BL10" s="21">
        <f t="shared" ca="1" si="3"/>
        <v>0</v>
      </c>
      <c r="BM10" s="21">
        <f t="shared" ca="1" si="3"/>
        <v>54916113.269999899</v>
      </c>
      <c r="BN10" s="21">
        <f t="shared" ca="1" si="3"/>
        <v>5646078.0100000696</v>
      </c>
      <c r="BO10" s="21">
        <f t="shared" ca="1" si="3"/>
        <v>0</v>
      </c>
      <c r="BP10" s="21">
        <f t="shared" ca="1" si="3"/>
        <v>23093940.850000001</v>
      </c>
      <c r="BQ10" s="21">
        <f t="shared" ca="1" si="4"/>
        <v>35857160.859999999</v>
      </c>
      <c r="BR10" s="21">
        <f t="shared" ca="1" si="4"/>
        <v>95381632.679999992</v>
      </c>
      <c r="BS10" s="21">
        <f t="shared" ca="1" si="4"/>
        <v>27070691.970000003</v>
      </c>
      <c r="BT10" s="21">
        <f t="shared" ca="1" si="4"/>
        <v>0</v>
      </c>
      <c r="BU10" s="21">
        <f t="shared" ca="1" si="4"/>
        <v>0</v>
      </c>
      <c r="BV10" s="21">
        <f t="shared" ca="1" si="4"/>
        <v>56752.55</v>
      </c>
      <c r="BW10" s="21">
        <f t="shared" ca="1" si="4"/>
        <v>1246431.82</v>
      </c>
      <c r="BX10" s="21">
        <f t="shared" ca="1" si="4"/>
        <v>0</v>
      </c>
      <c r="BY10" s="21">
        <f t="shared" ca="1" si="4"/>
        <v>165728295.81999999</v>
      </c>
      <c r="BZ10" s="21">
        <f t="shared" ca="1" si="4"/>
        <v>25568063.82</v>
      </c>
      <c r="CA10" s="21">
        <f t="shared" ca="1" si="4"/>
        <v>271629872.51999998</v>
      </c>
      <c r="CB10" s="21">
        <f t="shared" ca="1" si="4"/>
        <v>2565323.0099999998</v>
      </c>
      <c r="CC10" s="21">
        <f t="shared" ca="1" si="4"/>
        <v>174831038.59</v>
      </c>
      <c r="CD10" s="21">
        <f t="shared" ca="1" si="4"/>
        <v>5940477.29</v>
      </c>
      <c r="CE10" s="21">
        <f t="shared" ca="1" si="4"/>
        <v>0</v>
      </c>
      <c r="CF10" s="21">
        <f t="shared" ca="1" si="4"/>
        <v>3867352.89</v>
      </c>
      <c r="CG10" s="21">
        <f t="shared" ca="1" si="5"/>
        <v>23386616.59</v>
      </c>
      <c r="CH10" s="21">
        <f t="shared" ca="1" si="5"/>
        <v>16776.14</v>
      </c>
      <c r="CI10" s="22">
        <f t="shared" ca="1" si="11"/>
        <v>183384533.97998598</v>
      </c>
      <c r="CJ10" s="21">
        <f t="shared" ca="1" si="6"/>
        <v>21461.89</v>
      </c>
      <c r="CK10" s="21">
        <f t="shared" ca="1" si="6"/>
        <v>2171</v>
      </c>
      <c r="CL10" s="22">
        <f t="shared" ca="1" si="12"/>
        <v>77765072.589994505</v>
      </c>
      <c r="CM10" s="21">
        <f t="shared" ca="1" si="7"/>
        <v>33608681.801123545</v>
      </c>
      <c r="CN10" s="21">
        <f t="shared" ca="1" si="7"/>
        <v>44156390.78887096</v>
      </c>
      <c r="CO10" s="22">
        <f t="shared" ca="1" si="13"/>
        <v>105595828.49999148</v>
      </c>
      <c r="CP10" s="21">
        <f t="shared" ca="1" si="8"/>
        <v>37488788.914180823</v>
      </c>
      <c r="CQ10" s="21">
        <f t="shared" ca="1" si="8"/>
        <v>68107039.585810661</v>
      </c>
      <c r="CR10" s="21">
        <f t="shared" ca="1" si="8"/>
        <v>4872912.8900000099</v>
      </c>
      <c r="CS10" s="21">
        <f t="shared" ca="1" si="8"/>
        <v>0</v>
      </c>
      <c r="CT10" s="21">
        <f t="shared" ca="1" si="8"/>
        <v>0</v>
      </c>
      <c r="CU10" s="22">
        <f t="shared" ca="1" si="9"/>
        <v>6318811620.0697374</v>
      </c>
    </row>
    <row r="11" spans="1:99" ht="12.75" customHeight="1" x14ac:dyDescent="0.2">
      <c r="A11" s="64" t="s">
        <v>154</v>
      </c>
      <c r="B11" s="20">
        <v>1006</v>
      </c>
      <c r="C11" s="65" t="s">
        <v>146</v>
      </c>
      <c r="D11" s="22">
        <f t="shared" ca="1" si="10"/>
        <v>1946432.08</v>
      </c>
      <c r="E11" s="21">
        <f t="shared" ca="1" si="0"/>
        <v>103546.06</v>
      </c>
      <c r="F11" s="21">
        <f t="shared" ca="1" si="0"/>
        <v>1831785.74</v>
      </c>
      <c r="G11" s="21">
        <f t="shared" ca="1" si="0"/>
        <v>11100.28</v>
      </c>
      <c r="H11" s="21">
        <f t="shared" ca="1" si="0"/>
        <v>0</v>
      </c>
      <c r="I11" s="21">
        <f t="shared" ca="1" si="0"/>
        <v>808817.86</v>
      </c>
      <c r="J11" s="21">
        <f t="shared" ca="1" si="0"/>
        <v>0</v>
      </c>
      <c r="K11" s="21">
        <f t="shared" ca="1" si="0"/>
        <v>194819.462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1">
        <f t="shared" ca="1" si="0"/>
        <v>0</v>
      </c>
      <c r="S11" s="21">
        <f t="shared" ca="1" si="0"/>
        <v>0</v>
      </c>
      <c r="T11" s="21">
        <f t="shared" ca="1" si="0"/>
        <v>813468190.90999997</v>
      </c>
      <c r="U11" s="21">
        <f t="shared" ca="1" si="1"/>
        <v>25368.6996</v>
      </c>
      <c r="V11" s="21">
        <f t="shared" ca="1" si="1"/>
        <v>11764389.85</v>
      </c>
      <c r="W11" s="21">
        <f t="shared" ca="1" si="1"/>
        <v>44075785.549999997</v>
      </c>
      <c r="X11" s="21">
        <f t="shared" ca="1" si="1"/>
        <v>2860</v>
      </c>
      <c r="Y11" s="21">
        <f t="shared" ca="1" si="1"/>
        <v>103015</v>
      </c>
      <c r="Z11" s="21">
        <f t="shared" ca="1" si="1"/>
        <v>2559007.5</v>
      </c>
      <c r="AA11" s="21">
        <f t="shared" ca="1" si="1"/>
        <v>302</v>
      </c>
      <c r="AB11" s="21">
        <f t="shared" ca="1" si="1"/>
        <v>0</v>
      </c>
      <c r="AC11" s="21">
        <f t="shared" ca="1" si="1"/>
        <v>0</v>
      </c>
      <c r="AD11" s="21">
        <f t="shared" ca="1" si="1"/>
        <v>2985.14</v>
      </c>
      <c r="AE11" s="21">
        <f t="shared" ca="1" si="1"/>
        <v>0</v>
      </c>
      <c r="AF11" s="21">
        <f t="shared" ca="1" si="1"/>
        <v>17100</v>
      </c>
      <c r="AG11" s="21">
        <f t="shared" ca="1" si="1"/>
        <v>0</v>
      </c>
      <c r="AH11" s="21">
        <f t="shared" ca="1" si="1"/>
        <v>0</v>
      </c>
      <c r="AI11" s="21">
        <f t="shared" ca="1" si="1"/>
        <v>0</v>
      </c>
      <c r="AJ11" s="21">
        <f t="shared" ca="1" si="1"/>
        <v>962636.05</v>
      </c>
      <c r="AK11" s="21">
        <f t="shared" ca="1" si="2"/>
        <v>5754.12</v>
      </c>
      <c r="AL11" s="21">
        <f t="shared" ca="1" si="2"/>
        <v>0</v>
      </c>
      <c r="AM11" s="21">
        <f t="shared" ca="1" si="2"/>
        <v>1287.8900000000001</v>
      </c>
      <c r="AN11" s="21">
        <f t="shared" ca="1" si="2"/>
        <v>0</v>
      </c>
      <c r="AO11" s="21">
        <f t="shared" ca="1" si="2"/>
        <v>0</v>
      </c>
      <c r="AP11" s="21">
        <f t="shared" ca="1" si="2"/>
        <v>350</v>
      </c>
      <c r="AQ11" s="21">
        <f t="shared" ca="1" si="2"/>
        <v>0</v>
      </c>
      <c r="AR11" s="21">
        <f t="shared" ca="1" si="2"/>
        <v>0</v>
      </c>
      <c r="AS11" s="21">
        <f t="shared" ca="1" si="2"/>
        <v>0</v>
      </c>
      <c r="AT11" s="21">
        <f t="shared" ca="1" si="2"/>
        <v>8469654.0399999991</v>
      </c>
      <c r="AU11" s="21">
        <f t="shared" ca="1" si="2"/>
        <v>9578.58</v>
      </c>
      <c r="AV11" s="21">
        <f t="shared" ca="1" si="2"/>
        <v>25683.72</v>
      </c>
      <c r="AW11" s="21">
        <f t="shared" ca="1" si="2"/>
        <v>0</v>
      </c>
      <c r="AX11" s="21">
        <f t="shared" ca="1" si="2"/>
        <v>11207.77</v>
      </c>
      <c r="AY11" s="21">
        <f t="shared" ca="1" si="2"/>
        <v>0</v>
      </c>
      <c r="AZ11" s="21">
        <f t="shared" ca="1" si="2"/>
        <v>0</v>
      </c>
      <c r="BA11" s="21">
        <f t="shared" ca="1" si="3"/>
        <v>0</v>
      </c>
      <c r="BB11" s="21">
        <f t="shared" ca="1" si="3"/>
        <v>0</v>
      </c>
      <c r="BC11" s="21">
        <f t="shared" ca="1" si="3"/>
        <v>0</v>
      </c>
      <c r="BD11" s="21">
        <f t="shared" ca="1" si="3"/>
        <v>212215.1</v>
      </c>
      <c r="BE11" s="21">
        <f t="shared" ca="1" si="3"/>
        <v>0</v>
      </c>
      <c r="BF11" s="21">
        <f t="shared" ca="1" si="3"/>
        <v>0</v>
      </c>
      <c r="BG11" s="21">
        <f t="shared" ca="1" si="3"/>
        <v>0</v>
      </c>
      <c r="BH11" s="21">
        <f t="shared" ca="1" si="3"/>
        <v>0</v>
      </c>
      <c r="BI11" s="21">
        <f t="shared" ca="1" si="3"/>
        <v>0</v>
      </c>
      <c r="BJ11" s="21">
        <f t="shared" ca="1" si="3"/>
        <v>0</v>
      </c>
      <c r="BK11" s="21">
        <f t="shared" ca="1" si="3"/>
        <v>0</v>
      </c>
      <c r="BL11" s="21">
        <f t="shared" ca="1" si="3"/>
        <v>1212.3499999999999</v>
      </c>
      <c r="BM11" s="21">
        <f t="shared" ca="1" si="3"/>
        <v>0</v>
      </c>
      <c r="BN11" s="21">
        <f t="shared" ca="1" si="3"/>
        <v>13808107.939999999</v>
      </c>
      <c r="BO11" s="21">
        <f t="shared" ca="1" si="3"/>
        <v>0</v>
      </c>
      <c r="BP11" s="21">
        <f t="shared" ca="1" si="3"/>
        <v>853647.82</v>
      </c>
      <c r="BQ11" s="21">
        <f t="shared" ca="1" si="4"/>
        <v>0</v>
      </c>
      <c r="BR11" s="21">
        <f t="shared" ca="1" si="4"/>
        <v>0.18</v>
      </c>
      <c r="BS11" s="21">
        <f t="shared" ca="1" si="4"/>
        <v>224172.66</v>
      </c>
      <c r="BT11" s="21">
        <f t="shared" ca="1" si="4"/>
        <v>0</v>
      </c>
      <c r="BU11" s="21">
        <f t="shared" ca="1" si="4"/>
        <v>0</v>
      </c>
      <c r="BV11" s="21">
        <f t="shared" ca="1" si="4"/>
        <v>0</v>
      </c>
      <c r="BW11" s="21">
        <f t="shared" ca="1" si="4"/>
        <v>310480.78999999998</v>
      </c>
      <c r="BX11" s="21">
        <f t="shared" ca="1" si="4"/>
        <v>0</v>
      </c>
      <c r="BY11" s="21">
        <f t="shared" ca="1" si="4"/>
        <v>0</v>
      </c>
      <c r="BZ11" s="21">
        <f t="shared" ca="1" si="4"/>
        <v>7111306.4500000002</v>
      </c>
      <c r="CA11" s="21">
        <f t="shared" ca="1" si="4"/>
        <v>72488880.170000002</v>
      </c>
      <c r="CB11" s="21">
        <f t="shared" ca="1" si="4"/>
        <v>888512</v>
      </c>
      <c r="CC11" s="21">
        <f t="shared" ca="1" si="4"/>
        <v>47092979.369999997</v>
      </c>
      <c r="CD11" s="21">
        <f t="shared" ca="1" si="4"/>
        <v>0</v>
      </c>
      <c r="CE11" s="21">
        <f t="shared" ca="1" si="4"/>
        <v>0</v>
      </c>
      <c r="CF11" s="21">
        <f t="shared" ca="1" si="4"/>
        <v>1066129.47</v>
      </c>
      <c r="CG11" s="21">
        <f t="shared" ca="1" si="5"/>
        <v>6425545.7599999998</v>
      </c>
      <c r="CH11" s="21">
        <f t="shared" ca="1" si="5"/>
        <v>0</v>
      </c>
      <c r="CI11" s="22">
        <f t="shared" ca="1" si="11"/>
        <v>16229247.960000001</v>
      </c>
      <c r="CJ11" s="21">
        <f t="shared" ca="1" si="6"/>
        <v>5913.03</v>
      </c>
      <c r="CK11" s="21">
        <f t="shared" ca="1" si="6"/>
        <v>4954.5</v>
      </c>
      <c r="CL11" s="22">
        <f t="shared" ca="1" si="12"/>
        <v>9840312.8200000003</v>
      </c>
      <c r="CM11" s="21">
        <f t="shared" ca="1" si="7"/>
        <v>0</v>
      </c>
      <c r="CN11" s="21">
        <f t="shared" ca="1" si="7"/>
        <v>9840312.8200000003</v>
      </c>
      <c r="CO11" s="22">
        <f t="shared" ca="1" si="13"/>
        <v>6378067.6100000003</v>
      </c>
      <c r="CP11" s="21">
        <f t="shared" ca="1" si="8"/>
        <v>0</v>
      </c>
      <c r="CQ11" s="21">
        <f t="shared" ca="1" si="8"/>
        <v>6378067.6100000003</v>
      </c>
      <c r="CR11" s="21">
        <f t="shared" ca="1" si="8"/>
        <v>9014.9968000000008</v>
      </c>
      <c r="CS11" s="21">
        <f t="shared" ca="1" si="8"/>
        <v>0</v>
      </c>
      <c r="CT11" s="21">
        <f t="shared" ca="1" si="8"/>
        <v>0</v>
      </c>
      <c r="CU11" s="22">
        <f t="shared" ca="1" si="9"/>
        <v>1051176679.2384</v>
      </c>
    </row>
    <row r="12" spans="1:99" ht="12.75" customHeight="1" x14ac:dyDescent="0.2">
      <c r="A12" s="64" t="s">
        <v>156</v>
      </c>
      <c r="B12" s="20">
        <v>1007</v>
      </c>
      <c r="C12" s="65" t="s">
        <v>146</v>
      </c>
      <c r="D12" s="22">
        <f t="shared" ca="1" si="1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1">
        <f t="shared" ca="1" si="0"/>
        <v>0</v>
      </c>
      <c r="S12" s="21">
        <f t="shared" ca="1" si="0"/>
        <v>0</v>
      </c>
      <c r="T12" s="21">
        <f t="shared" ca="1" si="0"/>
        <v>0</v>
      </c>
      <c r="U12" s="21">
        <f t="shared" ca="1" si="1"/>
        <v>0</v>
      </c>
      <c r="V12" s="21">
        <f t="shared" ca="1" si="1"/>
        <v>0</v>
      </c>
      <c r="W12" s="21">
        <f t="shared" ca="1" si="1"/>
        <v>0</v>
      </c>
      <c r="X12" s="21">
        <f t="shared" ca="1" si="1"/>
        <v>0</v>
      </c>
      <c r="Y12" s="21">
        <f t="shared" ca="1" si="1"/>
        <v>0</v>
      </c>
      <c r="Z12" s="21">
        <f t="shared" ca="1" si="1"/>
        <v>0</v>
      </c>
      <c r="AA12" s="21">
        <f t="shared" ca="1" si="1"/>
        <v>0</v>
      </c>
      <c r="AB12" s="21">
        <f t="shared" ca="1" si="1"/>
        <v>0</v>
      </c>
      <c r="AC12" s="21">
        <f t="shared" ca="1" si="1"/>
        <v>0</v>
      </c>
      <c r="AD12" s="21">
        <f t="shared" ca="1" si="1"/>
        <v>0</v>
      </c>
      <c r="AE12" s="21">
        <f t="shared" ca="1" si="1"/>
        <v>0</v>
      </c>
      <c r="AF12" s="21">
        <f t="shared" ca="1" si="1"/>
        <v>0</v>
      </c>
      <c r="AG12" s="21">
        <f t="shared" ca="1" si="1"/>
        <v>0</v>
      </c>
      <c r="AH12" s="21">
        <f t="shared" ca="1" si="1"/>
        <v>0</v>
      </c>
      <c r="AI12" s="21">
        <f t="shared" ca="1" si="1"/>
        <v>0</v>
      </c>
      <c r="AJ12" s="21">
        <f t="shared" ca="1" si="1"/>
        <v>0</v>
      </c>
      <c r="AK12" s="21">
        <f t="shared" ca="1" si="2"/>
        <v>0</v>
      </c>
      <c r="AL12" s="21">
        <f t="shared" ca="1" si="2"/>
        <v>0</v>
      </c>
      <c r="AM12" s="21">
        <f t="shared" ca="1" si="2"/>
        <v>0</v>
      </c>
      <c r="AN12" s="21">
        <f t="shared" ca="1" si="2"/>
        <v>0</v>
      </c>
      <c r="AO12" s="21">
        <f t="shared" ca="1" si="2"/>
        <v>0</v>
      </c>
      <c r="AP12" s="21">
        <f t="shared" ca="1" si="2"/>
        <v>0</v>
      </c>
      <c r="AQ12" s="21">
        <f t="shared" ca="1" si="2"/>
        <v>0</v>
      </c>
      <c r="AR12" s="21">
        <f t="shared" ca="1" si="2"/>
        <v>0</v>
      </c>
      <c r="AS12" s="21">
        <f t="shared" ca="1" si="2"/>
        <v>0</v>
      </c>
      <c r="AT12" s="21">
        <f t="shared" ca="1" si="2"/>
        <v>0</v>
      </c>
      <c r="AU12" s="21">
        <f t="shared" ca="1" si="2"/>
        <v>0</v>
      </c>
      <c r="AV12" s="21">
        <f t="shared" ca="1" si="2"/>
        <v>0</v>
      </c>
      <c r="AW12" s="21">
        <f t="shared" ca="1" si="2"/>
        <v>0</v>
      </c>
      <c r="AX12" s="21">
        <f t="shared" ca="1" si="2"/>
        <v>0</v>
      </c>
      <c r="AY12" s="21">
        <f t="shared" ca="1" si="2"/>
        <v>0</v>
      </c>
      <c r="AZ12" s="21">
        <f t="shared" ca="1" si="2"/>
        <v>0</v>
      </c>
      <c r="BA12" s="21">
        <f t="shared" ca="1" si="3"/>
        <v>0</v>
      </c>
      <c r="BB12" s="21">
        <f t="shared" ca="1" si="3"/>
        <v>0</v>
      </c>
      <c r="BC12" s="21">
        <f t="shared" ca="1" si="3"/>
        <v>0</v>
      </c>
      <c r="BD12" s="21">
        <f t="shared" ca="1" si="3"/>
        <v>0</v>
      </c>
      <c r="BE12" s="21">
        <f t="shared" ca="1" si="3"/>
        <v>0</v>
      </c>
      <c r="BF12" s="21">
        <f t="shared" ca="1" si="3"/>
        <v>0</v>
      </c>
      <c r="BG12" s="21">
        <f t="shared" ca="1" si="3"/>
        <v>0</v>
      </c>
      <c r="BH12" s="21">
        <f t="shared" ca="1" si="3"/>
        <v>0</v>
      </c>
      <c r="BI12" s="21">
        <f t="shared" ca="1" si="3"/>
        <v>157451200.97867423</v>
      </c>
      <c r="BJ12" s="21">
        <f t="shared" ca="1" si="3"/>
        <v>0</v>
      </c>
      <c r="BK12" s="21">
        <f t="shared" ca="1" si="3"/>
        <v>0</v>
      </c>
      <c r="BL12" s="21">
        <f t="shared" ca="1" si="3"/>
        <v>0</v>
      </c>
      <c r="BM12" s="21">
        <f t="shared" ca="1" si="3"/>
        <v>0</v>
      </c>
      <c r="BN12" s="21">
        <f t="shared" ca="1" si="3"/>
        <v>0</v>
      </c>
      <c r="BO12" s="21">
        <f t="shared" ca="1" si="3"/>
        <v>0</v>
      </c>
      <c r="BP12" s="21">
        <f t="shared" ca="1" si="3"/>
        <v>0</v>
      </c>
      <c r="BQ12" s="21">
        <f t="shared" ca="1" si="4"/>
        <v>0</v>
      </c>
      <c r="BR12" s="21">
        <f t="shared" ca="1" si="4"/>
        <v>0</v>
      </c>
      <c r="BS12" s="21">
        <f t="shared" ca="1" si="4"/>
        <v>0</v>
      </c>
      <c r="BT12" s="21">
        <f t="shared" ca="1" si="4"/>
        <v>0</v>
      </c>
      <c r="BU12" s="21">
        <f t="shared" ca="1" si="4"/>
        <v>0</v>
      </c>
      <c r="BV12" s="21">
        <f t="shared" ca="1" si="4"/>
        <v>0</v>
      </c>
      <c r="BW12" s="21">
        <f t="shared" ca="1" si="4"/>
        <v>0</v>
      </c>
      <c r="BX12" s="21">
        <f t="shared" ca="1" si="4"/>
        <v>0</v>
      </c>
      <c r="BY12" s="21">
        <f t="shared" ca="1" si="4"/>
        <v>0</v>
      </c>
      <c r="BZ12" s="21">
        <f t="shared" ca="1" si="4"/>
        <v>0</v>
      </c>
      <c r="CA12" s="21">
        <f t="shared" ca="1" si="4"/>
        <v>0</v>
      </c>
      <c r="CB12" s="21">
        <f t="shared" ca="1" si="4"/>
        <v>0</v>
      </c>
      <c r="CC12" s="21">
        <f t="shared" ca="1" si="4"/>
        <v>0</v>
      </c>
      <c r="CD12" s="21">
        <f t="shared" ca="1" si="4"/>
        <v>0</v>
      </c>
      <c r="CE12" s="21">
        <f t="shared" ca="1" si="4"/>
        <v>0</v>
      </c>
      <c r="CF12" s="21">
        <f t="shared" ca="1" si="4"/>
        <v>0</v>
      </c>
      <c r="CG12" s="21">
        <f t="shared" ca="1" si="5"/>
        <v>0</v>
      </c>
      <c r="CH12" s="21">
        <f t="shared" ca="1" si="5"/>
        <v>0</v>
      </c>
      <c r="CI12" s="22">
        <f t="shared" ca="1" si="11"/>
        <v>0</v>
      </c>
      <c r="CJ12" s="21">
        <f t="shared" ca="1" si="6"/>
        <v>0</v>
      </c>
      <c r="CK12" s="21">
        <f t="shared" ca="1" si="6"/>
        <v>0</v>
      </c>
      <c r="CL12" s="22">
        <f t="shared" ca="1" si="12"/>
        <v>0</v>
      </c>
      <c r="CM12" s="21">
        <f t="shared" ca="1" si="7"/>
        <v>0</v>
      </c>
      <c r="CN12" s="21">
        <f t="shared" ca="1" si="7"/>
        <v>0</v>
      </c>
      <c r="CO12" s="22">
        <f t="shared" ca="1" si="13"/>
        <v>0</v>
      </c>
      <c r="CP12" s="21">
        <f t="shared" ca="1" si="8"/>
        <v>0</v>
      </c>
      <c r="CQ12" s="21">
        <f t="shared" ca="1" si="8"/>
        <v>0</v>
      </c>
      <c r="CR12" s="21">
        <f t="shared" ca="1" si="8"/>
        <v>0</v>
      </c>
      <c r="CS12" s="21">
        <f t="shared" ca="1" si="8"/>
        <v>0</v>
      </c>
      <c r="CT12" s="21">
        <f t="shared" ca="1" si="8"/>
        <v>0</v>
      </c>
      <c r="CU12" s="22">
        <f t="shared" ca="1" si="9"/>
        <v>157451200.97867423</v>
      </c>
    </row>
    <row r="13" spans="1:99" ht="12.75" customHeight="1" x14ac:dyDescent="0.2">
      <c r="A13" s="64" t="s">
        <v>158</v>
      </c>
      <c r="B13" s="20">
        <v>1008</v>
      </c>
      <c r="C13" s="65" t="s">
        <v>146</v>
      </c>
      <c r="D13" s="22">
        <f t="shared" ca="1" si="10"/>
        <v>66669739.549999997</v>
      </c>
      <c r="E13" s="21">
        <f t="shared" ca="1" si="0"/>
        <v>167400.68</v>
      </c>
      <c r="F13" s="21">
        <f t="shared" ca="1" si="0"/>
        <v>23126443.190000001</v>
      </c>
      <c r="G13" s="21">
        <f t="shared" ca="1" si="0"/>
        <v>43375895.68</v>
      </c>
      <c r="H13" s="21">
        <f t="shared" ca="1" si="0"/>
        <v>7900905.04</v>
      </c>
      <c r="I13" s="21">
        <f t="shared" ca="1" si="0"/>
        <v>62765.45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2204805.91</v>
      </c>
      <c r="P13" s="21">
        <f t="shared" ca="1" si="0"/>
        <v>0</v>
      </c>
      <c r="Q13" s="21">
        <f t="shared" ca="1" si="0"/>
        <v>106971.92</v>
      </c>
      <c r="R13" s="21">
        <f t="shared" ca="1" si="0"/>
        <v>0</v>
      </c>
      <c r="S13" s="21">
        <f t="shared" ca="1" si="0"/>
        <v>0</v>
      </c>
      <c r="T13" s="21">
        <f t="shared" ca="1" si="0"/>
        <v>708761898.77999997</v>
      </c>
      <c r="U13" s="21">
        <f t="shared" ca="1" si="1"/>
        <v>8562262.4811770003</v>
      </c>
      <c r="V13" s="21">
        <f t="shared" ca="1" si="1"/>
        <v>65944.08</v>
      </c>
      <c r="W13" s="21">
        <f t="shared" ca="1" si="1"/>
        <v>31813869.579999998</v>
      </c>
      <c r="X13" s="21">
        <f t="shared" ca="1" si="1"/>
        <v>0</v>
      </c>
      <c r="Y13" s="21">
        <f t="shared" ca="1" si="1"/>
        <v>19157.41</v>
      </c>
      <c r="Z13" s="21">
        <f t="shared" ca="1" si="1"/>
        <v>1295345.18</v>
      </c>
      <c r="AA13" s="21">
        <f t="shared" ca="1" si="1"/>
        <v>0</v>
      </c>
      <c r="AB13" s="21">
        <f t="shared" ca="1" si="1"/>
        <v>0</v>
      </c>
      <c r="AC13" s="21">
        <f t="shared" ca="1" si="1"/>
        <v>161726.5</v>
      </c>
      <c r="AD13" s="21">
        <f t="shared" ca="1" si="1"/>
        <v>337896.46</v>
      </c>
      <c r="AE13" s="21">
        <f t="shared" ca="1" si="1"/>
        <v>0</v>
      </c>
      <c r="AF13" s="21">
        <f t="shared" ca="1" si="1"/>
        <v>0</v>
      </c>
      <c r="AG13" s="21">
        <f t="shared" ca="1" si="1"/>
        <v>0</v>
      </c>
      <c r="AH13" s="21">
        <f t="shared" ca="1" si="1"/>
        <v>0</v>
      </c>
      <c r="AI13" s="21">
        <f t="shared" ca="1" si="1"/>
        <v>0</v>
      </c>
      <c r="AJ13" s="21">
        <f t="shared" ca="1" si="1"/>
        <v>766503.28</v>
      </c>
      <c r="AK13" s="21">
        <f t="shared" ca="1" si="2"/>
        <v>36.78</v>
      </c>
      <c r="AL13" s="21">
        <f t="shared" ca="1" si="2"/>
        <v>0</v>
      </c>
      <c r="AM13" s="21">
        <f t="shared" ca="1" si="2"/>
        <v>0</v>
      </c>
      <c r="AN13" s="21">
        <f t="shared" ca="1" si="2"/>
        <v>0</v>
      </c>
      <c r="AO13" s="21">
        <f t="shared" ca="1" si="2"/>
        <v>0</v>
      </c>
      <c r="AP13" s="21">
        <f t="shared" ca="1" si="2"/>
        <v>621.73</v>
      </c>
      <c r="AQ13" s="21">
        <f t="shared" ca="1" si="2"/>
        <v>0</v>
      </c>
      <c r="AR13" s="21">
        <f t="shared" ca="1" si="2"/>
        <v>0</v>
      </c>
      <c r="AS13" s="21">
        <f t="shared" ca="1" si="2"/>
        <v>0</v>
      </c>
      <c r="AT13" s="21">
        <f t="shared" ca="1" si="2"/>
        <v>0</v>
      </c>
      <c r="AU13" s="21">
        <f t="shared" ca="1" si="2"/>
        <v>411439.87</v>
      </c>
      <c r="AV13" s="21">
        <f t="shared" ca="1" si="2"/>
        <v>409581.08</v>
      </c>
      <c r="AW13" s="21">
        <f t="shared" ca="1" si="2"/>
        <v>0</v>
      </c>
      <c r="AX13" s="21">
        <f t="shared" ca="1" si="2"/>
        <v>409459.82</v>
      </c>
      <c r="AY13" s="21">
        <f t="shared" ca="1" si="2"/>
        <v>0</v>
      </c>
      <c r="AZ13" s="21">
        <f t="shared" ca="1" si="2"/>
        <v>0</v>
      </c>
      <c r="BA13" s="21">
        <f t="shared" ca="1" si="3"/>
        <v>0</v>
      </c>
      <c r="BB13" s="21">
        <f t="shared" ca="1" si="3"/>
        <v>0</v>
      </c>
      <c r="BC13" s="21">
        <f t="shared" ca="1" si="3"/>
        <v>0</v>
      </c>
      <c r="BD13" s="21">
        <f t="shared" ca="1" si="3"/>
        <v>6596.53</v>
      </c>
      <c r="BE13" s="21">
        <f t="shared" ca="1" si="3"/>
        <v>0</v>
      </c>
      <c r="BF13" s="21">
        <f t="shared" ca="1" si="3"/>
        <v>0</v>
      </c>
      <c r="BG13" s="21">
        <f t="shared" ca="1" si="3"/>
        <v>0</v>
      </c>
      <c r="BH13" s="21">
        <f t="shared" ca="1" si="3"/>
        <v>0</v>
      </c>
      <c r="BI13" s="21">
        <f t="shared" ca="1" si="3"/>
        <v>0</v>
      </c>
      <c r="BJ13" s="21">
        <f t="shared" ca="1" si="3"/>
        <v>0</v>
      </c>
      <c r="BK13" s="21">
        <f t="shared" ca="1" si="3"/>
        <v>0</v>
      </c>
      <c r="BL13" s="21">
        <f t="shared" ca="1" si="3"/>
        <v>0</v>
      </c>
      <c r="BM13" s="21">
        <f t="shared" ca="1" si="3"/>
        <v>0</v>
      </c>
      <c r="BN13" s="21">
        <f t="shared" ca="1" si="3"/>
        <v>-460097.48</v>
      </c>
      <c r="BO13" s="21">
        <f t="shared" ca="1" si="3"/>
        <v>0</v>
      </c>
      <c r="BP13" s="21">
        <f t="shared" ca="1" si="3"/>
        <v>3027103.61</v>
      </c>
      <c r="BQ13" s="21">
        <f t="shared" ca="1" si="4"/>
        <v>354736.75</v>
      </c>
      <c r="BR13" s="21">
        <f t="shared" ca="1" si="4"/>
        <v>15508008.869999999</v>
      </c>
      <c r="BS13" s="21">
        <f t="shared" ca="1" si="4"/>
        <v>3293648.96</v>
      </c>
      <c r="BT13" s="21">
        <f t="shared" ca="1" si="4"/>
        <v>0</v>
      </c>
      <c r="BU13" s="21">
        <f t="shared" ca="1" si="4"/>
        <v>0</v>
      </c>
      <c r="BV13" s="21">
        <f t="shared" ca="1" si="4"/>
        <v>0</v>
      </c>
      <c r="BW13" s="21">
        <f t="shared" ca="1" si="4"/>
        <v>0</v>
      </c>
      <c r="BX13" s="21">
        <f t="shared" ca="1" si="4"/>
        <v>0</v>
      </c>
      <c r="BY13" s="21">
        <f t="shared" ca="1" si="4"/>
        <v>0</v>
      </c>
      <c r="BZ13" s="21">
        <f t="shared" ca="1" si="4"/>
        <v>0</v>
      </c>
      <c r="CA13" s="21">
        <f t="shared" ca="1" si="4"/>
        <v>0</v>
      </c>
      <c r="CB13" s="21">
        <f t="shared" ca="1" si="4"/>
        <v>0</v>
      </c>
      <c r="CC13" s="21">
        <f t="shared" ca="1" si="4"/>
        <v>0</v>
      </c>
      <c r="CD13" s="21">
        <f t="shared" ca="1" si="4"/>
        <v>0</v>
      </c>
      <c r="CE13" s="21">
        <f t="shared" ca="1" si="4"/>
        <v>0</v>
      </c>
      <c r="CF13" s="21">
        <f t="shared" ca="1" si="4"/>
        <v>0</v>
      </c>
      <c r="CG13" s="21">
        <f t="shared" ca="1" si="5"/>
        <v>0</v>
      </c>
      <c r="CH13" s="21">
        <f t="shared" ca="1" si="5"/>
        <v>0</v>
      </c>
      <c r="CI13" s="22">
        <f t="shared" ca="1" si="11"/>
        <v>1564.68</v>
      </c>
      <c r="CJ13" s="21">
        <f t="shared" ca="1" si="6"/>
        <v>0</v>
      </c>
      <c r="CK13" s="21">
        <f t="shared" ca="1" si="6"/>
        <v>0</v>
      </c>
      <c r="CL13" s="22">
        <f t="shared" ca="1" si="12"/>
        <v>0</v>
      </c>
      <c r="CM13" s="21">
        <f t="shared" ca="1" si="7"/>
        <v>0</v>
      </c>
      <c r="CN13" s="21">
        <f t="shared" ca="1" si="7"/>
        <v>0</v>
      </c>
      <c r="CO13" s="22">
        <f t="shared" ca="1" si="13"/>
        <v>1564.68</v>
      </c>
      <c r="CP13" s="21">
        <f t="shared" ca="1" si="8"/>
        <v>0</v>
      </c>
      <c r="CQ13" s="21">
        <f t="shared" ca="1" si="8"/>
        <v>1564.68</v>
      </c>
      <c r="CR13" s="21">
        <f t="shared" ca="1" si="8"/>
        <v>20423.669999999998</v>
      </c>
      <c r="CS13" s="21">
        <f t="shared" ca="1" si="8"/>
        <v>0</v>
      </c>
      <c r="CT13" s="21">
        <f t="shared" ca="1" si="8"/>
        <v>0</v>
      </c>
      <c r="CU13" s="22">
        <f t="shared" ca="1" si="9"/>
        <v>851712916.49117696</v>
      </c>
    </row>
    <row r="14" spans="1:99" ht="12.75" customHeight="1" x14ac:dyDescent="0.2">
      <c r="A14" s="64" t="s">
        <v>159</v>
      </c>
      <c r="B14" s="20">
        <v>1009</v>
      </c>
      <c r="C14" s="65" t="s">
        <v>146</v>
      </c>
      <c r="D14" s="22">
        <f t="shared" ca="1" si="10"/>
        <v>454743956.50999999</v>
      </c>
      <c r="E14" s="21">
        <f t="shared" ca="1" si="0"/>
        <v>1653247.0799999989</v>
      </c>
      <c r="F14" s="21">
        <f t="shared" ca="1" si="0"/>
        <v>117176458.10440955</v>
      </c>
      <c r="G14" s="21">
        <f t="shared" ca="1" si="0"/>
        <v>335914251.32559043</v>
      </c>
      <c r="H14" s="21">
        <f t="shared" ca="1" si="0"/>
        <v>5294584.9799999995</v>
      </c>
      <c r="I14" s="21">
        <f t="shared" ca="1" si="0"/>
        <v>8330.2099999999991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1">
        <f t="shared" ca="1" si="0"/>
        <v>12476108.950000009</v>
      </c>
      <c r="P14" s="21">
        <f t="shared" ca="1" si="0"/>
        <v>0</v>
      </c>
      <c r="Q14" s="21">
        <f t="shared" ca="1" si="0"/>
        <v>63932.740000000005</v>
      </c>
      <c r="R14" s="21">
        <f t="shared" ca="1" si="0"/>
        <v>0</v>
      </c>
      <c r="S14" s="21">
        <f t="shared" ca="1" si="0"/>
        <v>0</v>
      </c>
      <c r="T14" s="21">
        <f t="shared" ca="1" si="0"/>
        <v>1406401455.2800002</v>
      </c>
      <c r="U14" s="21">
        <f t="shared" ca="1" si="1"/>
        <v>64213511.960000001</v>
      </c>
      <c r="V14" s="21">
        <f t="shared" ca="1" si="1"/>
        <v>1437350.1400000025</v>
      </c>
      <c r="W14" s="21">
        <f t="shared" ca="1" si="1"/>
        <v>24723423.490000006</v>
      </c>
      <c r="X14" s="21">
        <f t="shared" ca="1" si="1"/>
        <v>0</v>
      </c>
      <c r="Y14" s="21">
        <f t="shared" ca="1" si="1"/>
        <v>1001468.48</v>
      </c>
      <c r="Z14" s="21">
        <f t="shared" ca="1" si="1"/>
        <v>17515379.219999999</v>
      </c>
      <c r="AA14" s="21">
        <f t="shared" ca="1" si="1"/>
        <v>2.1800000000000002</v>
      </c>
      <c r="AB14" s="21">
        <f t="shared" ca="1" si="1"/>
        <v>0</v>
      </c>
      <c r="AC14" s="21">
        <f t="shared" ca="1" si="1"/>
        <v>1022088.9000000022</v>
      </c>
      <c r="AD14" s="21">
        <f t="shared" ca="1" si="1"/>
        <v>444520.39999999962</v>
      </c>
      <c r="AE14" s="21">
        <f t="shared" ca="1" si="1"/>
        <v>45010.25</v>
      </c>
      <c r="AF14" s="21">
        <f t="shared" ca="1" si="1"/>
        <v>400065.32999999996</v>
      </c>
      <c r="AG14" s="21">
        <f t="shared" ca="1" si="1"/>
        <v>0</v>
      </c>
      <c r="AH14" s="21">
        <f t="shared" ca="1" si="1"/>
        <v>0</v>
      </c>
      <c r="AI14" s="21">
        <f t="shared" ca="1" si="1"/>
        <v>0</v>
      </c>
      <c r="AJ14" s="21">
        <f t="shared" ca="1" si="1"/>
        <v>2761173.93</v>
      </c>
      <c r="AK14" s="21">
        <f t="shared" ca="1" si="2"/>
        <v>0</v>
      </c>
      <c r="AL14" s="21">
        <f t="shared" ca="1" si="2"/>
        <v>0</v>
      </c>
      <c r="AM14" s="21">
        <f t="shared" ca="1" si="2"/>
        <v>1085912.55</v>
      </c>
      <c r="AN14" s="21">
        <f t="shared" ca="1" si="2"/>
        <v>0</v>
      </c>
      <c r="AO14" s="21">
        <f t="shared" ca="1" si="2"/>
        <v>0</v>
      </c>
      <c r="AP14" s="21">
        <f t="shared" ca="1" si="2"/>
        <v>33733.629999999997</v>
      </c>
      <c r="AQ14" s="21">
        <f t="shared" ca="1" si="2"/>
        <v>0</v>
      </c>
      <c r="AR14" s="21">
        <f t="shared" ca="1" si="2"/>
        <v>0</v>
      </c>
      <c r="AS14" s="21">
        <f t="shared" ca="1" si="2"/>
        <v>0</v>
      </c>
      <c r="AT14" s="21">
        <f t="shared" ca="1" si="2"/>
        <v>0</v>
      </c>
      <c r="AU14" s="21">
        <f t="shared" ca="1" si="2"/>
        <v>0</v>
      </c>
      <c r="AV14" s="21">
        <f t="shared" ca="1" si="2"/>
        <v>0</v>
      </c>
      <c r="AW14" s="21">
        <f t="shared" ca="1" si="2"/>
        <v>0</v>
      </c>
      <c r="AX14" s="21">
        <f t="shared" ca="1" si="2"/>
        <v>0</v>
      </c>
      <c r="AY14" s="21">
        <f t="shared" ca="1" si="2"/>
        <v>0</v>
      </c>
      <c r="AZ14" s="21">
        <f t="shared" ca="1" si="2"/>
        <v>0</v>
      </c>
      <c r="BA14" s="21">
        <f t="shared" ca="1" si="3"/>
        <v>0</v>
      </c>
      <c r="BB14" s="21">
        <f t="shared" ca="1" si="3"/>
        <v>0</v>
      </c>
      <c r="BC14" s="21">
        <f t="shared" ca="1" si="3"/>
        <v>0</v>
      </c>
      <c r="BD14" s="21">
        <f t="shared" ca="1" si="3"/>
        <v>174958.44000000006</v>
      </c>
      <c r="BE14" s="21">
        <f t="shared" ca="1" si="3"/>
        <v>0</v>
      </c>
      <c r="BF14" s="21">
        <f t="shared" ca="1" si="3"/>
        <v>0</v>
      </c>
      <c r="BG14" s="21">
        <f t="shared" ca="1" si="3"/>
        <v>0</v>
      </c>
      <c r="BH14" s="21">
        <f t="shared" ca="1" si="3"/>
        <v>0</v>
      </c>
      <c r="BI14" s="21">
        <f t="shared" ca="1" si="3"/>
        <v>0</v>
      </c>
      <c r="BJ14" s="21">
        <f t="shared" ca="1" si="3"/>
        <v>0</v>
      </c>
      <c r="BK14" s="21">
        <f t="shared" ca="1" si="3"/>
        <v>0</v>
      </c>
      <c r="BL14" s="21">
        <f t="shared" ca="1" si="3"/>
        <v>0.4</v>
      </c>
      <c r="BM14" s="21">
        <f t="shared" ca="1" si="3"/>
        <v>0</v>
      </c>
      <c r="BN14" s="21">
        <f t="shared" ca="1" si="3"/>
        <v>31639.819999999992</v>
      </c>
      <c r="BO14" s="21">
        <f t="shared" ca="1" si="3"/>
        <v>0</v>
      </c>
      <c r="BP14" s="21">
        <f t="shared" ca="1" si="3"/>
        <v>198565.37999999998</v>
      </c>
      <c r="BQ14" s="21">
        <f t="shared" ca="1" si="4"/>
        <v>262749.57</v>
      </c>
      <c r="BR14" s="21">
        <f t="shared" ca="1" si="4"/>
        <v>11717141.109999999</v>
      </c>
      <c r="BS14" s="21">
        <f t="shared" ca="1" si="4"/>
        <v>3814087.45</v>
      </c>
      <c r="BT14" s="21">
        <f t="shared" ca="1" si="4"/>
        <v>0</v>
      </c>
      <c r="BU14" s="21">
        <f t="shared" ca="1" si="4"/>
        <v>0</v>
      </c>
      <c r="BV14" s="21">
        <f t="shared" ca="1" si="4"/>
        <v>0</v>
      </c>
      <c r="BW14" s="21">
        <f t="shared" ca="1" si="4"/>
        <v>620545.29</v>
      </c>
      <c r="BX14" s="21">
        <f t="shared" ca="1" si="4"/>
        <v>0</v>
      </c>
      <c r="BY14" s="21">
        <f t="shared" ca="1" si="4"/>
        <v>0</v>
      </c>
      <c r="BZ14" s="21">
        <f t="shared" ca="1" si="4"/>
        <v>14187197.689999999</v>
      </c>
      <c r="CA14" s="21">
        <f t="shared" ca="1" si="4"/>
        <v>150238399.06</v>
      </c>
      <c r="CB14" s="21">
        <f t="shared" ca="1" si="4"/>
        <v>1611836.72</v>
      </c>
      <c r="CC14" s="21">
        <f t="shared" ca="1" si="4"/>
        <v>90991223.719999999</v>
      </c>
      <c r="CD14" s="21">
        <f t="shared" ca="1" si="4"/>
        <v>0</v>
      </c>
      <c r="CE14" s="21">
        <f t="shared" ca="1" si="4"/>
        <v>0</v>
      </c>
      <c r="CF14" s="21">
        <f t="shared" ca="1" si="4"/>
        <v>2136371.2599999998</v>
      </c>
      <c r="CG14" s="21">
        <f t="shared" ca="1" si="5"/>
        <v>12487360.539999999</v>
      </c>
      <c r="CH14" s="21">
        <f t="shared" ca="1" si="5"/>
        <v>0</v>
      </c>
      <c r="CI14" s="22">
        <f t="shared" ca="1" si="11"/>
        <v>97355427.979999945</v>
      </c>
      <c r="CJ14" s="21">
        <f t="shared" ca="1" si="6"/>
        <v>0</v>
      </c>
      <c r="CK14" s="21">
        <f t="shared" ca="1" si="6"/>
        <v>0</v>
      </c>
      <c r="CL14" s="22">
        <f t="shared" ca="1" si="12"/>
        <v>24254423.260000002</v>
      </c>
      <c r="CM14" s="21">
        <f t="shared" ca="1" si="7"/>
        <v>593091</v>
      </c>
      <c r="CN14" s="21">
        <f t="shared" ca="1" si="7"/>
        <v>23661332.260000002</v>
      </c>
      <c r="CO14" s="22">
        <f t="shared" ca="1" si="13"/>
        <v>73101004.719999939</v>
      </c>
      <c r="CP14" s="21">
        <f t="shared" ca="1" si="8"/>
        <v>3250552.3599999994</v>
      </c>
      <c r="CQ14" s="21">
        <f t="shared" ca="1" si="8"/>
        <v>69850452.35999994</v>
      </c>
      <c r="CR14" s="21">
        <f t="shared" ca="1" si="8"/>
        <v>5899198.8700000625</v>
      </c>
      <c r="CS14" s="21">
        <f t="shared" ca="1" si="8"/>
        <v>0</v>
      </c>
      <c r="CT14" s="21">
        <f t="shared" ca="1" si="8"/>
        <v>0</v>
      </c>
      <c r="CU14" s="22">
        <f t="shared" ca="1" si="9"/>
        <v>2385398712.4300008</v>
      </c>
    </row>
    <row r="15" spans="1:99" ht="12.75" customHeight="1" x14ac:dyDescent="0.2">
      <c r="A15" s="64" t="s">
        <v>161</v>
      </c>
      <c r="B15" s="20">
        <v>1010</v>
      </c>
      <c r="C15" s="65" t="s">
        <v>146</v>
      </c>
      <c r="D15" s="22">
        <f t="shared" ca="1" si="1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1">
        <f t="shared" ca="1" si="0"/>
        <v>0</v>
      </c>
      <c r="S15" s="21">
        <f t="shared" ca="1" si="0"/>
        <v>0</v>
      </c>
      <c r="T15" s="21">
        <f t="shared" ca="1" si="0"/>
        <v>0</v>
      </c>
      <c r="U15" s="21">
        <f t="shared" ca="1" si="1"/>
        <v>0</v>
      </c>
      <c r="V15" s="21">
        <f t="shared" ca="1" si="1"/>
        <v>0</v>
      </c>
      <c r="W15" s="21">
        <f t="shared" ca="1" si="1"/>
        <v>0</v>
      </c>
      <c r="X15" s="21">
        <f t="shared" ca="1" si="1"/>
        <v>0</v>
      </c>
      <c r="Y15" s="21">
        <f t="shared" ca="1" si="1"/>
        <v>0</v>
      </c>
      <c r="Z15" s="21">
        <f t="shared" ca="1" si="1"/>
        <v>0</v>
      </c>
      <c r="AA15" s="21">
        <f t="shared" ca="1" si="1"/>
        <v>0</v>
      </c>
      <c r="AB15" s="21">
        <f t="shared" ca="1" si="1"/>
        <v>0</v>
      </c>
      <c r="AC15" s="21">
        <f t="shared" ca="1" si="1"/>
        <v>0</v>
      </c>
      <c r="AD15" s="21">
        <f t="shared" ca="1" si="1"/>
        <v>0</v>
      </c>
      <c r="AE15" s="21">
        <f t="shared" ca="1" si="1"/>
        <v>0</v>
      </c>
      <c r="AF15" s="21">
        <f t="shared" ca="1" si="1"/>
        <v>0</v>
      </c>
      <c r="AG15" s="21">
        <f t="shared" ca="1" si="1"/>
        <v>0</v>
      </c>
      <c r="AH15" s="21">
        <f t="shared" ca="1" si="1"/>
        <v>0</v>
      </c>
      <c r="AI15" s="21">
        <f t="shared" ca="1" si="1"/>
        <v>0</v>
      </c>
      <c r="AJ15" s="21">
        <f t="shared" ca="1" si="1"/>
        <v>0</v>
      </c>
      <c r="AK15" s="21">
        <f t="shared" ca="1" si="2"/>
        <v>0</v>
      </c>
      <c r="AL15" s="21">
        <f t="shared" ca="1" si="2"/>
        <v>0</v>
      </c>
      <c r="AM15" s="21">
        <f t="shared" ca="1" si="2"/>
        <v>0</v>
      </c>
      <c r="AN15" s="21">
        <f t="shared" ca="1" si="2"/>
        <v>0</v>
      </c>
      <c r="AO15" s="21">
        <f t="shared" ca="1" si="2"/>
        <v>0</v>
      </c>
      <c r="AP15" s="21">
        <f t="shared" ca="1" si="2"/>
        <v>0</v>
      </c>
      <c r="AQ15" s="21">
        <f t="shared" ca="1" si="2"/>
        <v>0</v>
      </c>
      <c r="AR15" s="21">
        <f t="shared" ca="1" si="2"/>
        <v>0</v>
      </c>
      <c r="AS15" s="21">
        <f t="shared" ca="1" si="2"/>
        <v>0</v>
      </c>
      <c r="AT15" s="21">
        <f t="shared" ca="1" si="2"/>
        <v>0</v>
      </c>
      <c r="AU15" s="21">
        <f t="shared" ca="1" si="2"/>
        <v>0</v>
      </c>
      <c r="AV15" s="21">
        <f t="shared" ca="1" si="2"/>
        <v>0</v>
      </c>
      <c r="AW15" s="21">
        <f t="shared" ca="1" si="2"/>
        <v>0</v>
      </c>
      <c r="AX15" s="21">
        <f t="shared" ca="1" si="2"/>
        <v>0</v>
      </c>
      <c r="AY15" s="21">
        <f t="shared" ca="1" si="2"/>
        <v>0</v>
      </c>
      <c r="AZ15" s="21">
        <f t="shared" ca="1" si="2"/>
        <v>0</v>
      </c>
      <c r="BA15" s="21">
        <f t="shared" ca="1" si="3"/>
        <v>0</v>
      </c>
      <c r="BB15" s="21">
        <f t="shared" ca="1" si="3"/>
        <v>0</v>
      </c>
      <c r="BC15" s="21">
        <f t="shared" ca="1" si="3"/>
        <v>0</v>
      </c>
      <c r="BD15" s="21">
        <f t="shared" ca="1" si="3"/>
        <v>0</v>
      </c>
      <c r="BE15" s="21">
        <f t="shared" ca="1" si="3"/>
        <v>0</v>
      </c>
      <c r="BF15" s="21">
        <f t="shared" ca="1" si="3"/>
        <v>0</v>
      </c>
      <c r="BG15" s="21">
        <f t="shared" ca="1" si="3"/>
        <v>0</v>
      </c>
      <c r="BH15" s="21">
        <f t="shared" ca="1" si="3"/>
        <v>0</v>
      </c>
      <c r="BI15" s="21">
        <f t="shared" ca="1" si="3"/>
        <v>0</v>
      </c>
      <c r="BJ15" s="21">
        <f t="shared" ca="1" si="3"/>
        <v>0</v>
      </c>
      <c r="BK15" s="21">
        <f t="shared" ca="1" si="3"/>
        <v>0</v>
      </c>
      <c r="BL15" s="21">
        <f t="shared" ca="1" si="3"/>
        <v>0</v>
      </c>
      <c r="BM15" s="21">
        <f t="shared" ca="1" si="3"/>
        <v>0</v>
      </c>
      <c r="BN15" s="21">
        <f t="shared" ca="1" si="3"/>
        <v>0</v>
      </c>
      <c r="BO15" s="21">
        <f t="shared" ca="1" si="3"/>
        <v>0</v>
      </c>
      <c r="BP15" s="21">
        <f t="shared" ca="1" si="3"/>
        <v>116241423.71142876</v>
      </c>
      <c r="BQ15" s="21">
        <f t="shared" ca="1" si="4"/>
        <v>0</v>
      </c>
      <c r="BR15" s="21">
        <f t="shared" ca="1" si="4"/>
        <v>0</v>
      </c>
      <c r="BS15" s="21">
        <f t="shared" ca="1" si="4"/>
        <v>3713414225.0790482</v>
      </c>
      <c r="BT15" s="21">
        <f t="shared" ca="1" si="4"/>
        <v>0</v>
      </c>
      <c r="BU15" s="21">
        <f t="shared" ca="1" si="4"/>
        <v>0</v>
      </c>
      <c r="BV15" s="21">
        <f t="shared" ca="1" si="4"/>
        <v>0</v>
      </c>
      <c r="BW15" s="21">
        <f t="shared" ca="1" si="4"/>
        <v>0</v>
      </c>
      <c r="BX15" s="21">
        <f t="shared" ca="1" si="4"/>
        <v>0</v>
      </c>
      <c r="BY15" s="21">
        <f t="shared" ca="1" si="4"/>
        <v>0</v>
      </c>
      <c r="BZ15" s="21">
        <f t="shared" ca="1" si="4"/>
        <v>0</v>
      </c>
      <c r="CA15" s="21">
        <f t="shared" ca="1" si="4"/>
        <v>0</v>
      </c>
      <c r="CB15" s="21">
        <f t="shared" ca="1" si="4"/>
        <v>0</v>
      </c>
      <c r="CC15" s="21">
        <f t="shared" ca="1" si="4"/>
        <v>0</v>
      </c>
      <c r="CD15" s="21">
        <f t="shared" ca="1" si="4"/>
        <v>0</v>
      </c>
      <c r="CE15" s="21">
        <f t="shared" ca="1" si="4"/>
        <v>0</v>
      </c>
      <c r="CF15" s="21">
        <f t="shared" ca="1" si="4"/>
        <v>0</v>
      </c>
      <c r="CG15" s="21">
        <f t="shared" ca="1" si="5"/>
        <v>0</v>
      </c>
      <c r="CH15" s="21">
        <f t="shared" ca="1" si="5"/>
        <v>128.59047619047618</v>
      </c>
      <c r="CI15" s="22">
        <f t="shared" ca="1" si="11"/>
        <v>0</v>
      </c>
      <c r="CJ15" s="21">
        <f t="shared" ca="1" si="6"/>
        <v>0</v>
      </c>
      <c r="CK15" s="21">
        <f t="shared" ca="1" si="6"/>
        <v>0</v>
      </c>
      <c r="CL15" s="22">
        <f t="shared" ca="1" si="12"/>
        <v>0</v>
      </c>
      <c r="CM15" s="21">
        <f t="shared" ca="1" si="7"/>
        <v>0</v>
      </c>
      <c r="CN15" s="21">
        <f t="shared" ca="1" si="7"/>
        <v>0</v>
      </c>
      <c r="CO15" s="22">
        <f t="shared" ca="1" si="13"/>
        <v>0</v>
      </c>
      <c r="CP15" s="21">
        <f t="shared" ca="1" si="8"/>
        <v>0</v>
      </c>
      <c r="CQ15" s="21">
        <f t="shared" ca="1" si="8"/>
        <v>0</v>
      </c>
      <c r="CR15" s="21">
        <f t="shared" ca="1" si="8"/>
        <v>0</v>
      </c>
      <c r="CS15" s="21">
        <f t="shared" ca="1" si="8"/>
        <v>0</v>
      </c>
      <c r="CT15" s="21">
        <f t="shared" ca="1" si="8"/>
        <v>0</v>
      </c>
      <c r="CU15" s="22">
        <f t="shared" ca="1" si="9"/>
        <v>3829655777.3809528</v>
      </c>
    </row>
    <row r="16" spans="1:99" ht="12.75" customHeight="1" x14ac:dyDescent="0.2">
      <c r="A16" s="64" t="s">
        <v>163</v>
      </c>
      <c r="B16" s="20">
        <v>1011</v>
      </c>
      <c r="C16" s="65" t="s">
        <v>146</v>
      </c>
      <c r="D16" s="22">
        <f t="shared" ca="1" si="1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1">
        <f t="shared" ca="1" si="0"/>
        <v>0</v>
      </c>
      <c r="S16" s="21">
        <f t="shared" ca="1" si="0"/>
        <v>0</v>
      </c>
      <c r="T16" s="21">
        <f t="shared" ca="1" si="0"/>
        <v>0</v>
      </c>
      <c r="U16" s="21">
        <f t="shared" ca="1" si="1"/>
        <v>0</v>
      </c>
      <c r="V16" s="21">
        <f t="shared" ca="1" si="1"/>
        <v>0</v>
      </c>
      <c r="W16" s="21">
        <f t="shared" ca="1" si="1"/>
        <v>0</v>
      </c>
      <c r="X16" s="21">
        <f t="shared" ca="1" si="1"/>
        <v>0</v>
      </c>
      <c r="Y16" s="21">
        <f t="shared" ca="1" si="1"/>
        <v>0</v>
      </c>
      <c r="Z16" s="21">
        <f t="shared" ca="1" si="1"/>
        <v>0</v>
      </c>
      <c r="AA16" s="21">
        <f t="shared" ca="1" si="1"/>
        <v>0</v>
      </c>
      <c r="AB16" s="21">
        <f t="shared" ca="1" si="1"/>
        <v>0</v>
      </c>
      <c r="AC16" s="21">
        <f t="shared" ca="1" si="1"/>
        <v>0</v>
      </c>
      <c r="AD16" s="21">
        <f t="shared" ca="1" si="1"/>
        <v>0</v>
      </c>
      <c r="AE16" s="21">
        <f t="shared" ca="1" si="1"/>
        <v>0</v>
      </c>
      <c r="AF16" s="21">
        <f t="shared" ca="1" si="1"/>
        <v>0</v>
      </c>
      <c r="AG16" s="21">
        <f t="shared" ca="1" si="1"/>
        <v>0</v>
      </c>
      <c r="AH16" s="21">
        <f t="shared" ca="1" si="1"/>
        <v>0</v>
      </c>
      <c r="AI16" s="21">
        <f t="shared" ca="1" si="1"/>
        <v>0</v>
      </c>
      <c r="AJ16" s="21">
        <f t="shared" ca="1" si="1"/>
        <v>0</v>
      </c>
      <c r="AK16" s="21">
        <f t="shared" ca="1" si="2"/>
        <v>0</v>
      </c>
      <c r="AL16" s="21">
        <f t="shared" ca="1" si="2"/>
        <v>0</v>
      </c>
      <c r="AM16" s="21">
        <f t="shared" ca="1" si="2"/>
        <v>0</v>
      </c>
      <c r="AN16" s="21">
        <f t="shared" ca="1" si="2"/>
        <v>0</v>
      </c>
      <c r="AO16" s="21">
        <f t="shared" ca="1" si="2"/>
        <v>0</v>
      </c>
      <c r="AP16" s="21">
        <f t="shared" ca="1" si="2"/>
        <v>0</v>
      </c>
      <c r="AQ16" s="21">
        <f t="shared" ca="1" si="2"/>
        <v>0</v>
      </c>
      <c r="AR16" s="21">
        <f t="shared" ca="1" si="2"/>
        <v>0</v>
      </c>
      <c r="AS16" s="21">
        <f t="shared" ca="1" si="2"/>
        <v>0</v>
      </c>
      <c r="AT16" s="21">
        <f t="shared" ca="1" si="2"/>
        <v>0</v>
      </c>
      <c r="AU16" s="21">
        <f t="shared" ca="1" si="2"/>
        <v>0</v>
      </c>
      <c r="AV16" s="21">
        <f t="shared" ca="1" si="2"/>
        <v>0</v>
      </c>
      <c r="AW16" s="21">
        <f t="shared" ca="1" si="2"/>
        <v>0</v>
      </c>
      <c r="AX16" s="21">
        <f t="shared" ca="1" si="2"/>
        <v>0</v>
      </c>
      <c r="AY16" s="21">
        <f t="shared" ca="1" si="2"/>
        <v>0</v>
      </c>
      <c r="AZ16" s="21">
        <f t="shared" ca="1" si="2"/>
        <v>0</v>
      </c>
      <c r="BA16" s="21">
        <f t="shared" ca="1" si="3"/>
        <v>0</v>
      </c>
      <c r="BB16" s="21">
        <f t="shared" ca="1" si="3"/>
        <v>0</v>
      </c>
      <c r="BC16" s="21">
        <f t="shared" ca="1" si="3"/>
        <v>0</v>
      </c>
      <c r="BD16" s="21">
        <f t="shared" ca="1" si="3"/>
        <v>0</v>
      </c>
      <c r="BE16" s="21">
        <f t="shared" ca="1" si="3"/>
        <v>0</v>
      </c>
      <c r="BF16" s="21">
        <f t="shared" ca="1" si="3"/>
        <v>0</v>
      </c>
      <c r="BG16" s="21">
        <f t="shared" ca="1" si="3"/>
        <v>0</v>
      </c>
      <c r="BH16" s="21">
        <f t="shared" ca="1" si="3"/>
        <v>0</v>
      </c>
      <c r="BI16" s="21">
        <f t="shared" ca="1" si="3"/>
        <v>34577535.931823999</v>
      </c>
      <c r="BJ16" s="21">
        <f t="shared" ca="1" si="3"/>
        <v>40853994.409347989</v>
      </c>
      <c r="BK16" s="21">
        <f t="shared" ca="1" si="3"/>
        <v>0</v>
      </c>
      <c r="BL16" s="21">
        <f t="shared" ca="1" si="3"/>
        <v>0</v>
      </c>
      <c r="BM16" s="21">
        <f t="shared" ca="1" si="3"/>
        <v>0</v>
      </c>
      <c r="BN16" s="21">
        <f t="shared" ca="1" si="3"/>
        <v>0</v>
      </c>
      <c r="BO16" s="21">
        <f t="shared" ca="1" si="3"/>
        <v>0</v>
      </c>
      <c r="BP16" s="21">
        <f t="shared" ca="1" si="3"/>
        <v>0</v>
      </c>
      <c r="BQ16" s="21">
        <f t="shared" ca="1" si="4"/>
        <v>0</v>
      </c>
      <c r="BR16" s="21">
        <f t="shared" ca="1" si="4"/>
        <v>0</v>
      </c>
      <c r="BS16" s="21">
        <f t="shared" ca="1" si="4"/>
        <v>0</v>
      </c>
      <c r="BT16" s="21">
        <f t="shared" ca="1" si="4"/>
        <v>0</v>
      </c>
      <c r="BU16" s="21">
        <f t="shared" ca="1" si="4"/>
        <v>0</v>
      </c>
      <c r="BV16" s="21">
        <f t="shared" ca="1" si="4"/>
        <v>0</v>
      </c>
      <c r="BW16" s="21">
        <f t="shared" ca="1" si="4"/>
        <v>0</v>
      </c>
      <c r="BX16" s="21">
        <f t="shared" ca="1" si="4"/>
        <v>0</v>
      </c>
      <c r="BY16" s="21">
        <f t="shared" ca="1" si="4"/>
        <v>0</v>
      </c>
      <c r="BZ16" s="21">
        <f t="shared" ca="1" si="4"/>
        <v>0</v>
      </c>
      <c r="CA16" s="21">
        <f t="shared" ca="1" si="4"/>
        <v>0</v>
      </c>
      <c r="CB16" s="21">
        <f t="shared" ca="1" si="4"/>
        <v>0</v>
      </c>
      <c r="CC16" s="21">
        <f t="shared" ca="1" si="4"/>
        <v>0</v>
      </c>
      <c r="CD16" s="21">
        <f t="shared" ca="1" si="4"/>
        <v>0</v>
      </c>
      <c r="CE16" s="21">
        <f t="shared" ca="1" si="4"/>
        <v>0</v>
      </c>
      <c r="CF16" s="21">
        <f t="shared" ca="1" si="4"/>
        <v>0</v>
      </c>
      <c r="CG16" s="21">
        <f t="shared" ca="1" si="5"/>
        <v>0</v>
      </c>
      <c r="CH16" s="21">
        <f t="shared" ca="1" si="5"/>
        <v>0</v>
      </c>
      <c r="CI16" s="22">
        <f t="shared" ca="1" si="11"/>
        <v>0</v>
      </c>
      <c r="CJ16" s="21">
        <f t="shared" ca="1" si="6"/>
        <v>0</v>
      </c>
      <c r="CK16" s="21">
        <f t="shared" ca="1" si="6"/>
        <v>0</v>
      </c>
      <c r="CL16" s="22">
        <f t="shared" ca="1" si="12"/>
        <v>0</v>
      </c>
      <c r="CM16" s="21">
        <f t="shared" ca="1" si="7"/>
        <v>0</v>
      </c>
      <c r="CN16" s="21">
        <f t="shared" ca="1" si="7"/>
        <v>0</v>
      </c>
      <c r="CO16" s="22">
        <f t="shared" ca="1" si="13"/>
        <v>0</v>
      </c>
      <c r="CP16" s="21">
        <f t="shared" ca="1" si="8"/>
        <v>0</v>
      </c>
      <c r="CQ16" s="21">
        <f t="shared" ca="1" si="8"/>
        <v>0</v>
      </c>
      <c r="CR16" s="21">
        <f t="shared" ca="1" si="8"/>
        <v>0</v>
      </c>
      <c r="CS16" s="21">
        <f t="shared" ca="1" si="8"/>
        <v>0</v>
      </c>
      <c r="CT16" s="21">
        <f t="shared" ca="1" si="8"/>
        <v>0</v>
      </c>
      <c r="CU16" s="22">
        <f t="shared" ca="1" si="9"/>
        <v>75431530.34117198</v>
      </c>
    </row>
    <row r="17" spans="1:99" ht="12.75" customHeight="1" x14ac:dyDescent="0.2">
      <c r="A17" s="64" t="s">
        <v>165</v>
      </c>
      <c r="B17" s="20">
        <v>1012</v>
      </c>
      <c r="C17" s="65" t="s">
        <v>146</v>
      </c>
      <c r="D17" s="22">
        <f t="shared" ca="1" si="10"/>
        <v>341236946</v>
      </c>
      <c r="E17" s="21">
        <f t="shared" ca="1" si="0"/>
        <v>588959</v>
      </c>
      <c r="F17" s="21">
        <f t="shared" ca="1" si="0"/>
        <v>70415159</v>
      </c>
      <c r="G17" s="21">
        <f t="shared" ca="1" si="0"/>
        <v>270232828</v>
      </c>
      <c r="H17" s="21">
        <f t="shared" ca="1" si="0"/>
        <v>4015286</v>
      </c>
      <c r="I17" s="21">
        <f t="shared" ca="1" si="0"/>
        <v>59373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0"/>
        <v>35099266</v>
      </c>
      <c r="P17" s="21">
        <f t="shared" ca="1" si="0"/>
        <v>0</v>
      </c>
      <c r="Q17" s="21">
        <f t="shared" ca="1" si="0"/>
        <v>6036051</v>
      </c>
      <c r="R17" s="21">
        <f t="shared" ca="1" si="0"/>
        <v>0</v>
      </c>
      <c r="S17" s="21">
        <f t="shared" ca="1" si="0"/>
        <v>0</v>
      </c>
      <c r="T17" s="21">
        <f t="shared" ca="1" si="0"/>
        <v>1202624.1499999999</v>
      </c>
      <c r="U17" s="21">
        <f t="shared" ca="1" si="1"/>
        <v>0</v>
      </c>
      <c r="V17" s="21">
        <f t="shared" ca="1" si="1"/>
        <v>807188.09000000008</v>
      </c>
      <c r="W17" s="21">
        <f t="shared" ca="1" si="1"/>
        <v>3470513.37</v>
      </c>
      <c r="X17" s="21">
        <f t="shared" ca="1" si="1"/>
        <v>0</v>
      </c>
      <c r="Y17" s="21">
        <f t="shared" ca="1" si="1"/>
        <v>17276212</v>
      </c>
      <c r="Z17" s="21">
        <f t="shared" ca="1" si="1"/>
        <v>19171462</v>
      </c>
      <c r="AA17" s="21">
        <f t="shared" ca="1" si="1"/>
        <v>0</v>
      </c>
      <c r="AB17" s="21">
        <f t="shared" ca="1" si="1"/>
        <v>0</v>
      </c>
      <c r="AC17" s="21">
        <f t="shared" ca="1" si="1"/>
        <v>237064</v>
      </c>
      <c r="AD17" s="21">
        <f t="shared" ca="1" si="1"/>
        <v>4438110</v>
      </c>
      <c r="AE17" s="21">
        <f t="shared" ca="1" si="1"/>
        <v>0</v>
      </c>
      <c r="AF17" s="21">
        <f t="shared" ca="1" si="1"/>
        <v>65144</v>
      </c>
      <c r="AG17" s="21">
        <f t="shared" ca="1" si="1"/>
        <v>683</v>
      </c>
      <c r="AH17" s="21">
        <f t="shared" ca="1" si="1"/>
        <v>8000</v>
      </c>
      <c r="AI17" s="21">
        <f t="shared" ca="1" si="1"/>
        <v>0</v>
      </c>
      <c r="AJ17" s="21">
        <f t="shared" ca="1" si="1"/>
        <v>0</v>
      </c>
      <c r="AK17" s="21">
        <f t="shared" ca="1" si="2"/>
        <v>0</v>
      </c>
      <c r="AL17" s="21">
        <f t="shared" ca="1" si="2"/>
        <v>0</v>
      </c>
      <c r="AM17" s="21">
        <f t="shared" ca="1" si="2"/>
        <v>1652341</v>
      </c>
      <c r="AN17" s="21">
        <f t="shared" ca="1" si="2"/>
        <v>17600</v>
      </c>
      <c r="AO17" s="21">
        <f t="shared" ca="1" si="2"/>
        <v>0</v>
      </c>
      <c r="AP17" s="21">
        <f t="shared" ca="1" si="2"/>
        <v>48013</v>
      </c>
      <c r="AQ17" s="21">
        <f t="shared" ca="1" si="2"/>
        <v>0</v>
      </c>
      <c r="AR17" s="21">
        <f t="shared" ca="1" si="2"/>
        <v>0</v>
      </c>
      <c r="AS17" s="21">
        <f t="shared" ca="1" si="2"/>
        <v>0</v>
      </c>
      <c r="AT17" s="21">
        <f t="shared" ca="1" si="2"/>
        <v>268338313</v>
      </c>
      <c r="AU17" s="21">
        <f t="shared" ca="1" si="2"/>
        <v>44239503.950000003</v>
      </c>
      <c r="AV17" s="21">
        <f t="shared" ca="1" si="2"/>
        <v>60490009.710000001</v>
      </c>
      <c r="AW17" s="21">
        <f t="shared" ca="1" si="2"/>
        <v>0</v>
      </c>
      <c r="AX17" s="21">
        <f t="shared" ca="1" si="2"/>
        <v>36703869.390000001</v>
      </c>
      <c r="AY17" s="21">
        <f t="shared" ca="1" si="2"/>
        <v>0</v>
      </c>
      <c r="AZ17" s="21">
        <f t="shared" ca="1" si="2"/>
        <v>0</v>
      </c>
      <c r="BA17" s="21">
        <f t="shared" ca="1" si="3"/>
        <v>0</v>
      </c>
      <c r="BB17" s="21">
        <f t="shared" ca="1" si="3"/>
        <v>0</v>
      </c>
      <c r="BC17" s="21">
        <f t="shared" ca="1" si="3"/>
        <v>0</v>
      </c>
      <c r="BD17" s="21">
        <f t="shared" ca="1" si="3"/>
        <v>11839357.560000001</v>
      </c>
      <c r="BE17" s="21">
        <f t="shared" ca="1" si="3"/>
        <v>0</v>
      </c>
      <c r="BF17" s="21">
        <f t="shared" ca="1" si="3"/>
        <v>0</v>
      </c>
      <c r="BG17" s="21">
        <f t="shared" ca="1" si="3"/>
        <v>0</v>
      </c>
      <c r="BH17" s="21">
        <f t="shared" ca="1" si="3"/>
        <v>0</v>
      </c>
      <c r="BI17" s="21">
        <f t="shared" ca="1" si="3"/>
        <v>0</v>
      </c>
      <c r="BJ17" s="21">
        <f t="shared" ca="1" si="3"/>
        <v>0</v>
      </c>
      <c r="BK17" s="21">
        <f t="shared" ca="1" si="3"/>
        <v>0</v>
      </c>
      <c r="BL17" s="21">
        <f t="shared" ca="1" si="3"/>
        <v>0</v>
      </c>
      <c r="BM17" s="21">
        <f t="shared" ca="1" si="3"/>
        <v>0</v>
      </c>
      <c r="BN17" s="21">
        <f t="shared" ca="1" si="3"/>
        <v>17522.650000000001</v>
      </c>
      <c r="BO17" s="21">
        <f t="shared" ca="1" si="3"/>
        <v>0</v>
      </c>
      <c r="BP17" s="21">
        <f t="shared" ca="1" si="3"/>
        <v>162995046.84999999</v>
      </c>
      <c r="BQ17" s="21">
        <f t="shared" ca="1" si="4"/>
        <v>62939.87</v>
      </c>
      <c r="BR17" s="21">
        <f t="shared" ca="1" si="4"/>
        <v>36187115.020000003</v>
      </c>
      <c r="BS17" s="21">
        <f t="shared" ca="1" si="4"/>
        <v>35842187.780000001</v>
      </c>
      <c r="BT17" s="21">
        <f t="shared" ca="1" si="4"/>
        <v>0</v>
      </c>
      <c r="BU17" s="21">
        <f t="shared" ca="1" si="4"/>
        <v>0</v>
      </c>
      <c r="BV17" s="21">
        <f t="shared" ca="1" si="4"/>
        <v>40000</v>
      </c>
      <c r="BW17" s="21">
        <f t="shared" ca="1" si="4"/>
        <v>0</v>
      </c>
      <c r="BX17" s="21">
        <f t="shared" ca="1" si="4"/>
        <v>0</v>
      </c>
      <c r="BY17" s="21">
        <f t="shared" ca="1" si="4"/>
        <v>0</v>
      </c>
      <c r="BZ17" s="21">
        <f t="shared" ca="1" si="4"/>
        <v>0</v>
      </c>
      <c r="CA17" s="21">
        <f t="shared" ca="1" si="4"/>
        <v>0</v>
      </c>
      <c r="CB17" s="21">
        <f t="shared" ca="1" si="4"/>
        <v>0</v>
      </c>
      <c r="CC17" s="21">
        <f t="shared" ca="1" si="4"/>
        <v>0</v>
      </c>
      <c r="CD17" s="21">
        <f t="shared" ca="1" si="4"/>
        <v>0</v>
      </c>
      <c r="CE17" s="21">
        <f t="shared" ca="1" si="4"/>
        <v>0</v>
      </c>
      <c r="CF17" s="21">
        <f t="shared" ca="1" si="4"/>
        <v>0</v>
      </c>
      <c r="CG17" s="21">
        <f t="shared" ca="1" si="5"/>
        <v>0</v>
      </c>
      <c r="CH17" s="21">
        <f t="shared" ca="1" si="5"/>
        <v>0</v>
      </c>
      <c r="CI17" s="22">
        <f t="shared" ca="1" si="11"/>
        <v>0</v>
      </c>
      <c r="CJ17" s="21">
        <f t="shared" ca="1" si="6"/>
        <v>0</v>
      </c>
      <c r="CK17" s="21">
        <f t="shared" ca="1" si="6"/>
        <v>0</v>
      </c>
      <c r="CL17" s="22">
        <f t="shared" ca="1" si="12"/>
        <v>0</v>
      </c>
      <c r="CM17" s="21">
        <f t="shared" ca="1" si="7"/>
        <v>0</v>
      </c>
      <c r="CN17" s="21">
        <f t="shared" ca="1" si="7"/>
        <v>0</v>
      </c>
      <c r="CO17" s="22">
        <f t="shared" ca="1" si="13"/>
        <v>0</v>
      </c>
      <c r="CP17" s="21">
        <f t="shared" ca="1" si="8"/>
        <v>0</v>
      </c>
      <c r="CQ17" s="21">
        <f t="shared" ca="1" si="8"/>
        <v>0</v>
      </c>
      <c r="CR17" s="21">
        <f t="shared" ca="1" si="8"/>
        <v>9021.0499999999993</v>
      </c>
      <c r="CS17" s="21">
        <f t="shared" ca="1" si="8"/>
        <v>118869.93</v>
      </c>
      <c r="CT17" s="21">
        <f t="shared" ca="1" si="8"/>
        <v>0</v>
      </c>
      <c r="CU17" s="22">
        <f t="shared" ca="1" si="9"/>
        <v>1091725633.3699999</v>
      </c>
    </row>
    <row r="18" spans="1:99" ht="12.75" customHeight="1" x14ac:dyDescent="0.2">
      <c r="A18" s="64" t="s">
        <v>167</v>
      </c>
      <c r="B18" s="20">
        <v>1013</v>
      </c>
      <c r="C18" s="65" t="s">
        <v>146</v>
      </c>
      <c r="D18" s="22">
        <f t="shared" ca="1" si="10"/>
        <v>24311.719999999994</v>
      </c>
      <c r="E18" s="21">
        <f t="shared" ca="1" si="0"/>
        <v>562.61684432846732</v>
      </c>
      <c r="F18" s="21">
        <f t="shared" ca="1" si="0"/>
        <v>14135.018884148036</v>
      </c>
      <c r="G18" s="21">
        <f t="shared" ca="1" si="0"/>
        <v>9614.0842715234921</v>
      </c>
      <c r="H18" s="21">
        <f t="shared" ca="1" si="0"/>
        <v>0</v>
      </c>
      <c r="I18" s="21">
        <f t="shared" ca="1" si="0"/>
        <v>50169.9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0"/>
        <v>0</v>
      </c>
      <c r="P18" s="21">
        <f t="shared" ca="1" si="0"/>
        <v>0</v>
      </c>
      <c r="Q18" s="21">
        <f t="shared" ca="1" si="0"/>
        <v>4001</v>
      </c>
      <c r="R18" s="21">
        <f t="shared" ca="1" si="0"/>
        <v>0</v>
      </c>
      <c r="S18" s="21">
        <f t="shared" ca="1" si="0"/>
        <v>0</v>
      </c>
      <c r="T18" s="21">
        <f t="shared" ca="1" si="0"/>
        <v>0</v>
      </c>
      <c r="U18" s="21">
        <f t="shared" ca="1" si="1"/>
        <v>0</v>
      </c>
      <c r="V18" s="21">
        <f t="shared" ca="1" si="1"/>
        <v>0</v>
      </c>
      <c r="W18" s="21">
        <f t="shared" ca="1" si="1"/>
        <v>0</v>
      </c>
      <c r="X18" s="21">
        <f t="shared" ca="1" si="1"/>
        <v>0</v>
      </c>
      <c r="Y18" s="21">
        <f t="shared" ca="1" si="1"/>
        <v>96000</v>
      </c>
      <c r="Z18" s="21">
        <f t="shared" ca="1" si="1"/>
        <v>707574.8</v>
      </c>
      <c r="AA18" s="21">
        <f t="shared" ca="1" si="1"/>
        <v>0</v>
      </c>
      <c r="AB18" s="21">
        <f t="shared" ca="1" si="1"/>
        <v>0</v>
      </c>
      <c r="AC18" s="21">
        <f t="shared" ca="1" si="1"/>
        <v>2595.37</v>
      </c>
      <c r="AD18" s="21">
        <f t="shared" ca="1" si="1"/>
        <v>1590.3700000000001</v>
      </c>
      <c r="AE18" s="21">
        <f t="shared" ca="1" si="1"/>
        <v>0</v>
      </c>
      <c r="AF18" s="21">
        <f t="shared" ca="1" si="1"/>
        <v>0</v>
      </c>
      <c r="AG18" s="21">
        <f t="shared" ca="1" si="1"/>
        <v>0</v>
      </c>
      <c r="AH18" s="21">
        <f t="shared" ca="1" si="1"/>
        <v>0</v>
      </c>
      <c r="AI18" s="21">
        <f t="shared" ca="1" si="1"/>
        <v>0</v>
      </c>
      <c r="AJ18" s="21">
        <f t="shared" ca="1" si="1"/>
        <v>697339.22</v>
      </c>
      <c r="AK18" s="21">
        <f t="shared" ca="1" si="2"/>
        <v>0</v>
      </c>
      <c r="AL18" s="21">
        <f t="shared" ca="1" si="2"/>
        <v>0</v>
      </c>
      <c r="AM18" s="21">
        <f t="shared" ca="1" si="2"/>
        <v>22000</v>
      </c>
      <c r="AN18" s="21">
        <f t="shared" ca="1" si="2"/>
        <v>0</v>
      </c>
      <c r="AO18" s="21">
        <f t="shared" ca="1" si="2"/>
        <v>0</v>
      </c>
      <c r="AP18" s="21">
        <f t="shared" ca="1" si="2"/>
        <v>0</v>
      </c>
      <c r="AQ18" s="21">
        <f t="shared" ca="1" si="2"/>
        <v>0</v>
      </c>
      <c r="AR18" s="21">
        <f t="shared" ca="1" si="2"/>
        <v>0</v>
      </c>
      <c r="AS18" s="21">
        <f t="shared" ca="1" si="2"/>
        <v>0</v>
      </c>
      <c r="AT18" s="21">
        <f t="shared" ca="1" si="2"/>
        <v>274690.78000000003</v>
      </c>
      <c r="AU18" s="21">
        <f t="shared" ca="1" si="2"/>
        <v>625.77</v>
      </c>
      <c r="AV18" s="21">
        <f t="shared" ca="1" si="2"/>
        <v>0</v>
      </c>
      <c r="AW18" s="21">
        <f t="shared" ca="1" si="2"/>
        <v>0</v>
      </c>
      <c r="AX18" s="21">
        <f t="shared" ca="1" si="2"/>
        <v>479.74</v>
      </c>
      <c r="AY18" s="21">
        <f t="shared" ca="1" si="2"/>
        <v>0</v>
      </c>
      <c r="AZ18" s="21">
        <f t="shared" ca="1" si="2"/>
        <v>0</v>
      </c>
      <c r="BA18" s="21">
        <f t="shared" ca="1" si="3"/>
        <v>0</v>
      </c>
      <c r="BB18" s="21">
        <f t="shared" ca="1" si="3"/>
        <v>0</v>
      </c>
      <c r="BC18" s="21">
        <f t="shared" ca="1" si="3"/>
        <v>0</v>
      </c>
      <c r="BD18" s="21">
        <f t="shared" ca="1" si="3"/>
        <v>985.21</v>
      </c>
      <c r="BE18" s="21">
        <f t="shared" ca="1" si="3"/>
        <v>0</v>
      </c>
      <c r="BF18" s="21">
        <f t="shared" ca="1" si="3"/>
        <v>0</v>
      </c>
      <c r="BG18" s="21">
        <f t="shared" ca="1" si="3"/>
        <v>0</v>
      </c>
      <c r="BH18" s="21">
        <f t="shared" ca="1" si="3"/>
        <v>0</v>
      </c>
      <c r="BI18" s="21">
        <f t="shared" ca="1" si="3"/>
        <v>0</v>
      </c>
      <c r="BJ18" s="21">
        <f t="shared" ca="1" si="3"/>
        <v>0</v>
      </c>
      <c r="BK18" s="21">
        <f t="shared" ca="1" si="3"/>
        <v>0</v>
      </c>
      <c r="BL18" s="21">
        <f t="shared" ca="1" si="3"/>
        <v>0</v>
      </c>
      <c r="BM18" s="21">
        <f t="shared" ca="1" si="3"/>
        <v>0</v>
      </c>
      <c r="BN18" s="21">
        <f t="shared" ca="1" si="3"/>
        <v>5</v>
      </c>
      <c r="BO18" s="21">
        <f t="shared" ca="1" si="3"/>
        <v>0</v>
      </c>
      <c r="BP18" s="21">
        <f t="shared" ca="1" si="3"/>
        <v>1589.13</v>
      </c>
      <c r="BQ18" s="21">
        <f t="shared" ca="1" si="4"/>
        <v>0</v>
      </c>
      <c r="BR18" s="21">
        <f t="shared" ca="1" si="4"/>
        <v>0</v>
      </c>
      <c r="BS18" s="21">
        <f t="shared" ca="1" si="4"/>
        <v>23281.86</v>
      </c>
      <c r="BT18" s="21">
        <f t="shared" ca="1" si="4"/>
        <v>0</v>
      </c>
      <c r="BU18" s="21">
        <f t="shared" ca="1" si="4"/>
        <v>0</v>
      </c>
      <c r="BV18" s="21">
        <f t="shared" ca="1" si="4"/>
        <v>0</v>
      </c>
      <c r="BW18" s="21">
        <f t="shared" ca="1" si="4"/>
        <v>0</v>
      </c>
      <c r="BX18" s="21">
        <f t="shared" ca="1" si="4"/>
        <v>0</v>
      </c>
      <c r="BY18" s="21">
        <f t="shared" ca="1" si="4"/>
        <v>0</v>
      </c>
      <c r="BZ18" s="21">
        <f t="shared" ca="1" si="4"/>
        <v>0</v>
      </c>
      <c r="CA18" s="21">
        <f t="shared" ca="1" si="4"/>
        <v>0</v>
      </c>
      <c r="CB18" s="21">
        <f t="shared" ca="1" si="4"/>
        <v>0</v>
      </c>
      <c r="CC18" s="21">
        <f t="shared" ca="1" si="4"/>
        <v>0</v>
      </c>
      <c r="CD18" s="21">
        <f t="shared" ca="1" si="4"/>
        <v>0</v>
      </c>
      <c r="CE18" s="21">
        <f t="shared" ca="1" si="4"/>
        <v>0</v>
      </c>
      <c r="CF18" s="21">
        <f t="shared" ca="1" si="4"/>
        <v>0</v>
      </c>
      <c r="CG18" s="21">
        <f t="shared" ca="1" si="5"/>
        <v>0</v>
      </c>
      <c r="CH18" s="21">
        <f t="shared" ca="1" si="5"/>
        <v>0</v>
      </c>
      <c r="CI18" s="22">
        <f t="shared" ca="1" si="11"/>
        <v>0</v>
      </c>
      <c r="CJ18" s="21">
        <f t="shared" ca="1" si="6"/>
        <v>0</v>
      </c>
      <c r="CK18" s="21">
        <f t="shared" ca="1" si="6"/>
        <v>0</v>
      </c>
      <c r="CL18" s="22">
        <f t="shared" ca="1" si="12"/>
        <v>0</v>
      </c>
      <c r="CM18" s="21">
        <f t="shared" ca="1" si="7"/>
        <v>0</v>
      </c>
      <c r="CN18" s="21">
        <f t="shared" ca="1" si="7"/>
        <v>0</v>
      </c>
      <c r="CO18" s="22">
        <f t="shared" ca="1" si="13"/>
        <v>0</v>
      </c>
      <c r="CP18" s="21">
        <f t="shared" ca="1" si="8"/>
        <v>0</v>
      </c>
      <c r="CQ18" s="21">
        <f t="shared" ca="1" si="8"/>
        <v>0</v>
      </c>
      <c r="CR18" s="21">
        <f t="shared" ca="1" si="8"/>
        <v>23694.79</v>
      </c>
      <c r="CS18" s="21">
        <f t="shared" ca="1" si="8"/>
        <v>0</v>
      </c>
      <c r="CT18" s="21">
        <f t="shared" ca="1" si="8"/>
        <v>0</v>
      </c>
      <c r="CU18" s="22">
        <f t="shared" ca="1" si="9"/>
        <v>1930934.6600000001</v>
      </c>
    </row>
    <row r="19" spans="1:99" ht="12.75" customHeight="1" x14ac:dyDescent="0.2">
      <c r="A19" s="64" t="s">
        <v>169</v>
      </c>
      <c r="B19" s="20">
        <v>1016</v>
      </c>
      <c r="C19" s="65" t="s">
        <v>146</v>
      </c>
      <c r="D19" s="22">
        <f t="shared" ca="1" si="1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2913571.3126969999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1">
        <f t="shared" ca="1" si="0"/>
        <v>0</v>
      </c>
      <c r="S19" s="21">
        <f t="shared" ca="1" si="0"/>
        <v>0</v>
      </c>
      <c r="T19" s="21">
        <f t="shared" ca="1" si="0"/>
        <v>0</v>
      </c>
      <c r="U19" s="21">
        <f t="shared" ca="1" si="1"/>
        <v>0</v>
      </c>
      <c r="V19" s="21">
        <f t="shared" ca="1" si="1"/>
        <v>0</v>
      </c>
      <c r="W19" s="21">
        <f t="shared" ca="1" si="1"/>
        <v>0</v>
      </c>
      <c r="X19" s="21">
        <f t="shared" ca="1" si="1"/>
        <v>0</v>
      </c>
      <c r="Y19" s="21">
        <f t="shared" ca="1" si="1"/>
        <v>0</v>
      </c>
      <c r="Z19" s="21">
        <f t="shared" ca="1" si="1"/>
        <v>0</v>
      </c>
      <c r="AA19" s="21">
        <f t="shared" ca="1" si="1"/>
        <v>0</v>
      </c>
      <c r="AB19" s="21">
        <f t="shared" ca="1" si="1"/>
        <v>0</v>
      </c>
      <c r="AC19" s="21">
        <f t="shared" ca="1" si="1"/>
        <v>0</v>
      </c>
      <c r="AD19" s="21">
        <f t="shared" ca="1" si="1"/>
        <v>0</v>
      </c>
      <c r="AE19" s="21">
        <f t="shared" ca="1" si="1"/>
        <v>0</v>
      </c>
      <c r="AF19" s="21">
        <f t="shared" ca="1" si="1"/>
        <v>0</v>
      </c>
      <c r="AG19" s="21">
        <f t="shared" ca="1" si="1"/>
        <v>0</v>
      </c>
      <c r="AH19" s="21">
        <f t="shared" ca="1" si="1"/>
        <v>0</v>
      </c>
      <c r="AI19" s="21">
        <f t="shared" ca="1" si="1"/>
        <v>0</v>
      </c>
      <c r="AJ19" s="21">
        <f t="shared" ca="1" si="1"/>
        <v>0</v>
      </c>
      <c r="AK19" s="21">
        <f t="shared" ca="1" si="2"/>
        <v>0</v>
      </c>
      <c r="AL19" s="21">
        <f t="shared" ca="1" si="2"/>
        <v>0</v>
      </c>
      <c r="AM19" s="21">
        <f t="shared" ca="1" si="2"/>
        <v>0</v>
      </c>
      <c r="AN19" s="21">
        <f t="shared" ca="1" si="2"/>
        <v>0</v>
      </c>
      <c r="AO19" s="21">
        <f t="shared" ca="1" si="2"/>
        <v>0</v>
      </c>
      <c r="AP19" s="21">
        <f t="shared" ca="1" si="2"/>
        <v>0</v>
      </c>
      <c r="AQ19" s="21">
        <f t="shared" ca="1" si="2"/>
        <v>0</v>
      </c>
      <c r="AR19" s="21">
        <f t="shared" ca="1" si="2"/>
        <v>0</v>
      </c>
      <c r="AS19" s="21">
        <f t="shared" ca="1" si="2"/>
        <v>0</v>
      </c>
      <c r="AT19" s="21">
        <f t="shared" ca="1" si="2"/>
        <v>0</v>
      </c>
      <c r="AU19" s="21">
        <f t="shared" ca="1" si="2"/>
        <v>0</v>
      </c>
      <c r="AV19" s="21">
        <f t="shared" ca="1" si="2"/>
        <v>0</v>
      </c>
      <c r="AW19" s="21">
        <f t="shared" ca="1" si="2"/>
        <v>0</v>
      </c>
      <c r="AX19" s="21">
        <f t="shared" ca="1" si="2"/>
        <v>0</v>
      </c>
      <c r="AY19" s="21">
        <f t="shared" ca="1" si="2"/>
        <v>0</v>
      </c>
      <c r="AZ19" s="21">
        <f t="shared" ca="1" si="2"/>
        <v>0</v>
      </c>
      <c r="BA19" s="21">
        <f t="shared" ca="1" si="3"/>
        <v>0</v>
      </c>
      <c r="BB19" s="21">
        <f t="shared" ca="1" si="3"/>
        <v>0</v>
      </c>
      <c r="BC19" s="21">
        <f t="shared" ca="1" si="3"/>
        <v>0</v>
      </c>
      <c r="BD19" s="21">
        <f t="shared" ca="1" si="3"/>
        <v>0</v>
      </c>
      <c r="BE19" s="21">
        <f t="shared" ca="1" si="3"/>
        <v>0</v>
      </c>
      <c r="BF19" s="21">
        <f t="shared" ca="1" si="3"/>
        <v>0</v>
      </c>
      <c r="BG19" s="21">
        <f t="shared" ca="1" si="3"/>
        <v>0</v>
      </c>
      <c r="BH19" s="21">
        <f t="shared" ca="1" si="3"/>
        <v>0</v>
      </c>
      <c r="BI19" s="21">
        <f t="shared" ca="1" si="3"/>
        <v>65813682.818768986</v>
      </c>
      <c r="BJ19" s="21">
        <f t="shared" ca="1" si="3"/>
        <v>0</v>
      </c>
      <c r="BK19" s="21">
        <f t="shared" ca="1" si="3"/>
        <v>0</v>
      </c>
      <c r="BL19" s="21">
        <f t="shared" ca="1" si="3"/>
        <v>0</v>
      </c>
      <c r="BM19" s="21">
        <f t="shared" ca="1" si="3"/>
        <v>0</v>
      </c>
      <c r="BN19" s="21">
        <f t="shared" ca="1" si="3"/>
        <v>0</v>
      </c>
      <c r="BO19" s="21">
        <f t="shared" ca="1" si="3"/>
        <v>0</v>
      </c>
      <c r="BP19" s="21">
        <f t="shared" ca="1" si="3"/>
        <v>0</v>
      </c>
      <c r="BQ19" s="21">
        <f t="shared" ca="1" si="4"/>
        <v>0</v>
      </c>
      <c r="BR19" s="21">
        <f t="shared" ca="1" si="4"/>
        <v>0</v>
      </c>
      <c r="BS19" s="21">
        <f t="shared" ca="1" si="4"/>
        <v>0</v>
      </c>
      <c r="BT19" s="21">
        <f t="shared" ca="1" si="4"/>
        <v>0</v>
      </c>
      <c r="BU19" s="21">
        <f t="shared" ca="1" si="4"/>
        <v>0</v>
      </c>
      <c r="BV19" s="21">
        <f t="shared" ca="1" si="4"/>
        <v>0</v>
      </c>
      <c r="BW19" s="21">
        <f t="shared" ca="1" si="4"/>
        <v>0</v>
      </c>
      <c r="BX19" s="21">
        <f t="shared" ca="1" si="4"/>
        <v>0</v>
      </c>
      <c r="BY19" s="21">
        <f t="shared" ca="1" si="4"/>
        <v>0</v>
      </c>
      <c r="BZ19" s="21">
        <f t="shared" ca="1" si="4"/>
        <v>0</v>
      </c>
      <c r="CA19" s="21">
        <f t="shared" ca="1" si="4"/>
        <v>0</v>
      </c>
      <c r="CB19" s="21">
        <f t="shared" ca="1" si="4"/>
        <v>0</v>
      </c>
      <c r="CC19" s="21">
        <f t="shared" ca="1" si="4"/>
        <v>0</v>
      </c>
      <c r="CD19" s="21">
        <f t="shared" ca="1" si="4"/>
        <v>0</v>
      </c>
      <c r="CE19" s="21">
        <f t="shared" ca="1" si="4"/>
        <v>0</v>
      </c>
      <c r="CF19" s="21">
        <f t="shared" ca="1" si="4"/>
        <v>0</v>
      </c>
      <c r="CG19" s="21">
        <f t="shared" ca="1" si="5"/>
        <v>0</v>
      </c>
      <c r="CH19" s="21">
        <f t="shared" ca="1" si="5"/>
        <v>0</v>
      </c>
      <c r="CI19" s="22">
        <f t="shared" ca="1" si="11"/>
        <v>0</v>
      </c>
      <c r="CJ19" s="21">
        <f t="shared" ca="1" si="6"/>
        <v>0</v>
      </c>
      <c r="CK19" s="21">
        <f t="shared" ca="1" si="6"/>
        <v>0</v>
      </c>
      <c r="CL19" s="22">
        <f t="shared" ca="1" si="12"/>
        <v>0</v>
      </c>
      <c r="CM19" s="21">
        <f t="shared" ca="1" si="7"/>
        <v>0</v>
      </c>
      <c r="CN19" s="21">
        <f t="shared" ca="1" si="7"/>
        <v>0</v>
      </c>
      <c r="CO19" s="22">
        <f t="shared" ca="1" si="13"/>
        <v>0</v>
      </c>
      <c r="CP19" s="21">
        <f t="shared" ca="1" si="8"/>
        <v>0</v>
      </c>
      <c r="CQ19" s="21">
        <f t="shared" ca="1" si="8"/>
        <v>0</v>
      </c>
      <c r="CR19" s="21">
        <f t="shared" ca="1" si="8"/>
        <v>0</v>
      </c>
      <c r="CS19" s="21">
        <f t="shared" ca="1" si="8"/>
        <v>0</v>
      </c>
      <c r="CT19" s="21">
        <f t="shared" ca="1" si="8"/>
        <v>0</v>
      </c>
      <c r="CU19" s="22">
        <f t="shared" ca="1" si="9"/>
        <v>68727254.131465986</v>
      </c>
    </row>
    <row r="20" spans="1:99" ht="12.75" customHeight="1" x14ac:dyDescent="0.2">
      <c r="A20" s="64" t="s">
        <v>171</v>
      </c>
      <c r="B20" s="20">
        <v>1017</v>
      </c>
      <c r="C20" s="65" t="s">
        <v>146</v>
      </c>
      <c r="D20" s="22">
        <f t="shared" ca="1" si="10"/>
        <v>33512987.639999997</v>
      </c>
      <c r="E20" s="21">
        <f t="shared" ca="1" si="0"/>
        <v>5231435.55</v>
      </c>
      <c r="F20" s="21">
        <f t="shared" ca="1" si="0"/>
        <v>5955372.79</v>
      </c>
      <c r="G20" s="21">
        <f t="shared" ca="1" si="0"/>
        <v>22326179.299999997</v>
      </c>
      <c r="H20" s="21">
        <f t="shared" ca="1" si="0"/>
        <v>3900030.09</v>
      </c>
      <c r="I20" s="21">
        <f t="shared" ca="1" si="0"/>
        <v>1781146.95</v>
      </c>
      <c r="J20" s="21">
        <f t="shared" ca="1" si="0"/>
        <v>0</v>
      </c>
      <c r="K20" s="21">
        <f t="shared" ca="1" si="0"/>
        <v>0</v>
      </c>
      <c r="L20" s="21">
        <f t="shared" ca="1" si="0"/>
        <v>30000</v>
      </c>
      <c r="M20" s="21">
        <f t="shared" ca="1" si="0"/>
        <v>0</v>
      </c>
      <c r="N20" s="21">
        <f t="shared" ca="1" si="0"/>
        <v>0</v>
      </c>
      <c r="O20" s="21">
        <f t="shared" ca="1" si="0"/>
        <v>67117.5</v>
      </c>
      <c r="P20" s="21">
        <f t="shared" ca="1" si="0"/>
        <v>0</v>
      </c>
      <c r="Q20" s="21">
        <f t="shared" ca="1" si="0"/>
        <v>1941049.5899999999</v>
      </c>
      <c r="R20" s="21">
        <f t="shared" ca="1" si="0"/>
        <v>0</v>
      </c>
      <c r="S20" s="21">
        <f t="shared" ca="1" si="0"/>
        <v>0</v>
      </c>
      <c r="T20" s="21">
        <f t="shared" ca="1" si="0"/>
        <v>507864673.59000003</v>
      </c>
      <c r="U20" s="21">
        <f t="shared" ca="1" si="1"/>
        <v>10341730.380000001</v>
      </c>
      <c r="V20" s="21">
        <f t="shared" ca="1" si="1"/>
        <v>2058461.08</v>
      </c>
      <c r="W20" s="21">
        <f t="shared" ca="1" si="1"/>
        <v>7879251.1400000006</v>
      </c>
      <c r="X20" s="21">
        <f t="shared" ca="1" si="1"/>
        <v>0</v>
      </c>
      <c r="Y20" s="21">
        <f t="shared" ca="1" si="1"/>
        <v>357136.37</v>
      </c>
      <c r="Z20" s="21">
        <f t="shared" ca="1" si="1"/>
        <v>1040949.9900000001</v>
      </c>
      <c r="AA20" s="21">
        <f t="shared" ca="1" si="1"/>
        <v>0</v>
      </c>
      <c r="AB20" s="21">
        <f t="shared" ca="1" si="1"/>
        <v>0</v>
      </c>
      <c r="AC20" s="21">
        <f t="shared" ca="1" si="1"/>
        <v>813596.52</v>
      </c>
      <c r="AD20" s="21">
        <f t="shared" ca="1" si="1"/>
        <v>1589708.15</v>
      </c>
      <c r="AE20" s="21">
        <f t="shared" ca="1" si="1"/>
        <v>0</v>
      </c>
      <c r="AF20" s="21">
        <f t="shared" ca="1" si="1"/>
        <v>2247</v>
      </c>
      <c r="AG20" s="21">
        <f t="shared" ca="1" si="1"/>
        <v>0</v>
      </c>
      <c r="AH20" s="21">
        <f t="shared" ca="1" si="1"/>
        <v>0</v>
      </c>
      <c r="AI20" s="21">
        <f t="shared" ca="1" si="1"/>
        <v>0</v>
      </c>
      <c r="AJ20" s="21">
        <f t="shared" ca="1" si="1"/>
        <v>764184.69</v>
      </c>
      <c r="AK20" s="21">
        <f t="shared" ca="1" si="2"/>
        <v>0</v>
      </c>
      <c r="AL20" s="21">
        <f t="shared" ca="1" si="2"/>
        <v>0</v>
      </c>
      <c r="AM20" s="21">
        <f t="shared" ca="1" si="2"/>
        <v>503379.77</v>
      </c>
      <c r="AN20" s="21">
        <f t="shared" ca="1" si="2"/>
        <v>0</v>
      </c>
      <c r="AO20" s="21">
        <f t="shared" ca="1" si="2"/>
        <v>0</v>
      </c>
      <c r="AP20" s="21">
        <f t="shared" ca="1" si="2"/>
        <v>0</v>
      </c>
      <c r="AQ20" s="21">
        <f t="shared" ca="1" si="2"/>
        <v>0</v>
      </c>
      <c r="AR20" s="21">
        <f t="shared" ca="1" si="2"/>
        <v>0</v>
      </c>
      <c r="AS20" s="21">
        <f t="shared" ca="1" si="2"/>
        <v>0</v>
      </c>
      <c r="AT20" s="21">
        <f t="shared" ca="1" si="2"/>
        <v>0</v>
      </c>
      <c r="AU20" s="21">
        <f t="shared" ca="1" si="2"/>
        <v>0</v>
      </c>
      <c r="AV20" s="21">
        <f t="shared" ca="1" si="2"/>
        <v>0</v>
      </c>
      <c r="AW20" s="21">
        <f t="shared" ca="1" si="2"/>
        <v>0</v>
      </c>
      <c r="AX20" s="21">
        <f t="shared" ca="1" si="2"/>
        <v>0</v>
      </c>
      <c r="AY20" s="21">
        <f t="shared" ca="1" si="2"/>
        <v>0</v>
      </c>
      <c r="AZ20" s="21">
        <f t="shared" ca="1" si="2"/>
        <v>0</v>
      </c>
      <c r="BA20" s="21">
        <f t="shared" ca="1" si="3"/>
        <v>0</v>
      </c>
      <c r="BB20" s="21">
        <f t="shared" ca="1" si="3"/>
        <v>0</v>
      </c>
      <c r="BC20" s="21">
        <f t="shared" ca="1" si="3"/>
        <v>0</v>
      </c>
      <c r="BD20" s="21">
        <f t="shared" ca="1" si="3"/>
        <v>510096.91</v>
      </c>
      <c r="BE20" s="21">
        <f t="shared" ca="1" si="3"/>
        <v>0</v>
      </c>
      <c r="BF20" s="21">
        <f t="shared" ca="1" si="3"/>
        <v>0</v>
      </c>
      <c r="BG20" s="21">
        <f t="shared" ca="1" si="3"/>
        <v>0</v>
      </c>
      <c r="BH20" s="21">
        <f t="shared" ca="1" si="3"/>
        <v>0</v>
      </c>
      <c r="BI20" s="21">
        <f t="shared" ca="1" si="3"/>
        <v>0</v>
      </c>
      <c r="BJ20" s="21">
        <f t="shared" ca="1" si="3"/>
        <v>0</v>
      </c>
      <c r="BK20" s="21">
        <f t="shared" ca="1" si="3"/>
        <v>0</v>
      </c>
      <c r="BL20" s="21">
        <f t="shared" ca="1" si="3"/>
        <v>0</v>
      </c>
      <c r="BM20" s="21">
        <f t="shared" ca="1" si="3"/>
        <v>0</v>
      </c>
      <c r="BN20" s="21">
        <f t="shared" ca="1" si="3"/>
        <v>455808.4</v>
      </c>
      <c r="BO20" s="21">
        <f t="shared" ca="1" si="3"/>
        <v>0</v>
      </c>
      <c r="BP20" s="21">
        <f t="shared" ca="1" si="3"/>
        <v>3121713.3000000003</v>
      </c>
      <c r="BQ20" s="21">
        <f t="shared" ca="1" si="4"/>
        <v>0</v>
      </c>
      <c r="BR20" s="21">
        <f t="shared" ca="1" si="4"/>
        <v>1769440.0699999998</v>
      </c>
      <c r="BS20" s="21">
        <f t="shared" ca="1" si="4"/>
        <v>838627.88000000012</v>
      </c>
      <c r="BT20" s="21">
        <f t="shared" ca="1" si="4"/>
        <v>0</v>
      </c>
      <c r="BU20" s="21">
        <f t="shared" ca="1" si="4"/>
        <v>0</v>
      </c>
      <c r="BV20" s="21">
        <f t="shared" ca="1" si="4"/>
        <v>0</v>
      </c>
      <c r="BW20" s="21">
        <f t="shared" ca="1" si="4"/>
        <v>0</v>
      </c>
      <c r="BX20" s="21">
        <f t="shared" ca="1" si="4"/>
        <v>0</v>
      </c>
      <c r="BY20" s="21">
        <f t="shared" ca="1" si="4"/>
        <v>143069847.92000002</v>
      </c>
      <c r="BZ20" s="21">
        <f t="shared" ca="1" si="4"/>
        <v>0</v>
      </c>
      <c r="CA20" s="21">
        <f t="shared" ca="1" si="4"/>
        <v>432156.28</v>
      </c>
      <c r="CB20" s="21">
        <f t="shared" ca="1" si="4"/>
        <v>0</v>
      </c>
      <c r="CC20" s="21">
        <f t="shared" ca="1" si="4"/>
        <v>0</v>
      </c>
      <c r="CD20" s="21">
        <f t="shared" ca="1" si="4"/>
        <v>0</v>
      </c>
      <c r="CE20" s="21">
        <f t="shared" ca="1" si="4"/>
        <v>0</v>
      </c>
      <c r="CF20" s="21">
        <f t="shared" ca="1" si="4"/>
        <v>0</v>
      </c>
      <c r="CG20" s="21">
        <f t="shared" ca="1" si="5"/>
        <v>676765.22</v>
      </c>
      <c r="CH20" s="21">
        <f t="shared" ca="1" si="5"/>
        <v>494</v>
      </c>
      <c r="CI20" s="22">
        <f t="shared" ca="1" si="11"/>
        <v>12480737.459999999</v>
      </c>
      <c r="CJ20" s="21">
        <f t="shared" ca="1" si="6"/>
        <v>11397.15</v>
      </c>
      <c r="CK20" s="21">
        <f t="shared" ca="1" si="6"/>
        <v>0</v>
      </c>
      <c r="CL20" s="22">
        <f t="shared" ca="1" si="12"/>
        <v>2832116.54</v>
      </c>
      <c r="CM20" s="21">
        <f t="shared" ca="1" si="7"/>
        <v>358177.37</v>
      </c>
      <c r="CN20" s="21">
        <f t="shared" ca="1" si="7"/>
        <v>2473939.17</v>
      </c>
      <c r="CO20" s="22">
        <f t="shared" ca="1" si="13"/>
        <v>9637223.7699999996</v>
      </c>
      <c r="CP20" s="21">
        <f t="shared" ca="1" si="8"/>
        <v>1456761.95</v>
      </c>
      <c r="CQ20" s="21">
        <f t="shared" ca="1" si="8"/>
        <v>8180461.8200000003</v>
      </c>
      <c r="CR20" s="21">
        <f t="shared" ca="1" si="8"/>
        <v>278640.92</v>
      </c>
      <c r="CS20" s="21">
        <f t="shared" ca="1" si="8"/>
        <v>0</v>
      </c>
      <c r="CT20" s="21">
        <f t="shared" ca="1" si="8"/>
        <v>0</v>
      </c>
      <c r="CU20" s="22">
        <f t="shared" ca="1" si="9"/>
        <v>738081978.80999994</v>
      </c>
    </row>
    <row r="21" spans="1:99" ht="12.75" customHeight="1" x14ac:dyDescent="0.2">
      <c r="A21" s="64" t="s">
        <v>173</v>
      </c>
      <c r="B21" s="20">
        <v>1018</v>
      </c>
      <c r="C21" s="65" t="s">
        <v>146</v>
      </c>
      <c r="D21" s="22">
        <f t="shared" ca="1" si="10"/>
        <v>167712249.29000002</v>
      </c>
      <c r="E21" s="21">
        <f t="shared" ca="1" si="0"/>
        <v>2140055.48</v>
      </c>
      <c r="F21" s="21">
        <f t="shared" ca="1" si="0"/>
        <v>97007696.829999998</v>
      </c>
      <c r="G21" s="21">
        <f t="shared" ca="1" si="0"/>
        <v>68564496.980000004</v>
      </c>
      <c r="H21" s="21">
        <f t="shared" ca="1" si="0"/>
        <v>0</v>
      </c>
      <c r="I21" s="21">
        <f t="shared" ca="1" si="0"/>
        <v>1833056.86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0</v>
      </c>
      <c r="P21" s="21">
        <f t="shared" ca="1" si="0"/>
        <v>0</v>
      </c>
      <c r="Q21" s="21">
        <f t="shared" ca="1" si="0"/>
        <v>0</v>
      </c>
      <c r="R21" s="21">
        <f t="shared" ca="1" si="0"/>
        <v>0</v>
      </c>
      <c r="S21" s="21">
        <f t="shared" ca="1" si="0"/>
        <v>0</v>
      </c>
      <c r="T21" s="21">
        <f t="shared" ca="1" si="0"/>
        <v>0</v>
      </c>
      <c r="U21" s="21">
        <f t="shared" ca="1" si="1"/>
        <v>0</v>
      </c>
      <c r="V21" s="21">
        <f t="shared" ca="1" si="1"/>
        <v>2219547.64</v>
      </c>
      <c r="W21" s="21">
        <f t="shared" ca="1" si="1"/>
        <v>94325130.579999998</v>
      </c>
      <c r="X21" s="21">
        <f t="shared" ca="1" si="1"/>
        <v>0</v>
      </c>
      <c r="Y21" s="21">
        <f t="shared" ca="1" si="1"/>
        <v>163756.11000000002</v>
      </c>
      <c r="Z21" s="21">
        <f t="shared" ca="1" si="1"/>
        <v>274640.47000000003</v>
      </c>
      <c r="AA21" s="21">
        <f t="shared" ca="1" si="1"/>
        <v>0</v>
      </c>
      <c r="AB21" s="21">
        <f t="shared" ca="1" si="1"/>
        <v>0</v>
      </c>
      <c r="AC21" s="21">
        <f t="shared" ca="1" si="1"/>
        <v>74245.759999999995</v>
      </c>
      <c r="AD21" s="21">
        <f t="shared" ca="1" si="1"/>
        <v>41949.98</v>
      </c>
      <c r="AE21" s="21">
        <f t="shared" ca="1" si="1"/>
        <v>0</v>
      </c>
      <c r="AF21" s="21">
        <f t="shared" ca="1" si="1"/>
        <v>1500</v>
      </c>
      <c r="AG21" s="21">
        <f t="shared" ca="1" si="1"/>
        <v>0</v>
      </c>
      <c r="AH21" s="21">
        <f t="shared" ca="1" si="1"/>
        <v>0</v>
      </c>
      <c r="AI21" s="21">
        <f t="shared" ca="1" si="1"/>
        <v>0</v>
      </c>
      <c r="AJ21" s="21">
        <f t="shared" ca="1" si="1"/>
        <v>0</v>
      </c>
      <c r="AK21" s="21">
        <f t="shared" ca="1" si="2"/>
        <v>0</v>
      </c>
      <c r="AL21" s="21">
        <f t="shared" ca="1" si="2"/>
        <v>0</v>
      </c>
      <c r="AM21" s="21">
        <f t="shared" ca="1" si="2"/>
        <v>0</v>
      </c>
      <c r="AN21" s="21">
        <f t="shared" ca="1" si="2"/>
        <v>0</v>
      </c>
      <c r="AO21" s="21">
        <f t="shared" ca="1" si="2"/>
        <v>0</v>
      </c>
      <c r="AP21" s="21">
        <f t="shared" ca="1" si="2"/>
        <v>1386.56</v>
      </c>
      <c r="AQ21" s="21">
        <f t="shared" ca="1" si="2"/>
        <v>0</v>
      </c>
      <c r="AR21" s="21">
        <f t="shared" ca="1" si="2"/>
        <v>0</v>
      </c>
      <c r="AS21" s="21">
        <f t="shared" ca="1" si="2"/>
        <v>0</v>
      </c>
      <c r="AT21" s="21">
        <f t="shared" ca="1" si="2"/>
        <v>0</v>
      </c>
      <c r="AU21" s="21">
        <f t="shared" ca="1" si="2"/>
        <v>0</v>
      </c>
      <c r="AV21" s="21">
        <f t="shared" ca="1" si="2"/>
        <v>0</v>
      </c>
      <c r="AW21" s="21">
        <f t="shared" ca="1" si="2"/>
        <v>0</v>
      </c>
      <c r="AX21" s="21">
        <f t="shared" ca="1" si="2"/>
        <v>0</v>
      </c>
      <c r="AY21" s="21">
        <f t="shared" ca="1" si="2"/>
        <v>0</v>
      </c>
      <c r="AZ21" s="21">
        <f t="shared" ca="1" si="2"/>
        <v>0</v>
      </c>
      <c r="BA21" s="21">
        <f t="shared" ca="1" si="3"/>
        <v>0</v>
      </c>
      <c r="BB21" s="21">
        <f t="shared" ca="1" si="3"/>
        <v>0</v>
      </c>
      <c r="BC21" s="21">
        <f t="shared" ca="1" si="3"/>
        <v>0</v>
      </c>
      <c r="BD21" s="21">
        <f t="shared" ca="1" si="3"/>
        <v>858952.71</v>
      </c>
      <c r="BE21" s="21">
        <f t="shared" ca="1" si="3"/>
        <v>0</v>
      </c>
      <c r="BF21" s="21">
        <f t="shared" ca="1" si="3"/>
        <v>0</v>
      </c>
      <c r="BG21" s="21">
        <f t="shared" ca="1" si="3"/>
        <v>0</v>
      </c>
      <c r="BH21" s="21">
        <f t="shared" ca="1" si="3"/>
        <v>0</v>
      </c>
      <c r="BI21" s="21">
        <f t="shared" ca="1" si="3"/>
        <v>0</v>
      </c>
      <c r="BJ21" s="21">
        <f t="shared" ca="1" si="3"/>
        <v>0</v>
      </c>
      <c r="BK21" s="21">
        <f t="shared" ca="1" si="3"/>
        <v>0</v>
      </c>
      <c r="BL21" s="21">
        <f t="shared" ca="1" si="3"/>
        <v>0</v>
      </c>
      <c r="BM21" s="21">
        <f t="shared" ca="1" si="3"/>
        <v>295.06</v>
      </c>
      <c r="BN21" s="21">
        <f t="shared" ca="1" si="3"/>
        <v>56360.5</v>
      </c>
      <c r="BO21" s="21">
        <f t="shared" ca="1" si="3"/>
        <v>0</v>
      </c>
      <c r="BP21" s="21">
        <f t="shared" ca="1" si="3"/>
        <v>120517.23</v>
      </c>
      <c r="BQ21" s="21">
        <f t="shared" ca="1" si="4"/>
        <v>0</v>
      </c>
      <c r="BR21" s="21">
        <f t="shared" ca="1" si="4"/>
        <v>11618553.68</v>
      </c>
      <c r="BS21" s="21">
        <f t="shared" ca="1" si="4"/>
        <v>326863.74</v>
      </c>
      <c r="BT21" s="21">
        <f t="shared" ca="1" si="4"/>
        <v>0</v>
      </c>
      <c r="BU21" s="21">
        <f t="shared" ca="1" si="4"/>
        <v>0</v>
      </c>
      <c r="BV21" s="21">
        <f t="shared" ca="1" si="4"/>
        <v>227629.82</v>
      </c>
      <c r="BW21" s="21">
        <f t="shared" ca="1" si="4"/>
        <v>0</v>
      </c>
      <c r="BX21" s="21">
        <f t="shared" ca="1" si="4"/>
        <v>0</v>
      </c>
      <c r="BY21" s="21">
        <f t="shared" ca="1" si="4"/>
        <v>0</v>
      </c>
      <c r="BZ21" s="21">
        <f t="shared" ca="1" si="4"/>
        <v>0</v>
      </c>
      <c r="CA21" s="21">
        <f t="shared" ca="1" si="4"/>
        <v>0</v>
      </c>
      <c r="CB21" s="21">
        <f t="shared" ca="1" si="4"/>
        <v>0</v>
      </c>
      <c r="CC21" s="21">
        <f t="shared" ca="1" si="4"/>
        <v>0</v>
      </c>
      <c r="CD21" s="21">
        <f t="shared" ca="1" si="4"/>
        <v>0</v>
      </c>
      <c r="CE21" s="21">
        <f t="shared" ca="1" si="4"/>
        <v>0</v>
      </c>
      <c r="CF21" s="21">
        <f t="shared" ca="1" si="4"/>
        <v>0</v>
      </c>
      <c r="CG21" s="21">
        <f t="shared" ca="1" si="5"/>
        <v>0</v>
      </c>
      <c r="CH21" s="21">
        <f t="shared" ca="1" si="5"/>
        <v>0</v>
      </c>
      <c r="CI21" s="22">
        <f t="shared" ca="1" si="11"/>
        <v>18770624.32</v>
      </c>
      <c r="CJ21" s="21">
        <f t="shared" ca="1" si="6"/>
        <v>0</v>
      </c>
      <c r="CK21" s="21">
        <f t="shared" ca="1" si="6"/>
        <v>0</v>
      </c>
      <c r="CL21" s="22">
        <f t="shared" ca="1" si="12"/>
        <v>18279739.16</v>
      </c>
      <c r="CM21" s="21">
        <f t="shared" ca="1" si="7"/>
        <v>18279739.16</v>
      </c>
      <c r="CN21" s="21">
        <f t="shared" ca="1" si="7"/>
        <v>0</v>
      </c>
      <c r="CO21" s="22">
        <f t="shared" ca="1" si="13"/>
        <v>490885.16000000003</v>
      </c>
      <c r="CP21" s="21">
        <f t="shared" ca="1" si="8"/>
        <v>490885.16000000003</v>
      </c>
      <c r="CQ21" s="21">
        <f t="shared" ca="1" si="8"/>
        <v>0</v>
      </c>
      <c r="CR21" s="21">
        <f t="shared" ca="1" si="8"/>
        <v>1333029.8</v>
      </c>
      <c r="CS21" s="21">
        <f t="shared" ca="1" si="8"/>
        <v>0</v>
      </c>
      <c r="CT21" s="21">
        <f t="shared" ca="1" si="8"/>
        <v>0</v>
      </c>
      <c r="CU21" s="22">
        <f t="shared" ca="1" si="9"/>
        <v>299960290.11000007</v>
      </c>
    </row>
    <row r="22" spans="1:99" ht="12.75" customHeight="1" x14ac:dyDescent="0.2">
      <c r="A22" s="64" t="s">
        <v>175</v>
      </c>
      <c r="B22" s="20">
        <v>1020</v>
      </c>
      <c r="C22" s="65" t="s">
        <v>146</v>
      </c>
      <c r="D22" s="22">
        <f t="shared" ca="1" si="10"/>
        <v>1377185529.0900002</v>
      </c>
      <c r="E22" s="21">
        <f t="shared" ca="1" si="0"/>
        <v>4362256.92</v>
      </c>
      <c r="F22" s="21">
        <f t="shared" ca="1" si="0"/>
        <v>434297209.58999997</v>
      </c>
      <c r="G22" s="21">
        <f t="shared" ca="1" si="0"/>
        <v>938526062.58000004</v>
      </c>
      <c r="H22" s="21">
        <f t="shared" ca="1" si="0"/>
        <v>81805958.989999995</v>
      </c>
      <c r="I22" s="21">
        <f t="shared" ca="1" si="0"/>
        <v>2246878.33</v>
      </c>
      <c r="J22" s="21">
        <f t="shared" ca="1" si="0"/>
        <v>0</v>
      </c>
      <c r="K22" s="21">
        <f t="shared" ca="1" si="0"/>
        <v>1145916.67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1">
        <f t="shared" ca="1" si="0"/>
        <v>71547104.159999996</v>
      </c>
      <c r="P22" s="21">
        <f t="shared" ca="1" si="0"/>
        <v>0</v>
      </c>
      <c r="Q22" s="21">
        <f t="shared" ca="1" si="0"/>
        <v>217531188.80000001</v>
      </c>
      <c r="R22" s="21">
        <f t="shared" ca="1" si="0"/>
        <v>0</v>
      </c>
      <c r="S22" s="21">
        <f t="shared" ca="1" si="0"/>
        <v>0</v>
      </c>
      <c r="T22" s="21">
        <f t="shared" ref="T22" ca="1" si="14">IFERROR(INDIRECT("'"&amp;$B$2&amp;"'!"&amp;ADDRESS(MATCH($B22,INDIRECT("'"&amp;$B$2&amp;"'!$B$1:$B$1095"),0),MATCH(T$5,INDIRECT("'"&amp;$B$2&amp;"'!5:5"),0))),0)</f>
        <v>2191225550.5200005</v>
      </c>
      <c r="U22" s="21">
        <f t="shared" ca="1" si="1"/>
        <v>310918558.19999999</v>
      </c>
      <c r="V22" s="21">
        <f t="shared" ca="1" si="1"/>
        <v>12810918.83</v>
      </c>
      <c r="W22" s="21">
        <f t="shared" ca="1" si="1"/>
        <v>100186351.09</v>
      </c>
      <c r="X22" s="21">
        <f t="shared" ca="1" si="1"/>
        <v>66597.67</v>
      </c>
      <c r="Y22" s="21">
        <f t="shared" ca="1" si="1"/>
        <v>74916303.040000007</v>
      </c>
      <c r="Z22" s="21">
        <f t="shared" ca="1" si="1"/>
        <v>399473430.10000002</v>
      </c>
      <c r="AA22" s="21">
        <f t="shared" ca="1" si="1"/>
        <v>0</v>
      </c>
      <c r="AB22" s="21">
        <f t="shared" ca="1" si="1"/>
        <v>0</v>
      </c>
      <c r="AC22" s="21">
        <f t="shared" ca="1" si="1"/>
        <v>0</v>
      </c>
      <c r="AD22" s="21">
        <f t="shared" ca="1" si="1"/>
        <v>30756864.739999998</v>
      </c>
      <c r="AE22" s="21">
        <f t="shared" ca="1" si="1"/>
        <v>0</v>
      </c>
      <c r="AF22" s="21">
        <f t="shared" ca="1" si="1"/>
        <v>19184421.420000002</v>
      </c>
      <c r="AG22" s="21">
        <f t="shared" ca="1" si="1"/>
        <v>110181476.58</v>
      </c>
      <c r="AH22" s="21">
        <f t="shared" ca="1" si="1"/>
        <v>30222520.699999999</v>
      </c>
      <c r="AI22" s="21">
        <f t="shared" ca="1" si="1"/>
        <v>8410445.5099999998</v>
      </c>
      <c r="AJ22" s="21">
        <f t="shared" ref="AJ22:AY37" ca="1" si="15">IFERROR(INDIRECT("'"&amp;$B$2&amp;"'!"&amp;ADDRESS(MATCH($B22,INDIRECT("'"&amp;$B$2&amp;"'!$B$1:$B$1095"),0),MATCH(AJ$5,INDIRECT("'"&amp;$B$2&amp;"'!5:5"),0))),0)</f>
        <v>9194050.3599999994</v>
      </c>
      <c r="AK22" s="21">
        <f t="shared" ca="1" si="15"/>
        <v>12649.92</v>
      </c>
      <c r="AL22" s="21">
        <f t="shared" ca="1" si="15"/>
        <v>0</v>
      </c>
      <c r="AM22" s="21">
        <f t="shared" ca="1" si="15"/>
        <v>39928557.18</v>
      </c>
      <c r="AN22" s="21">
        <f t="shared" ca="1" si="15"/>
        <v>4555818.68</v>
      </c>
      <c r="AO22" s="21">
        <f t="shared" ca="1" si="15"/>
        <v>0</v>
      </c>
      <c r="AP22" s="21">
        <f t="shared" ca="1" si="15"/>
        <v>1985206.71</v>
      </c>
      <c r="AQ22" s="21">
        <f t="shared" ca="1" si="15"/>
        <v>0</v>
      </c>
      <c r="AR22" s="21">
        <f t="shared" ca="1" si="15"/>
        <v>0</v>
      </c>
      <c r="AS22" s="21">
        <f t="shared" ca="1" si="15"/>
        <v>0</v>
      </c>
      <c r="AT22" s="21">
        <f t="shared" ca="1" si="15"/>
        <v>711597555.29999995</v>
      </c>
      <c r="AU22" s="21">
        <f t="shared" ca="1" si="15"/>
        <v>388211189.72000003</v>
      </c>
      <c r="AV22" s="21">
        <f t="shared" ca="1" si="15"/>
        <v>0</v>
      </c>
      <c r="AW22" s="21">
        <f t="shared" ca="1" si="15"/>
        <v>0</v>
      </c>
      <c r="AX22" s="21">
        <f t="shared" ca="1" si="15"/>
        <v>0</v>
      </c>
      <c r="AY22" s="21">
        <f t="shared" ca="1" si="15"/>
        <v>0</v>
      </c>
      <c r="AZ22" s="21">
        <f t="shared" ca="1" si="2"/>
        <v>0</v>
      </c>
      <c r="BA22" s="21">
        <f t="shared" ca="1" si="3"/>
        <v>0</v>
      </c>
      <c r="BB22" s="21">
        <f t="shared" ca="1" si="3"/>
        <v>0</v>
      </c>
      <c r="BC22" s="21">
        <f t="shared" ca="1" si="3"/>
        <v>0</v>
      </c>
      <c r="BD22" s="21">
        <f t="shared" ca="1" si="3"/>
        <v>18262406.300000001</v>
      </c>
      <c r="BE22" s="21">
        <f t="shared" ca="1" si="3"/>
        <v>0</v>
      </c>
      <c r="BF22" s="21">
        <f t="shared" ca="1" si="3"/>
        <v>0</v>
      </c>
      <c r="BG22" s="21">
        <f t="shared" ca="1" si="3"/>
        <v>0</v>
      </c>
      <c r="BH22" s="21">
        <f t="shared" ca="1" si="3"/>
        <v>36882.910000000003</v>
      </c>
      <c r="BI22" s="21">
        <f t="shared" ca="1" si="3"/>
        <v>0</v>
      </c>
      <c r="BJ22" s="21">
        <f t="shared" ca="1" si="3"/>
        <v>0</v>
      </c>
      <c r="BK22" s="21">
        <f t="shared" ca="1" si="3"/>
        <v>0</v>
      </c>
      <c r="BL22" s="21">
        <f t="shared" ca="1" si="3"/>
        <v>31814.65</v>
      </c>
      <c r="BM22" s="21">
        <f t="shared" ca="1" si="3"/>
        <v>0</v>
      </c>
      <c r="BN22" s="21">
        <f t="shared" ca="1" si="3"/>
        <v>689939.23</v>
      </c>
      <c r="BO22" s="21">
        <f t="shared" ca="1" si="3"/>
        <v>0</v>
      </c>
      <c r="BP22" s="21">
        <f t="shared" ref="BP22:CE37" ca="1" si="16">IFERROR(INDIRECT("'"&amp;$B$2&amp;"'!"&amp;ADDRESS(MATCH($B22,INDIRECT("'"&amp;$B$2&amp;"'!$B$1:$B$1095"),0),MATCH(BP$5,INDIRECT("'"&amp;$B$2&amp;"'!5:5"),0))),0)</f>
        <v>19400391.34</v>
      </c>
      <c r="BQ22" s="21">
        <f t="shared" ca="1" si="16"/>
        <v>9742266.3900000006</v>
      </c>
      <c r="BR22" s="21">
        <f t="shared" ca="1" si="16"/>
        <v>3197140798.6700001</v>
      </c>
      <c r="BS22" s="21">
        <f t="shared" ca="1" si="16"/>
        <v>22607455.789999999</v>
      </c>
      <c r="BT22" s="21">
        <f t="shared" ca="1" si="16"/>
        <v>0</v>
      </c>
      <c r="BU22" s="21">
        <f t="shared" ca="1" si="16"/>
        <v>0</v>
      </c>
      <c r="BV22" s="21">
        <f t="shared" ca="1" si="16"/>
        <v>0</v>
      </c>
      <c r="BW22" s="21">
        <f t="shared" ca="1" si="16"/>
        <v>6514685.3300000001</v>
      </c>
      <c r="BX22" s="21">
        <f t="shared" ca="1" si="16"/>
        <v>0</v>
      </c>
      <c r="BY22" s="21">
        <f t="shared" ca="1" si="16"/>
        <v>0</v>
      </c>
      <c r="BZ22" s="21">
        <f t="shared" ca="1" si="16"/>
        <v>148877037.93000001</v>
      </c>
      <c r="CA22" s="21">
        <f t="shared" ca="1" si="16"/>
        <v>1590657063.3499999</v>
      </c>
      <c r="CB22" s="21">
        <f t="shared" ca="1" si="16"/>
        <v>16511333.77</v>
      </c>
      <c r="CC22" s="21">
        <f t="shared" ca="1" si="16"/>
        <v>947229709.22000003</v>
      </c>
      <c r="CD22" s="21">
        <f t="shared" ca="1" si="16"/>
        <v>0</v>
      </c>
      <c r="CE22" s="21">
        <f t="shared" ca="1" si="16"/>
        <v>0</v>
      </c>
      <c r="CF22" s="21">
        <f t="shared" ca="1" si="4"/>
        <v>22442178.940000001</v>
      </c>
      <c r="CG22" s="21">
        <f t="shared" ca="1" si="5"/>
        <v>130176896.34</v>
      </c>
      <c r="CH22" s="21">
        <f t="shared" ca="1" si="5"/>
        <v>0</v>
      </c>
      <c r="CI22" s="22">
        <f t="shared" ca="1" si="11"/>
        <v>3650604701.3199997</v>
      </c>
      <c r="CJ22" s="21">
        <f t="shared" ca="1" si="6"/>
        <v>0</v>
      </c>
      <c r="CK22" s="21">
        <f t="shared" ca="1" si="6"/>
        <v>70210</v>
      </c>
      <c r="CL22" s="22">
        <f t="shared" ca="1" si="12"/>
        <v>815372678.48000002</v>
      </c>
      <c r="CM22" s="21">
        <f t="shared" ca="1" si="7"/>
        <v>282134.59000000003</v>
      </c>
      <c r="CN22" s="21">
        <f t="shared" ca="1" si="7"/>
        <v>815090543.88999999</v>
      </c>
      <c r="CO22" s="22">
        <f t="shared" ca="1" si="13"/>
        <v>2835161812.8399997</v>
      </c>
      <c r="CP22" s="21">
        <f t="shared" ca="1" si="8"/>
        <v>8194262.1200000001</v>
      </c>
      <c r="CQ22" s="21">
        <f t="shared" ca="1" si="8"/>
        <v>2826967550.7199998</v>
      </c>
      <c r="CR22" s="21">
        <f t="shared" ca="1" si="8"/>
        <v>914831.01</v>
      </c>
      <c r="CS22" s="21">
        <f t="shared" ca="1" si="8"/>
        <v>0</v>
      </c>
      <c r="CT22" s="21">
        <f t="shared" ca="1" si="8"/>
        <v>0</v>
      </c>
      <c r="CU22" s="22">
        <f t="shared" ca="1" si="9"/>
        <v>15977141434.800001</v>
      </c>
    </row>
    <row r="23" spans="1:99" ht="12.75" customHeight="1" x14ac:dyDescent="0.2">
      <c r="A23" s="64" t="s">
        <v>177</v>
      </c>
      <c r="B23" s="20">
        <v>1022</v>
      </c>
      <c r="C23" s="65" t="s">
        <v>146</v>
      </c>
      <c r="D23" s="22">
        <f ca="1">+E23+F23+G23</f>
        <v>182505418.26999998</v>
      </c>
      <c r="E23" s="21">
        <f t="shared" ref="E23:T38" ca="1" si="17">IFERROR(INDIRECT("'"&amp;$B$2&amp;"'!"&amp;ADDRESS(MATCH($B23,INDIRECT("'"&amp;$B$2&amp;"'!$B$1:$B$1095"),0),MATCH(E$5,INDIRECT("'"&amp;$B$2&amp;"'!5:5"),0))),0)</f>
        <v>1799361.6600000004</v>
      </c>
      <c r="F23" s="21">
        <f t="shared" ca="1" si="17"/>
        <v>67949584.976980761</v>
      </c>
      <c r="G23" s="21">
        <f t="shared" ca="1" si="17"/>
        <v>112756471.63301922</v>
      </c>
      <c r="H23" s="21">
        <f t="shared" ca="1" si="17"/>
        <v>0</v>
      </c>
      <c r="I23" s="21">
        <f t="shared" ca="1" si="17"/>
        <v>565736.25</v>
      </c>
      <c r="J23" s="21">
        <f t="shared" ca="1" si="17"/>
        <v>0</v>
      </c>
      <c r="K23" s="21">
        <f t="shared" ca="1" si="17"/>
        <v>0</v>
      </c>
      <c r="L23" s="21">
        <f t="shared" ca="1" si="17"/>
        <v>0</v>
      </c>
      <c r="M23" s="21">
        <f t="shared" ca="1" si="17"/>
        <v>0</v>
      </c>
      <c r="N23" s="21">
        <f t="shared" ca="1" si="17"/>
        <v>0</v>
      </c>
      <c r="O23" s="21">
        <f t="shared" ca="1" si="17"/>
        <v>160104529.88</v>
      </c>
      <c r="P23" s="21">
        <f t="shared" ca="1" si="17"/>
        <v>0</v>
      </c>
      <c r="Q23" s="21">
        <f t="shared" ca="1" si="17"/>
        <v>1977415.5100000002</v>
      </c>
      <c r="R23" s="21">
        <f t="shared" ca="1" si="17"/>
        <v>0</v>
      </c>
      <c r="S23" s="21">
        <f t="shared" ca="1" si="17"/>
        <v>0</v>
      </c>
      <c r="T23" s="21">
        <f t="shared" ca="1" si="17"/>
        <v>4857164.1099999975</v>
      </c>
      <c r="U23" s="21">
        <f t="shared" ref="U23:AJ38" ca="1" si="18">IFERROR(INDIRECT("'"&amp;$B$2&amp;"'!"&amp;ADDRESS(MATCH($B23,INDIRECT("'"&amp;$B$2&amp;"'!$B$1:$B$1095"),0),MATCH(U$5,INDIRECT("'"&amp;$B$2&amp;"'!5:5"),0))),0)</f>
        <v>114691.11</v>
      </c>
      <c r="V23" s="21">
        <f t="shared" ca="1" si="18"/>
        <v>1309342.99</v>
      </c>
      <c r="W23" s="21">
        <f t="shared" ca="1" si="18"/>
        <v>7503644.9599999981</v>
      </c>
      <c r="X23" s="21">
        <f t="shared" ca="1" si="18"/>
        <v>0</v>
      </c>
      <c r="Y23" s="21">
        <f t="shared" ca="1" si="18"/>
        <v>2078444.3800000001</v>
      </c>
      <c r="Z23" s="21">
        <f t="shared" ca="1" si="18"/>
        <v>17065600.439999998</v>
      </c>
      <c r="AA23" s="21">
        <f t="shared" ca="1" si="18"/>
        <v>0</v>
      </c>
      <c r="AB23" s="21">
        <f t="shared" ca="1" si="18"/>
        <v>0</v>
      </c>
      <c r="AC23" s="21">
        <f t="shared" ca="1" si="18"/>
        <v>0</v>
      </c>
      <c r="AD23" s="21">
        <f t="shared" ca="1" si="18"/>
        <v>153064.95000000001</v>
      </c>
      <c r="AE23" s="21">
        <f t="shared" ca="1" si="18"/>
        <v>0</v>
      </c>
      <c r="AF23" s="21">
        <f t="shared" ca="1" si="18"/>
        <v>467550.74</v>
      </c>
      <c r="AG23" s="21">
        <f t="shared" ca="1" si="18"/>
        <v>0</v>
      </c>
      <c r="AH23" s="21">
        <f t="shared" ca="1" si="18"/>
        <v>0</v>
      </c>
      <c r="AI23" s="21">
        <f t="shared" ca="1" si="18"/>
        <v>0</v>
      </c>
      <c r="AJ23" s="21">
        <f t="shared" ca="1" si="15"/>
        <v>0</v>
      </c>
      <c r="AK23" s="21">
        <f t="shared" ca="1" si="15"/>
        <v>0</v>
      </c>
      <c r="AL23" s="21">
        <f t="shared" ca="1" si="15"/>
        <v>0</v>
      </c>
      <c r="AM23" s="21">
        <f t="shared" ca="1" si="15"/>
        <v>274692.51000000007</v>
      </c>
      <c r="AN23" s="21">
        <f t="shared" ca="1" si="15"/>
        <v>0</v>
      </c>
      <c r="AO23" s="21">
        <f t="shared" ca="1" si="15"/>
        <v>0</v>
      </c>
      <c r="AP23" s="21">
        <f t="shared" ca="1" si="15"/>
        <v>16018.2</v>
      </c>
      <c r="AQ23" s="21">
        <f t="shared" ca="1" si="15"/>
        <v>0</v>
      </c>
      <c r="AR23" s="21">
        <f t="shared" ca="1" si="15"/>
        <v>0</v>
      </c>
      <c r="AS23" s="21">
        <f t="shared" ca="1" si="15"/>
        <v>0</v>
      </c>
      <c r="AT23" s="21">
        <f t="shared" ca="1" si="15"/>
        <v>0</v>
      </c>
      <c r="AU23" s="21">
        <f t="shared" ca="1" si="15"/>
        <v>0</v>
      </c>
      <c r="AV23" s="21">
        <f t="shared" ca="1" si="15"/>
        <v>0</v>
      </c>
      <c r="AW23" s="21">
        <f t="shared" ca="1" si="15"/>
        <v>0</v>
      </c>
      <c r="AX23" s="21">
        <f t="shared" ca="1" si="15"/>
        <v>0</v>
      </c>
      <c r="AY23" s="21">
        <f t="shared" ca="1" si="15"/>
        <v>0</v>
      </c>
      <c r="AZ23" s="21">
        <f t="shared" ref="AZ23:BO38" ca="1" si="19">IFERROR(INDIRECT("'"&amp;$B$2&amp;"'!"&amp;ADDRESS(MATCH($B23,INDIRECT("'"&amp;$B$2&amp;"'!$B$1:$B$1095"),0),MATCH(AZ$5,INDIRECT("'"&amp;$B$2&amp;"'!5:5"),0))),0)</f>
        <v>0</v>
      </c>
      <c r="BA23" s="21">
        <f t="shared" ca="1" si="19"/>
        <v>0</v>
      </c>
      <c r="BB23" s="21">
        <f t="shared" ca="1" si="19"/>
        <v>0</v>
      </c>
      <c r="BC23" s="21">
        <f t="shared" ca="1" si="19"/>
        <v>0</v>
      </c>
      <c r="BD23" s="21">
        <f t="shared" ca="1" si="19"/>
        <v>1093111.46</v>
      </c>
      <c r="BE23" s="21">
        <f t="shared" ca="1" si="19"/>
        <v>51893.55</v>
      </c>
      <c r="BF23" s="21">
        <f t="shared" ca="1" si="19"/>
        <v>0</v>
      </c>
      <c r="BG23" s="21">
        <f t="shared" ca="1" si="19"/>
        <v>0</v>
      </c>
      <c r="BH23" s="21">
        <f t="shared" ca="1" si="19"/>
        <v>0</v>
      </c>
      <c r="BI23" s="21">
        <f t="shared" ca="1" si="19"/>
        <v>0</v>
      </c>
      <c r="BJ23" s="21">
        <f t="shared" ca="1" si="19"/>
        <v>0</v>
      </c>
      <c r="BK23" s="21">
        <f t="shared" ca="1" si="19"/>
        <v>0</v>
      </c>
      <c r="BL23" s="21">
        <f t="shared" ca="1" si="19"/>
        <v>0</v>
      </c>
      <c r="BM23" s="21">
        <f t="shared" ca="1" si="19"/>
        <v>0</v>
      </c>
      <c r="BN23" s="21">
        <f t="shared" ca="1" si="19"/>
        <v>43263.54</v>
      </c>
      <c r="BO23" s="21">
        <f t="shared" ca="1" si="19"/>
        <v>0</v>
      </c>
      <c r="BP23" s="21">
        <f t="shared" ca="1" si="16"/>
        <v>24982430.96000028</v>
      </c>
      <c r="BQ23" s="21">
        <f t="shared" ca="1" si="16"/>
        <v>5951521.6400005845</v>
      </c>
      <c r="BR23" s="21">
        <f t="shared" ca="1" si="16"/>
        <v>13122261.370000001</v>
      </c>
      <c r="BS23" s="21">
        <f t="shared" ca="1" si="16"/>
        <v>5997925.379999999</v>
      </c>
      <c r="BT23" s="21">
        <f t="shared" ca="1" si="16"/>
        <v>0</v>
      </c>
      <c r="BU23" s="21">
        <f t="shared" ca="1" si="16"/>
        <v>0</v>
      </c>
      <c r="BV23" s="21">
        <f t="shared" ca="1" si="16"/>
        <v>0</v>
      </c>
      <c r="BW23" s="21">
        <f t="shared" ca="1" si="16"/>
        <v>0</v>
      </c>
      <c r="BX23" s="21">
        <f t="shared" ca="1" si="16"/>
        <v>0</v>
      </c>
      <c r="BY23" s="21">
        <f t="shared" ca="1" si="16"/>
        <v>0</v>
      </c>
      <c r="BZ23" s="21">
        <f t="shared" ca="1" si="16"/>
        <v>559701.16</v>
      </c>
      <c r="CA23" s="21">
        <f t="shared" ca="1" si="16"/>
        <v>0</v>
      </c>
      <c r="CB23" s="21">
        <f t="shared" ca="1" si="16"/>
        <v>0</v>
      </c>
      <c r="CC23" s="21">
        <f t="shared" ca="1" si="16"/>
        <v>0</v>
      </c>
      <c r="CD23" s="21">
        <f t="shared" ca="1" si="16"/>
        <v>0</v>
      </c>
      <c r="CE23" s="21">
        <f t="shared" ca="1" si="16"/>
        <v>0</v>
      </c>
      <c r="CF23" s="21">
        <f t="shared" ref="CF23:CH36" ca="1" si="20">IFERROR(INDIRECT("'"&amp;$B$2&amp;"'!"&amp;ADDRESS(MATCH($B23,INDIRECT("'"&amp;$B$2&amp;"'!$B$1:$B$1095"),0),MATCH(CF$5,INDIRECT("'"&amp;$B$2&amp;"'!5:5"),0))),0)</f>
        <v>0</v>
      </c>
      <c r="CG23" s="21">
        <f t="shared" ca="1" si="20"/>
        <v>0</v>
      </c>
      <c r="CH23" s="21">
        <f t="shared" ca="1" si="20"/>
        <v>0</v>
      </c>
      <c r="CI23" s="22">
        <f ca="1">CJ23+CK23+CL23+CO23</f>
        <v>22545467.230000027</v>
      </c>
      <c r="CJ23" s="21">
        <f t="shared" ref="CJ23:CK42" ca="1" si="21">IFERROR(INDIRECT("'"&amp;$B$2&amp;"'!"&amp;ADDRESS(MATCH($B23,INDIRECT("'"&amp;$B$2&amp;"'!$B$1:$B$1095"),0),MATCH(CJ$5,INDIRECT("'"&amp;$B$2&amp;"'!5:5"),0))),0)</f>
        <v>0</v>
      </c>
      <c r="CK23" s="21">
        <f t="shared" ca="1" si="21"/>
        <v>0</v>
      </c>
      <c r="CL23" s="22">
        <f ca="1">+CM23+CN23</f>
        <v>10746013.310000023</v>
      </c>
      <c r="CM23" s="21">
        <f t="shared" ref="CM23:CN42" ca="1" si="22">IFERROR(INDIRECT("'"&amp;$B$2&amp;"'!"&amp;ADDRESS(MATCH($B23,INDIRECT("'"&amp;$B$2&amp;"'!$B$1:$B$1095"),0),MATCH(CM$5,INDIRECT("'"&amp;$B$2&amp;"'!5:5"),0))),0)</f>
        <v>81717</v>
      </c>
      <c r="CN23" s="21">
        <f t="shared" ca="1" si="22"/>
        <v>10664296.310000023</v>
      </c>
      <c r="CO23" s="22">
        <f ca="1">+CP23+CQ23</f>
        <v>11799453.920000004</v>
      </c>
      <c r="CP23" s="21">
        <f t="shared" ref="CP23:CT38" ca="1" si="23">IFERROR(INDIRECT("'"&amp;$B$2&amp;"'!"&amp;ADDRESS(MATCH($B23,INDIRECT("'"&amp;$B$2&amp;"'!$B$1:$B$1095"),0),MATCH(CP$5,INDIRECT("'"&amp;$B$2&amp;"'!5:5"),0))),0)</f>
        <v>45708</v>
      </c>
      <c r="CQ23" s="21">
        <f t="shared" ca="1" si="23"/>
        <v>11753745.920000004</v>
      </c>
      <c r="CR23" s="21">
        <f t="shared" ca="1" si="23"/>
        <v>27005963.780000202</v>
      </c>
      <c r="CS23" s="21">
        <f t="shared" ca="1" si="23"/>
        <v>0</v>
      </c>
      <c r="CT23" s="21">
        <f t="shared" ca="1" si="23"/>
        <v>0</v>
      </c>
      <c r="CU23" s="22">
        <f t="shared" ca="1" si="9"/>
        <v>480346854.37000108</v>
      </c>
    </row>
    <row r="24" spans="1:99" ht="12.75" customHeight="1" x14ac:dyDescent="0.2">
      <c r="A24" s="64" t="s">
        <v>179</v>
      </c>
      <c r="B24" s="20">
        <v>1025</v>
      </c>
      <c r="C24" s="65" t="s">
        <v>146</v>
      </c>
      <c r="D24" s="22">
        <f ca="1">+E24+F24+G24</f>
        <v>42208663.459999979</v>
      </c>
      <c r="E24" s="21">
        <f t="shared" ca="1" si="17"/>
        <v>729578.15</v>
      </c>
      <c r="F24" s="21">
        <f t="shared" ca="1" si="17"/>
        <v>8795946.1799999792</v>
      </c>
      <c r="G24" s="21">
        <f t="shared" ca="1" si="17"/>
        <v>32683139.129999999</v>
      </c>
      <c r="H24" s="21">
        <f t="shared" ca="1" si="17"/>
        <v>966446.28</v>
      </c>
      <c r="I24" s="21">
        <f t="shared" ca="1" si="17"/>
        <v>828802.44000000099</v>
      </c>
      <c r="J24" s="21">
        <f t="shared" ca="1" si="17"/>
        <v>991430.99</v>
      </c>
      <c r="K24" s="21">
        <f t="shared" ca="1" si="17"/>
        <v>0</v>
      </c>
      <c r="L24" s="21">
        <f t="shared" ca="1" si="17"/>
        <v>0</v>
      </c>
      <c r="M24" s="21">
        <f t="shared" ca="1" si="17"/>
        <v>0</v>
      </c>
      <c r="N24" s="21">
        <f t="shared" ca="1" si="17"/>
        <v>0</v>
      </c>
      <c r="O24" s="21">
        <f t="shared" ca="1" si="17"/>
        <v>29776985.140000001</v>
      </c>
      <c r="P24" s="21">
        <f t="shared" ca="1" si="17"/>
        <v>0</v>
      </c>
      <c r="Q24" s="21">
        <f t="shared" ca="1" si="17"/>
        <v>1412912.2</v>
      </c>
      <c r="R24" s="21">
        <f t="shared" ca="1" si="17"/>
        <v>0</v>
      </c>
      <c r="S24" s="21">
        <f t="shared" ca="1" si="17"/>
        <v>0</v>
      </c>
      <c r="T24" s="21">
        <f t="shared" ca="1" si="17"/>
        <v>18272951.780000102</v>
      </c>
      <c r="U24" s="21">
        <f t="shared" ca="1" si="18"/>
        <v>39081.17</v>
      </c>
      <c r="V24" s="21">
        <f t="shared" ca="1" si="18"/>
        <v>3086929.3599999701</v>
      </c>
      <c r="W24" s="21">
        <f t="shared" ca="1" si="18"/>
        <v>64780667.510000303</v>
      </c>
      <c r="X24" s="21">
        <f t="shared" ca="1" si="18"/>
        <v>0</v>
      </c>
      <c r="Y24" s="21">
        <f t="shared" ca="1" si="18"/>
        <v>4990936.29</v>
      </c>
      <c r="Z24" s="21">
        <f t="shared" ca="1" si="18"/>
        <v>6962531.6500000702</v>
      </c>
      <c r="AA24" s="21">
        <f t="shared" ca="1" si="18"/>
        <v>0</v>
      </c>
      <c r="AB24" s="21">
        <f t="shared" ca="1" si="18"/>
        <v>0</v>
      </c>
      <c r="AC24" s="21">
        <f t="shared" ca="1" si="18"/>
        <v>571878.89000000095</v>
      </c>
      <c r="AD24" s="21">
        <f t="shared" ca="1" si="18"/>
        <v>2052397.3799999801</v>
      </c>
      <c r="AE24" s="21">
        <f t="shared" ca="1" si="18"/>
        <v>0</v>
      </c>
      <c r="AF24" s="21">
        <f t="shared" ca="1" si="18"/>
        <v>504053.1</v>
      </c>
      <c r="AG24" s="21">
        <f t="shared" ca="1" si="18"/>
        <v>0</v>
      </c>
      <c r="AH24" s="21">
        <f t="shared" ca="1" si="18"/>
        <v>0</v>
      </c>
      <c r="AI24" s="21">
        <f t="shared" ca="1" si="18"/>
        <v>0</v>
      </c>
      <c r="AJ24" s="21">
        <f t="shared" ca="1" si="15"/>
        <v>1665</v>
      </c>
      <c r="AK24" s="21">
        <f t="shared" ca="1" si="15"/>
        <v>0</v>
      </c>
      <c r="AL24" s="21">
        <f t="shared" ca="1" si="15"/>
        <v>0</v>
      </c>
      <c r="AM24" s="21">
        <f t="shared" ca="1" si="15"/>
        <v>231603.94</v>
      </c>
      <c r="AN24" s="21">
        <f t="shared" ca="1" si="15"/>
        <v>20617</v>
      </c>
      <c r="AO24" s="21">
        <f t="shared" ca="1" si="15"/>
        <v>0</v>
      </c>
      <c r="AP24" s="21">
        <f t="shared" ca="1" si="15"/>
        <v>548725.86</v>
      </c>
      <c r="AQ24" s="21">
        <f t="shared" ca="1" si="15"/>
        <v>0</v>
      </c>
      <c r="AR24" s="21">
        <f t="shared" ca="1" si="15"/>
        <v>0</v>
      </c>
      <c r="AS24" s="21">
        <f t="shared" ca="1" si="15"/>
        <v>0</v>
      </c>
      <c r="AT24" s="21">
        <f t="shared" ca="1" si="15"/>
        <v>98357724.609999493</v>
      </c>
      <c r="AU24" s="21">
        <f t="shared" ca="1" si="15"/>
        <v>7750349.5400000298</v>
      </c>
      <c r="AV24" s="21">
        <f t="shared" ca="1" si="15"/>
        <v>7663901.9600000596</v>
      </c>
      <c r="AW24" s="21">
        <f t="shared" ca="1" si="15"/>
        <v>0</v>
      </c>
      <c r="AX24" s="21">
        <f t="shared" ca="1" si="15"/>
        <v>0</v>
      </c>
      <c r="AY24" s="21">
        <f t="shared" ca="1" si="15"/>
        <v>0</v>
      </c>
      <c r="AZ24" s="21">
        <f t="shared" ca="1" si="19"/>
        <v>0</v>
      </c>
      <c r="BA24" s="21">
        <f t="shared" ca="1" si="19"/>
        <v>0</v>
      </c>
      <c r="BB24" s="21">
        <f t="shared" ca="1" si="19"/>
        <v>0</v>
      </c>
      <c r="BC24" s="21">
        <f t="shared" ca="1" si="19"/>
        <v>0</v>
      </c>
      <c r="BD24" s="21">
        <f t="shared" ca="1" si="19"/>
        <v>5738793.3299998604</v>
      </c>
      <c r="BE24" s="21">
        <f t="shared" ca="1" si="19"/>
        <v>0</v>
      </c>
      <c r="BF24" s="21">
        <f t="shared" ca="1" si="19"/>
        <v>0</v>
      </c>
      <c r="BG24" s="21">
        <f t="shared" ca="1" si="19"/>
        <v>0</v>
      </c>
      <c r="BH24" s="21">
        <f t="shared" ca="1" si="19"/>
        <v>0</v>
      </c>
      <c r="BI24" s="21">
        <f t="shared" ca="1" si="19"/>
        <v>0</v>
      </c>
      <c r="BJ24" s="21">
        <f t="shared" ca="1" si="19"/>
        <v>0</v>
      </c>
      <c r="BK24" s="21">
        <f t="shared" ca="1" si="19"/>
        <v>0</v>
      </c>
      <c r="BL24" s="21">
        <f t="shared" ca="1" si="19"/>
        <v>0</v>
      </c>
      <c r="BM24" s="21">
        <f t="shared" ca="1" si="19"/>
        <v>0</v>
      </c>
      <c r="BN24" s="21">
        <f t="shared" ca="1" si="19"/>
        <v>205189.3</v>
      </c>
      <c r="BO24" s="21">
        <f t="shared" ca="1" si="19"/>
        <v>0</v>
      </c>
      <c r="BP24" s="21">
        <f t="shared" ca="1" si="16"/>
        <v>23230739.3999997</v>
      </c>
      <c r="BQ24" s="21">
        <f t="shared" ca="1" si="16"/>
        <v>0</v>
      </c>
      <c r="BR24" s="21">
        <f t="shared" ca="1" si="16"/>
        <v>513037.26</v>
      </c>
      <c r="BS24" s="21">
        <f t="shared" ca="1" si="16"/>
        <v>8676953.33999989</v>
      </c>
      <c r="BT24" s="21">
        <f t="shared" ca="1" si="16"/>
        <v>0</v>
      </c>
      <c r="BU24" s="21">
        <f t="shared" ca="1" si="16"/>
        <v>0</v>
      </c>
      <c r="BV24" s="21">
        <f t="shared" ca="1" si="16"/>
        <v>0</v>
      </c>
      <c r="BW24" s="21">
        <f t="shared" ca="1" si="16"/>
        <v>0</v>
      </c>
      <c r="BX24" s="21">
        <f t="shared" ca="1" si="16"/>
        <v>0</v>
      </c>
      <c r="BY24" s="21">
        <f t="shared" ca="1" si="16"/>
        <v>0</v>
      </c>
      <c r="BZ24" s="21">
        <f t="shared" ca="1" si="16"/>
        <v>0</v>
      </c>
      <c r="CA24" s="21">
        <f t="shared" ca="1" si="16"/>
        <v>124589.93</v>
      </c>
      <c r="CB24" s="21">
        <f t="shared" ca="1" si="16"/>
        <v>0</v>
      </c>
      <c r="CC24" s="21">
        <f t="shared" ca="1" si="16"/>
        <v>76654409.789999902</v>
      </c>
      <c r="CD24" s="21">
        <f t="shared" ca="1" si="16"/>
        <v>0</v>
      </c>
      <c r="CE24" s="21">
        <f t="shared" ca="1" si="16"/>
        <v>0</v>
      </c>
      <c r="CF24" s="21">
        <f t="shared" ca="1" si="20"/>
        <v>0</v>
      </c>
      <c r="CG24" s="21">
        <f t="shared" ca="1" si="20"/>
        <v>45699.38</v>
      </c>
      <c r="CH24" s="21">
        <f t="shared" ca="1" si="20"/>
        <v>4780.8</v>
      </c>
      <c r="CI24" s="22">
        <f ca="1">CJ24+CK24+CL24+CO24</f>
        <v>54244131.149999991</v>
      </c>
      <c r="CJ24" s="21">
        <f t="shared" ca="1" si="21"/>
        <v>1500</v>
      </c>
      <c r="CK24" s="21">
        <f t="shared" ca="1" si="21"/>
        <v>0</v>
      </c>
      <c r="CL24" s="22">
        <f ca="1">+CM24+CN24</f>
        <v>49110636.209999993</v>
      </c>
      <c r="CM24" s="21">
        <f t="shared" ca="1" si="22"/>
        <v>0</v>
      </c>
      <c r="CN24" s="21">
        <f t="shared" ca="1" si="22"/>
        <v>49110636.209999993</v>
      </c>
      <c r="CO24" s="22">
        <f ca="1">+CP24+CQ24</f>
        <v>5131994.9400000004</v>
      </c>
      <c r="CP24" s="21">
        <f t="shared" ca="1" si="23"/>
        <v>233234.96</v>
      </c>
      <c r="CQ24" s="21">
        <f t="shared" ca="1" si="23"/>
        <v>4898759.9800000004</v>
      </c>
      <c r="CR24" s="21">
        <f t="shared" ca="1" si="23"/>
        <v>357186.42</v>
      </c>
      <c r="CS24" s="21">
        <f t="shared" ca="1" si="23"/>
        <v>0</v>
      </c>
      <c r="CT24" s="21">
        <f t="shared" ca="1" si="23"/>
        <v>0</v>
      </c>
      <c r="CU24" s="22">
        <f t="shared" ca="1" si="9"/>
        <v>461816765.64999938</v>
      </c>
    </row>
    <row r="25" spans="1:99" ht="12.75" customHeight="1" x14ac:dyDescent="0.2">
      <c r="A25" s="64" t="s">
        <v>181</v>
      </c>
      <c r="B25" s="20">
        <v>1027</v>
      </c>
      <c r="C25" s="65" t="s">
        <v>146</v>
      </c>
      <c r="D25" s="22">
        <f t="shared" ref="D25:D76" ca="1" si="24">+E25+F25+G25</f>
        <v>46995.94</v>
      </c>
      <c r="E25" s="21">
        <f t="shared" ca="1" si="17"/>
        <v>46994.33</v>
      </c>
      <c r="F25" s="21">
        <f t="shared" ca="1" si="17"/>
        <v>0</v>
      </c>
      <c r="G25" s="21">
        <f t="shared" ca="1" si="17"/>
        <v>1.61</v>
      </c>
      <c r="H25" s="21">
        <f t="shared" ca="1" si="17"/>
        <v>0</v>
      </c>
      <c r="I25" s="21">
        <f t="shared" ca="1" si="17"/>
        <v>78735.09</v>
      </c>
      <c r="J25" s="21">
        <f t="shared" ca="1" si="17"/>
        <v>0</v>
      </c>
      <c r="K25" s="21">
        <f t="shared" ca="1" si="17"/>
        <v>0</v>
      </c>
      <c r="L25" s="21">
        <f t="shared" ca="1" si="17"/>
        <v>0</v>
      </c>
      <c r="M25" s="21">
        <f t="shared" ca="1" si="17"/>
        <v>0</v>
      </c>
      <c r="N25" s="21">
        <f t="shared" ca="1" si="17"/>
        <v>0</v>
      </c>
      <c r="O25" s="21">
        <f t="shared" ca="1" si="17"/>
        <v>342.4</v>
      </c>
      <c r="P25" s="21">
        <f t="shared" ca="1" si="17"/>
        <v>0</v>
      </c>
      <c r="Q25" s="21">
        <f t="shared" ca="1" si="17"/>
        <v>0</v>
      </c>
      <c r="R25" s="21">
        <f t="shared" ca="1" si="17"/>
        <v>0</v>
      </c>
      <c r="S25" s="21">
        <f t="shared" ca="1" si="17"/>
        <v>0</v>
      </c>
      <c r="T25" s="21">
        <f t="shared" ca="1" si="17"/>
        <v>70144007.38000001</v>
      </c>
      <c r="U25" s="21">
        <f t="shared" ca="1" si="18"/>
        <v>15437.976500000001</v>
      </c>
      <c r="V25" s="21">
        <f t="shared" ca="1" si="18"/>
        <v>390641.47</v>
      </c>
      <c r="W25" s="21">
        <f t="shared" ca="1" si="18"/>
        <v>1278401.8699999999</v>
      </c>
      <c r="X25" s="21">
        <f t="shared" ca="1" si="18"/>
        <v>0</v>
      </c>
      <c r="Y25" s="21">
        <f t="shared" ca="1" si="18"/>
        <v>925</v>
      </c>
      <c r="Z25" s="21">
        <f t="shared" ca="1" si="18"/>
        <v>137063.16999999998</v>
      </c>
      <c r="AA25" s="21">
        <f t="shared" ca="1" si="18"/>
        <v>0</v>
      </c>
      <c r="AB25" s="21">
        <f t="shared" ca="1" si="18"/>
        <v>0</v>
      </c>
      <c r="AC25" s="21">
        <f t="shared" ca="1" si="18"/>
        <v>1348.5</v>
      </c>
      <c r="AD25" s="21">
        <f t="shared" ca="1" si="18"/>
        <v>85.109999999999985</v>
      </c>
      <c r="AE25" s="21">
        <f t="shared" ca="1" si="18"/>
        <v>0</v>
      </c>
      <c r="AF25" s="21">
        <f t="shared" ca="1" si="18"/>
        <v>0</v>
      </c>
      <c r="AG25" s="21">
        <f t="shared" ca="1" si="18"/>
        <v>0</v>
      </c>
      <c r="AH25" s="21">
        <f t="shared" ca="1" si="18"/>
        <v>0</v>
      </c>
      <c r="AI25" s="21">
        <f t="shared" ca="1" si="18"/>
        <v>0</v>
      </c>
      <c r="AJ25" s="21">
        <f t="shared" ca="1" si="15"/>
        <v>2340</v>
      </c>
      <c r="AK25" s="21">
        <f t="shared" ca="1" si="15"/>
        <v>0</v>
      </c>
      <c r="AL25" s="21">
        <f t="shared" ca="1" si="15"/>
        <v>0</v>
      </c>
      <c r="AM25" s="21">
        <f t="shared" ca="1" si="15"/>
        <v>20000</v>
      </c>
      <c r="AN25" s="21">
        <f t="shared" ca="1" si="15"/>
        <v>0</v>
      </c>
      <c r="AO25" s="21">
        <f t="shared" ca="1" si="15"/>
        <v>0</v>
      </c>
      <c r="AP25" s="21">
        <f t="shared" ca="1" si="15"/>
        <v>0.44</v>
      </c>
      <c r="AQ25" s="21">
        <f t="shared" ca="1" si="15"/>
        <v>0</v>
      </c>
      <c r="AR25" s="21">
        <f t="shared" ca="1" si="15"/>
        <v>0</v>
      </c>
      <c r="AS25" s="21">
        <f t="shared" ca="1" si="15"/>
        <v>0</v>
      </c>
      <c r="AT25" s="21">
        <f t="shared" ca="1" si="15"/>
        <v>158962.66</v>
      </c>
      <c r="AU25" s="21">
        <f t="shared" ca="1" si="15"/>
        <v>103.82000000000001</v>
      </c>
      <c r="AV25" s="21">
        <f t="shared" ca="1" si="15"/>
        <v>704.2399999999999</v>
      </c>
      <c r="AW25" s="21">
        <f t="shared" ca="1" si="15"/>
        <v>0</v>
      </c>
      <c r="AX25" s="21">
        <f t="shared" ca="1" si="15"/>
        <v>20.900000000000002</v>
      </c>
      <c r="AY25" s="21">
        <f t="shared" ca="1" si="15"/>
        <v>0</v>
      </c>
      <c r="AZ25" s="21">
        <f t="shared" ca="1" si="19"/>
        <v>0</v>
      </c>
      <c r="BA25" s="21">
        <f t="shared" ca="1" si="19"/>
        <v>0</v>
      </c>
      <c r="BB25" s="21">
        <f t="shared" ca="1" si="19"/>
        <v>0</v>
      </c>
      <c r="BC25" s="21">
        <f t="shared" ca="1" si="19"/>
        <v>0</v>
      </c>
      <c r="BD25" s="21">
        <f t="shared" ca="1" si="19"/>
        <v>67088.639999999999</v>
      </c>
      <c r="BE25" s="21">
        <f t="shared" ca="1" si="19"/>
        <v>0</v>
      </c>
      <c r="BF25" s="21">
        <f t="shared" ca="1" si="19"/>
        <v>0</v>
      </c>
      <c r="BG25" s="21">
        <f t="shared" ca="1" si="19"/>
        <v>0</v>
      </c>
      <c r="BH25" s="21">
        <f t="shared" ca="1" si="19"/>
        <v>0</v>
      </c>
      <c r="BI25" s="21">
        <f t="shared" ca="1" si="19"/>
        <v>0</v>
      </c>
      <c r="BJ25" s="21">
        <f t="shared" ca="1" si="19"/>
        <v>0</v>
      </c>
      <c r="BK25" s="21">
        <f t="shared" ca="1" si="19"/>
        <v>0</v>
      </c>
      <c r="BL25" s="21">
        <f t="shared" ca="1" si="19"/>
        <v>0</v>
      </c>
      <c r="BM25" s="21">
        <f t="shared" ca="1" si="19"/>
        <v>0</v>
      </c>
      <c r="BN25" s="21">
        <f t="shared" ca="1" si="19"/>
        <v>2395.27</v>
      </c>
      <c r="BO25" s="21">
        <f t="shared" ca="1" si="19"/>
        <v>0</v>
      </c>
      <c r="BP25" s="21">
        <f t="shared" ca="1" si="16"/>
        <v>401.78999999999996</v>
      </c>
      <c r="BQ25" s="21">
        <f t="shared" ca="1" si="16"/>
        <v>0</v>
      </c>
      <c r="BR25" s="21">
        <f t="shared" ca="1" si="16"/>
        <v>4175.3100000000004</v>
      </c>
      <c r="BS25" s="21">
        <f t="shared" ca="1" si="16"/>
        <v>15687.86</v>
      </c>
      <c r="BT25" s="21">
        <f t="shared" ca="1" si="16"/>
        <v>0</v>
      </c>
      <c r="BU25" s="21">
        <f t="shared" ca="1" si="16"/>
        <v>0</v>
      </c>
      <c r="BV25" s="21">
        <f t="shared" ca="1" si="16"/>
        <v>0</v>
      </c>
      <c r="BW25" s="21">
        <f t="shared" ca="1" si="16"/>
        <v>0</v>
      </c>
      <c r="BX25" s="21">
        <f t="shared" ca="1" si="16"/>
        <v>0</v>
      </c>
      <c r="BY25" s="21">
        <f t="shared" ca="1" si="16"/>
        <v>0</v>
      </c>
      <c r="BZ25" s="21">
        <f t="shared" ca="1" si="16"/>
        <v>0</v>
      </c>
      <c r="CA25" s="21">
        <f t="shared" ca="1" si="16"/>
        <v>0</v>
      </c>
      <c r="CB25" s="21">
        <f t="shared" ca="1" si="16"/>
        <v>0</v>
      </c>
      <c r="CC25" s="21">
        <f t="shared" ca="1" si="16"/>
        <v>0</v>
      </c>
      <c r="CD25" s="21">
        <f t="shared" ca="1" si="16"/>
        <v>5893.33</v>
      </c>
      <c r="CE25" s="21">
        <f t="shared" ca="1" si="16"/>
        <v>0</v>
      </c>
      <c r="CF25" s="21">
        <f t="shared" ca="1" si="20"/>
        <v>0</v>
      </c>
      <c r="CG25" s="21">
        <f t="shared" ca="1" si="20"/>
        <v>0</v>
      </c>
      <c r="CH25" s="21">
        <f t="shared" ca="1" si="20"/>
        <v>1020</v>
      </c>
      <c r="CI25" s="22">
        <f t="shared" ref="CI25:CI76" ca="1" si="25">CJ25+CK25+CL25+CO25</f>
        <v>5971306.4499999993</v>
      </c>
      <c r="CJ25" s="21">
        <f t="shared" ca="1" si="21"/>
        <v>0</v>
      </c>
      <c r="CK25" s="21">
        <f t="shared" ca="1" si="21"/>
        <v>0</v>
      </c>
      <c r="CL25" s="22">
        <f t="shared" ref="CL25:CL76" ca="1" si="26">+CM25+CN25</f>
        <v>343255.48</v>
      </c>
      <c r="CM25" s="21">
        <f t="shared" ca="1" si="22"/>
        <v>6787.39</v>
      </c>
      <c r="CN25" s="21">
        <f t="shared" ca="1" si="22"/>
        <v>336468.08999999997</v>
      </c>
      <c r="CO25" s="22">
        <f t="shared" ref="CO25:CO76" ca="1" si="27">+CP25+CQ25</f>
        <v>5628050.9699999997</v>
      </c>
      <c r="CP25" s="21">
        <f t="shared" ca="1" si="23"/>
        <v>0</v>
      </c>
      <c r="CQ25" s="21">
        <f t="shared" ca="1" si="23"/>
        <v>5628050.9699999997</v>
      </c>
      <c r="CR25" s="21">
        <f t="shared" ca="1" si="23"/>
        <v>94305.97</v>
      </c>
      <c r="CS25" s="21">
        <f t="shared" ca="1" si="23"/>
        <v>0</v>
      </c>
      <c r="CT25" s="21">
        <f t="shared" ca="1" si="23"/>
        <v>0</v>
      </c>
      <c r="CU25" s="22">
        <f t="shared" ca="1" si="9"/>
        <v>78438390.586500004</v>
      </c>
    </row>
    <row r="26" spans="1:99" ht="12.75" customHeight="1" x14ac:dyDescent="0.2">
      <c r="A26" s="64" t="s">
        <v>183</v>
      </c>
      <c r="B26" s="20">
        <v>1028</v>
      </c>
      <c r="C26" s="65" t="s">
        <v>146</v>
      </c>
      <c r="D26" s="22">
        <f t="shared" ca="1" si="24"/>
        <v>317528250.11100006</v>
      </c>
      <c r="E26" s="21">
        <f t="shared" ca="1" si="17"/>
        <v>3086403.92</v>
      </c>
      <c r="F26" s="21">
        <f t="shared" ca="1" si="17"/>
        <v>264928464.23600009</v>
      </c>
      <c r="G26" s="21">
        <f t="shared" ca="1" si="17"/>
        <v>49513381.955000006</v>
      </c>
      <c r="H26" s="21">
        <f t="shared" ca="1" si="17"/>
        <v>459099.45299999998</v>
      </c>
      <c r="I26" s="21">
        <f t="shared" ca="1" si="17"/>
        <v>1526705.6099999996</v>
      </c>
      <c r="J26" s="21">
        <f t="shared" ca="1" si="17"/>
        <v>0</v>
      </c>
      <c r="K26" s="21">
        <f t="shared" ca="1" si="17"/>
        <v>0</v>
      </c>
      <c r="L26" s="21">
        <f t="shared" ca="1" si="17"/>
        <v>0</v>
      </c>
      <c r="M26" s="21">
        <f t="shared" ca="1" si="17"/>
        <v>0</v>
      </c>
      <c r="N26" s="21">
        <f t="shared" ca="1" si="17"/>
        <v>0</v>
      </c>
      <c r="O26" s="21">
        <f t="shared" ca="1" si="17"/>
        <v>5489505.6570000006</v>
      </c>
      <c r="P26" s="21">
        <f t="shared" ca="1" si="17"/>
        <v>0</v>
      </c>
      <c r="Q26" s="21">
        <f t="shared" ca="1" si="17"/>
        <v>1192891.189</v>
      </c>
      <c r="R26" s="21">
        <f t="shared" ca="1" si="17"/>
        <v>0</v>
      </c>
      <c r="S26" s="21">
        <f t="shared" ca="1" si="17"/>
        <v>0</v>
      </c>
      <c r="T26" s="21">
        <f t="shared" ca="1" si="17"/>
        <v>606618504.85231709</v>
      </c>
      <c r="U26" s="21">
        <f t="shared" ca="1" si="18"/>
        <v>22817613.880683012</v>
      </c>
      <c r="V26" s="21">
        <f t="shared" ca="1" si="18"/>
        <v>2922169.0199999991</v>
      </c>
      <c r="W26" s="21">
        <f t="shared" ca="1" si="18"/>
        <v>38258214.560000002</v>
      </c>
      <c r="X26" s="21">
        <f t="shared" ca="1" si="18"/>
        <v>0</v>
      </c>
      <c r="Y26" s="21">
        <f t="shared" ca="1" si="18"/>
        <v>1328745.7930000001</v>
      </c>
      <c r="Z26" s="21">
        <f t="shared" ca="1" si="18"/>
        <v>5782928.3949999986</v>
      </c>
      <c r="AA26" s="21">
        <f t="shared" ca="1" si="18"/>
        <v>0</v>
      </c>
      <c r="AB26" s="21">
        <f t="shared" ca="1" si="18"/>
        <v>0</v>
      </c>
      <c r="AC26" s="21">
        <f t="shared" ca="1" si="18"/>
        <v>274503.09600000008</v>
      </c>
      <c r="AD26" s="21">
        <f t="shared" ca="1" si="18"/>
        <v>1130106.5779999997</v>
      </c>
      <c r="AE26" s="21">
        <f t="shared" ca="1" si="18"/>
        <v>0</v>
      </c>
      <c r="AF26" s="21">
        <f t="shared" ca="1" si="18"/>
        <v>23526.65</v>
      </c>
      <c r="AG26" s="21">
        <f t="shared" ca="1" si="18"/>
        <v>0</v>
      </c>
      <c r="AH26" s="21">
        <f t="shared" ca="1" si="18"/>
        <v>0</v>
      </c>
      <c r="AI26" s="21">
        <f t="shared" ca="1" si="18"/>
        <v>0</v>
      </c>
      <c r="AJ26" s="21">
        <f t="shared" ca="1" si="15"/>
        <v>1004126</v>
      </c>
      <c r="AK26" s="21">
        <f t="shared" ca="1" si="15"/>
        <v>11345.2</v>
      </c>
      <c r="AL26" s="21">
        <f t="shared" ca="1" si="15"/>
        <v>0</v>
      </c>
      <c r="AM26" s="21">
        <f t="shared" ca="1" si="15"/>
        <v>71339.17</v>
      </c>
      <c r="AN26" s="21">
        <f t="shared" ca="1" si="15"/>
        <v>0</v>
      </c>
      <c r="AO26" s="21">
        <f t="shared" ca="1" si="15"/>
        <v>0</v>
      </c>
      <c r="AP26" s="21">
        <f t="shared" ca="1" si="15"/>
        <v>80171.807000000001</v>
      </c>
      <c r="AQ26" s="21">
        <f t="shared" ca="1" si="15"/>
        <v>0</v>
      </c>
      <c r="AR26" s="21">
        <f t="shared" ca="1" si="15"/>
        <v>0</v>
      </c>
      <c r="AS26" s="21">
        <f t="shared" ca="1" si="15"/>
        <v>0</v>
      </c>
      <c r="AT26" s="21">
        <f t="shared" ca="1" si="15"/>
        <v>0</v>
      </c>
      <c r="AU26" s="21">
        <f t="shared" ca="1" si="15"/>
        <v>0</v>
      </c>
      <c r="AV26" s="21">
        <f t="shared" ca="1" si="15"/>
        <v>0</v>
      </c>
      <c r="AW26" s="21">
        <f t="shared" ca="1" si="15"/>
        <v>0</v>
      </c>
      <c r="AX26" s="21">
        <f t="shared" ca="1" si="15"/>
        <v>0</v>
      </c>
      <c r="AY26" s="21">
        <f t="shared" ca="1" si="15"/>
        <v>0</v>
      </c>
      <c r="AZ26" s="21">
        <f t="shared" ca="1" si="19"/>
        <v>0</v>
      </c>
      <c r="BA26" s="21">
        <f t="shared" ca="1" si="19"/>
        <v>0</v>
      </c>
      <c r="BB26" s="21">
        <f t="shared" ca="1" si="19"/>
        <v>0</v>
      </c>
      <c r="BC26" s="21">
        <f t="shared" ca="1" si="19"/>
        <v>0</v>
      </c>
      <c r="BD26" s="21">
        <f t="shared" ca="1" si="19"/>
        <v>773408.72799999954</v>
      </c>
      <c r="BE26" s="21">
        <f t="shared" ca="1" si="19"/>
        <v>0</v>
      </c>
      <c r="BF26" s="21">
        <f t="shared" ca="1" si="19"/>
        <v>0</v>
      </c>
      <c r="BG26" s="21">
        <f t="shared" ca="1" si="19"/>
        <v>0</v>
      </c>
      <c r="BH26" s="21">
        <f t="shared" ca="1" si="19"/>
        <v>0</v>
      </c>
      <c r="BI26" s="21">
        <f t="shared" ca="1" si="19"/>
        <v>0</v>
      </c>
      <c r="BJ26" s="21">
        <f t="shared" ca="1" si="19"/>
        <v>0</v>
      </c>
      <c r="BK26" s="21">
        <f t="shared" ca="1" si="19"/>
        <v>0</v>
      </c>
      <c r="BL26" s="21">
        <f t="shared" ca="1" si="19"/>
        <v>0</v>
      </c>
      <c r="BM26" s="21">
        <f t="shared" ca="1" si="19"/>
        <v>0</v>
      </c>
      <c r="BN26" s="21">
        <f t="shared" ca="1" si="19"/>
        <v>19693.68</v>
      </c>
      <c r="BO26" s="21">
        <f t="shared" ca="1" si="19"/>
        <v>0</v>
      </c>
      <c r="BP26" s="21">
        <f t="shared" ca="1" si="16"/>
        <v>26530850.020000003</v>
      </c>
      <c r="BQ26" s="21">
        <f t="shared" ca="1" si="16"/>
        <v>1130838.4749999999</v>
      </c>
      <c r="BR26" s="21">
        <f t="shared" ca="1" si="16"/>
        <v>6847550.5749999993</v>
      </c>
      <c r="BS26" s="21">
        <f t="shared" ca="1" si="16"/>
        <v>4671993.5449999981</v>
      </c>
      <c r="BT26" s="21">
        <f t="shared" ca="1" si="16"/>
        <v>0</v>
      </c>
      <c r="BU26" s="21">
        <f t="shared" ca="1" si="16"/>
        <v>0</v>
      </c>
      <c r="BV26" s="21">
        <f t="shared" ca="1" si="16"/>
        <v>0</v>
      </c>
      <c r="BW26" s="21">
        <f t="shared" ca="1" si="16"/>
        <v>641.23</v>
      </c>
      <c r="BX26" s="21">
        <f t="shared" ca="1" si="16"/>
        <v>0</v>
      </c>
      <c r="BY26" s="21">
        <f t="shared" ca="1" si="16"/>
        <v>0</v>
      </c>
      <c r="BZ26" s="21">
        <f t="shared" ca="1" si="16"/>
        <v>0</v>
      </c>
      <c r="CA26" s="21">
        <f t="shared" ca="1" si="16"/>
        <v>0</v>
      </c>
      <c r="CB26" s="21">
        <f t="shared" ca="1" si="16"/>
        <v>0</v>
      </c>
      <c r="CC26" s="21">
        <f t="shared" ca="1" si="16"/>
        <v>0</v>
      </c>
      <c r="CD26" s="21">
        <f t="shared" ca="1" si="16"/>
        <v>0</v>
      </c>
      <c r="CE26" s="21">
        <f t="shared" ca="1" si="16"/>
        <v>0</v>
      </c>
      <c r="CF26" s="21">
        <f t="shared" ca="1" si="20"/>
        <v>0</v>
      </c>
      <c r="CG26" s="21">
        <f t="shared" ca="1" si="20"/>
        <v>0</v>
      </c>
      <c r="CH26" s="21">
        <f t="shared" ca="1" si="20"/>
        <v>0</v>
      </c>
      <c r="CI26" s="22">
        <f t="shared" ca="1" si="25"/>
        <v>156412508.8106145</v>
      </c>
      <c r="CJ26" s="21">
        <f t="shared" ca="1" si="21"/>
        <v>1125</v>
      </c>
      <c r="CK26" s="21">
        <f t="shared" ca="1" si="21"/>
        <v>6948</v>
      </c>
      <c r="CL26" s="22">
        <f t="shared" ca="1" si="26"/>
        <v>26185138.159999922</v>
      </c>
      <c r="CM26" s="21">
        <f t="shared" ca="1" si="22"/>
        <v>1226728.1500000018</v>
      </c>
      <c r="CN26" s="21">
        <f t="shared" ca="1" si="22"/>
        <v>24958410.00999992</v>
      </c>
      <c r="CO26" s="22">
        <f t="shared" ca="1" si="27"/>
        <v>130219297.65061457</v>
      </c>
      <c r="CP26" s="21">
        <f t="shared" ca="1" si="23"/>
        <v>6245230.8400000073</v>
      </c>
      <c r="CQ26" s="21">
        <f t="shared" ca="1" si="23"/>
        <v>123974066.81061457</v>
      </c>
      <c r="CR26" s="21">
        <f t="shared" ca="1" si="23"/>
        <v>216813.41999994777</v>
      </c>
      <c r="CS26" s="21">
        <f t="shared" ca="1" si="23"/>
        <v>0</v>
      </c>
      <c r="CT26" s="21">
        <f t="shared" ca="1" si="23"/>
        <v>0</v>
      </c>
      <c r="CU26" s="22">
        <f t="shared" ca="1" si="9"/>
        <v>1203124045.5056145</v>
      </c>
    </row>
    <row r="27" spans="1:99" ht="12.75" customHeight="1" x14ac:dyDescent="0.2">
      <c r="A27" s="64" t="s">
        <v>185</v>
      </c>
      <c r="B27" s="20">
        <v>1030</v>
      </c>
      <c r="C27" s="65" t="s">
        <v>146</v>
      </c>
      <c r="D27" s="22">
        <f t="shared" ca="1" si="24"/>
        <v>530227.79999999981</v>
      </c>
      <c r="E27" s="21">
        <f t="shared" ca="1" si="17"/>
        <v>130067.28999999998</v>
      </c>
      <c r="F27" s="21">
        <f t="shared" ca="1" si="17"/>
        <v>246827.05999999982</v>
      </c>
      <c r="G27" s="21">
        <f t="shared" ca="1" si="17"/>
        <v>153333.45000000004</v>
      </c>
      <c r="H27" s="21">
        <f t="shared" ca="1" si="17"/>
        <v>0</v>
      </c>
      <c r="I27" s="21">
        <f t="shared" ca="1" si="17"/>
        <v>439652.03999999992</v>
      </c>
      <c r="J27" s="21">
        <f t="shared" ca="1" si="17"/>
        <v>0</v>
      </c>
      <c r="K27" s="21">
        <f t="shared" ca="1" si="17"/>
        <v>0</v>
      </c>
      <c r="L27" s="21">
        <f t="shared" ca="1" si="17"/>
        <v>0</v>
      </c>
      <c r="M27" s="21">
        <f t="shared" ca="1" si="17"/>
        <v>0</v>
      </c>
      <c r="N27" s="21">
        <f t="shared" ca="1" si="17"/>
        <v>0</v>
      </c>
      <c r="O27" s="21">
        <f t="shared" ca="1" si="17"/>
        <v>4617.76</v>
      </c>
      <c r="P27" s="21">
        <f t="shared" ca="1" si="17"/>
        <v>11096364.4</v>
      </c>
      <c r="Q27" s="21">
        <f t="shared" ca="1" si="17"/>
        <v>0</v>
      </c>
      <c r="R27" s="21">
        <f t="shared" ca="1" si="17"/>
        <v>0</v>
      </c>
      <c r="S27" s="21">
        <f t="shared" ca="1" si="17"/>
        <v>0</v>
      </c>
      <c r="T27" s="21">
        <f t="shared" ca="1" si="17"/>
        <v>2412527.6800000006</v>
      </c>
      <c r="U27" s="21">
        <f t="shared" ca="1" si="18"/>
        <v>0</v>
      </c>
      <c r="V27" s="21">
        <f t="shared" ca="1" si="18"/>
        <v>1240242.1800000002</v>
      </c>
      <c r="W27" s="21">
        <f t="shared" ca="1" si="18"/>
        <v>4355416.7099999981</v>
      </c>
      <c r="X27" s="21">
        <f t="shared" ca="1" si="18"/>
        <v>0</v>
      </c>
      <c r="Y27" s="21">
        <f t="shared" ca="1" si="18"/>
        <v>20058.72</v>
      </c>
      <c r="Z27" s="21">
        <f t="shared" ca="1" si="18"/>
        <v>3935.8299999999995</v>
      </c>
      <c r="AA27" s="21">
        <f t="shared" ca="1" si="18"/>
        <v>0</v>
      </c>
      <c r="AB27" s="21">
        <f t="shared" ca="1" si="18"/>
        <v>0</v>
      </c>
      <c r="AC27" s="21">
        <f t="shared" ca="1" si="18"/>
        <v>18521.149999999998</v>
      </c>
      <c r="AD27" s="21">
        <f t="shared" ca="1" si="18"/>
        <v>1450.0000000000002</v>
      </c>
      <c r="AE27" s="21">
        <f t="shared" ca="1" si="18"/>
        <v>0</v>
      </c>
      <c r="AF27" s="21">
        <f t="shared" ca="1" si="18"/>
        <v>0</v>
      </c>
      <c r="AG27" s="21">
        <f t="shared" ca="1" si="18"/>
        <v>0</v>
      </c>
      <c r="AH27" s="21">
        <f t="shared" ca="1" si="18"/>
        <v>0</v>
      </c>
      <c r="AI27" s="21">
        <f t="shared" ca="1" si="18"/>
        <v>0</v>
      </c>
      <c r="AJ27" s="21">
        <f t="shared" ca="1" si="15"/>
        <v>0</v>
      </c>
      <c r="AK27" s="21">
        <f t="shared" ca="1" si="15"/>
        <v>0</v>
      </c>
      <c r="AL27" s="21">
        <f t="shared" ca="1" si="15"/>
        <v>0</v>
      </c>
      <c r="AM27" s="21">
        <f t="shared" ca="1" si="15"/>
        <v>491090.78000000038</v>
      </c>
      <c r="AN27" s="21">
        <f t="shared" ca="1" si="15"/>
        <v>0</v>
      </c>
      <c r="AO27" s="21">
        <f t="shared" ca="1" si="15"/>
        <v>0</v>
      </c>
      <c r="AP27" s="21">
        <f t="shared" ca="1" si="15"/>
        <v>20597021.890000001</v>
      </c>
      <c r="AQ27" s="21">
        <f t="shared" ca="1" si="15"/>
        <v>0</v>
      </c>
      <c r="AR27" s="21">
        <f t="shared" ca="1" si="15"/>
        <v>0</v>
      </c>
      <c r="AS27" s="21">
        <f t="shared" ca="1" si="15"/>
        <v>0</v>
      </c>
      <c r="AT27" s="21">
        <f t="shared" ca="1" si="15"/>
        <v>2269370.4199999995</v>
      </c>
      <c r="AU27" s="21">
        <f t="shared" ca="1" si="15"/>
        <v>39254.529999999992</v>
      </c>
      <c r="AV27" s="21">
        <f t="shared" ca="1" si="15"/>
        <v>3253.5000000000005</v>
      </c>
      <c r="AW27" s="21">
        <f t="shared" ca="1" si="15"/>
        <v>0</v>
      </c>
      <c r="AX27" s="21">
        <f t="shared" ca="1" si="15"/>
        <v>3108.9400000000005</v>
      </c>
      <c r="AY27" s="21">
        <f t="shared" ca="1" si="15"/>
        <v>0</v>
      </c>
      <c r="AZ27" s="21">
        <f t="shared" ca="1" si="19"/>
        <v>0</v>
      </c>
      <c r="BA27" s="21">
        <f t="shared" ca="1" si="19"/>
        <v>0</v>
      </c>
      <c r="BB27" s="21">
        <f t="shared" ca="1" si="19"/>
        <v>0</v>
      </c>
      <c r="BC27" s="21">
        <f t="shared" ca="1" si="19"/>
        <v>0</v>
      </c>
      <c r="BD27" s="21">
        <f t="shared" ca="1" si="19"/>
        <v>377150.82999999984</v>
      </c>
      <c r="BE27" s="21">
        <f t="shared" ca="1" si="19"/>
        <v>602.11</v>
      </c>
      <c r="BF27" s="21">
        <f t="shared" ca="1" si="19"/>
        <v>0</v>
      </c>
      <c r="BG27" s="21">
        <f t="shared" ca="1" si="19"/>
        <v>0</v>
      </c>
      <c r="BH27" s="21">
        <f t="shared" ca="1" si="19"/>
        <v>0</v>
      </c>
      <c r="BI27" s="21">
        <f t="shared" ca="1" si="19"/>
        <v>0</v>
      </c>
      <c r="BJ27" s="21">
        <f t="shared" ca="1" si="19"/>
        <v>0</v>
      </c>
      <c r="BK27" s="21">
        <f t="shared" ca="1" si="19"/>
        <v>0</v>
      </c>
      <c r="BL27" s="21">
        <f t="shared" ca="1" si="19"/>
        <v>0</v>
      </c>
      <c r="BM27" s="21">
        <f t="shared" ca="1" si="19"/>
        <v>0</v>
      </c>
      <c r="BN27" s="21">
        <f t="shared" ca="1" si="19"/>
        <v>104728.42000000001</v>
      </c>
      <c r="BO27" s="21">
        <f t="shared" ca="1" si="19"/>
        <v>0</v>
      </c>
      <c r="BP27" s="21">
        <f t="shared" ca="1" si="16"/>
        <v>8687.4100000000035</v>
      </c>
      <c r="BQ27" s="21">
        <f t="shared" ca="1" si="16"/>
        <v>0</v>
      </c>
      <c r="BR27" s="21">
        <f t="shared" ca="1" si="16"/>
        <v>51208.080000000009</v>
      </c>
      <c r="BS27" s="21">
        <f t="shared" ca="1" si="16"/>
        <v>514055.45000000054</v>
      </c>
      <c r="BT27" s="21">
        <f t="shared" ca="1" si="16"/>
        <v>0</v>
      </c>
      <c r="BU27" s="21">
        <f t="shared" ca="1" si="16"/>
        <v>0</v>
      </c>
      <c r="BV27" s="21">
        <f t="shared" ca="1" si="16"/>
        <v>0</v>
      </c>
      <c r="BW27" s="21">
        <f t="shared" ca="1" si="16"/>
        <v>0</v>
      </c>
      <c r="BX27" s="21">
        <f t="shared" ca="1" si="16"/>
        <v>0</v>
      </c>
      <c r="BY27" s="21">
        <f t="shared" ca="1" si="16"/>
        <v>0</v>
      </c>
      <c r="BZ27" s="21">
        <f t="shared" ca="1" si="16"/>
        <v>0</v>
      </c>
      <c r="CA27" s="21">
        <f t="shared" ca="1" si="16"/>
        <v>14340.060000000003</v>
      </c>
      <c r="CB27" s="21">
        <f t="shared" ca="1" si="16"/>
        <v>0</v>
      </c>
      <c r="CC27" s="21">
        <f t="shared" ca="1" si="16"/>
        <v>0</v>
      </c>
      <c r="CD27" s="21">
        <f t="shared" ca="1" si="16"/>
        <v>0</v>
      </c>
      <c r="CE27" s="21">
        <f t="shared" ca="1" si="16"/>
        <v>0</v>
      </c>
      <c r="CF27" s="21">
        <f t="shared" ca="1" si="20"/>
        <v>0</v>
      </c>
      <c r="CG27" s="21">
        <f t="shared" ca="1" si="20"/>
        <v>0</v>
      </c>
      <c r="CH27" s="21">
        <f t="shared" ca="1" si="20"/>
        <v>22550</v>
      </c>
      <c r="CI27" s="22">
        <f t="shared" ca="1" si="25"/>
        <v>322743378.10999995</v>
      </c>
      <c r="CJ27" s="21">
        <f t="shared" ca="1" si="21"/>
        <v>0</v>
      </c>
      <c r="CK27" s="21">
        <f t="shared" ca="1" si="21"/>
        <v>0</v>
      </c>
      <c r="CL27" s="22">
        <f t="shared" ca="1" si="26"/>
        <v>135587</v>
      </c>
      <c r="CM27" s="21">
        <f t="shared" ca="1" si="22"/>
        <v>0</v>
      </c>
      <c r="CN27" s="21">
        <f t="shared" ca="1" si="22"/>
        <v>135587</v>
      </c>
      <c r="CO27" s="22">
        <f t="shared" ca="1" si="27"/>
        <v>322607791.10999995</v>
      </c>
      <c r="CP27" s="21">
        <f t="shared" ca="1" si="23"/>
        <v>0</v>
      </c>
      <c r="CQ27" s="21">
        <f t="shared" ca="1" si="23"/>
        <v>322607791.10999995</v>
      </c>
      <c r="CR27" s="21">
        <f t="shared" ca="1" si="23"/>
        <v>17978.640000000003</v>
      </c>
      <c r="CS27" s="21">
        <f t="shared" ca="1" si="23"/>
        <v>0</v>
      </c>
      <c r="CT27" s="21">
        <f t="shared" ca="1" si="23"/>
        <v>0</v>
      </c>
      <c r="CU27" s="22">
        <f t="shared" ca="1" si="9"/>
        <v>367380793.43999994</v>
      </c>
    </row>
    <row r="28" spans="1:99" ht="12.75" customHeight="1" x14ac:dyDescent="0.2">
      <c r="A28" s="64" t="s">
        <v>187</v>
      </c>
      <c r="B28" s="20">
        <v>1031</v>
      </c>
      <c r="C28" s="65" t="s">
        <v>146</v>
      </c>
      <c r="D28" s="22">
        <f t="shared" ca="1" si="24"/>
        <v>298006.87</v>
      </c>
      <c r="E28" s="21">
        <f t="shared" ca="1" si="17"/>
        <v>106085.56</v>
      </c>
      <c r="F28" s="21">
        <f t="shared" ca="1" si="17"/>
        <v>0</v>
      </c>
      <c r="G28" s="21">
        <f t="shared" ca="1" si="17"/>
        <v>191921.31</v>
      </c>
      <c r="H28" s="21">
        <f t="shared" ca="1" si="17"/>
        <v>0</v>
      </c>
      <c r="I28" s="21">
        <f t="shared" ca="1" si="17"/>
        <v>32979.949999999997</v>
      </c>
      <c r="J28" s="21">
        <f t="shared" ca="1" si="17"/>
        <v>0</v>
      </c>
      <c r="K28" s="21">
        <f t="shared" ca="1" si="17"/>
        <v>0</v>
      </c>
      <c r="L28" s="21">
        <f t="shared" ca="1" si="17"/>
        <v>0</v>
      </c>
      <c r="M28" s="21">
        <f t="shared" ca="1" si="17"/>
        <v>0</v>
      </c>
      <c r="N28" s="21">
        <f t="shared" ca="1" si="17"/>
        <v>0</v>
      </c>
      <c r="O28" s="21">
        <f t="shared" ca="1" si="17"/>
        <v>0</v>
      </c>
      <c r="P28" s="21">
        <f t="shared" ca="1" si="17"/>
        <v>0</v>
      </c>
      <c r="Q28" s="21">
        <f t="shared" ca="1" si="17"/>
        <v>0</v>
      </c>
      <c r="R28" s="21">
        <f t="shared" ca="1" si="17"/>
        <v>0</v>
      </c>
      <c r="S28" s="21">
        <f t="shared" ca="1" si="17"/>
        <v>0</v>
      </c>
      <c r="T28" s="21">
        <f t="shared" ca="1" si="17"/>
        <v>0</v>
      </c>
      <c r="U28" s="21">
        <f t="shared" ca="1" si="18"/>
        <v>0</v>
      </c>
      <c r="V28" s="21">
        <f t="shared" ca="1" si="18"/>
        <v>1800</v>
      </c>
      <c r="W28" s="21">
        <f t="shared" ca="1" si="18"/>
        <v>92378.880000000005</v>
      </c>
      <c r="X28" s="21">
        <f t="shared" ca="1" si="18"/>
        <v>0</v>
      </c>
      <c r="Y28" s="21">
        <f t="shared" ca="1" si="18"/>
        <v>0</v>
      </c>
      <c r="Z28" s="21">
        <f t="shared" ca="1" si="18"/>
        <v>103213.3</v>
      </c>
      <c r="AA28" s="21">
        <f t="shared" ca="1" si="18"/>
        <v>0</v>
      </c>
      <c r="AB28" s="21">
        <f t="shared" ca="1" si="18"/>
        <v>0</v>
      </c>
      <c r="AC28" s="21">
        <f t="shared" ca="1" si="18"/>
        <v>0</v>
      </c>
      <c r="AD28" s="21">
        <f t="shared" ca="1" si="18"/>
        <v>81</v>
      </c>
      <c r="AE28" s="21">
        <f t="shared" ca="1" si="18"/>
        <v>0</v>
      </c>
      <c r="AF28" s="21">
        <f t="shared" ca="1" si="18"/>
        <v>0</v>
      </c>
      <c r="AG28" s="21">
        <f t="shared" ca="1" si="18"/>
        <v>0</v>
      </c>
      <c r="AH28" s="21">
        <f t="shared" ca="1" si="18"/>
        <v>0</v>
      </c>
      <c r="AI28" s="21">
        <f t="shared" ca="1" si="18"/>
        <v>0</v>
      </c>
      <c r="AJ28" s="21">
        <f t="shared" ca="1" si="15"/>
        <v>0</v>
      </c>
      <c r="AK28" s="21">
        <f t="shared" ca="1" si="15"/>
        <v>0</v>
      </c>
      <c r="AL28" s="21">
        <f t="shared" ca="1" si="15"/>
        <v>0</v>
      </c>
      <c r="AM28" s="21">
        <f t="shared" ca="1" si="15"/>
        <v>0</v>
      </c>
      <c r="AN28" s="21">
        <f t="shared" ca="1" si="15"/>
        <v>0</v>
      </c>
      <c r="AO28" s="21">
        <f t="shared" ca="1" si="15"/>
        <v>0</v>
      </c>
      <c r="AP28" s="21">
        <f t="shared" ca="1" si="15"/>
        <v>0</v>
      </c>
      <c r="AQ28" s="21">
        <f t="shared" ca="1" si="15"/>
        <v>0</v>
      </c>
      <c r="AR28" s="21">
        <f t="shared" ca="1" si="15"/>
        <v>0</v>
      </c>
      <c r="AS28" s="21">
        <f t="shared" ca="1" si="15"/>
        <v>0</v>
      </c>
      <c r="AT28" s="21">
        <f t="shared" ca="1" si="15"/>
        <v>0</v>
      </c>
      <c r="AU28" s="21">
        <f t="shared" ca="1" si="15"/>
        <v>0</v>
      </c>
      <c r="AV28" s="21">
        <f t="shared" ca="1" si="15"/>
        <v>0</v>
      </c>
      <c r="AW28" s="21">
        <f t="shared" ca="1" si="15"/>
        <v>0</v>
      </c>
      <c r="AX28" s="21">
        <f t="shared" ca="1" si="15"/>
        <v>0</v>
      </c>
      <c r="AY28" s="21">
        <f t="shared" ca="1" si="15"/>
        <v>0</v>
      </c>
      <c r="AZ28" s="21">
        <f t="shared" ca="1" si="19"/>
        <v>0</v>
      </c>
      <c r="BA28" s="21">
        <f t="shared" ca="1" si="19"/>
        <v>0</v>
      </c>
      <c r="BB28" s="21">
        <f t="shared" ca="1" si="19"/>
        <v>0</v>
      </c>
      <c r="BC28" s="21">
        <f t="shared" ca="1" si="19"/>
        <v>0</v>
      </c>
      <c r="BD28" s="21">
        <f t="shared" ca="1" si="19"/>
        <v>463.69</v>
      </c>
      <c r="BE28" s="21">
        <f t="shared" ca="1" si="19"/>
        <v>0</v>
      </c>
      <c r="BF28" s="21">
        <f t="shared" ca="1" si="19"/>
        <v>0</v>
      </c>
      <c r="BG28" s="21">
        <f t="shared" ca="1" si="19"/>
        <v>0</v>
      </c>
      <c r="BH28" s="21">
        <f t="shared" ca="1" si="19"/>
        <v>0</v>
      </c>
      <c r="BI28" s="21">
        <f t="shared" ca="1" si="19"/>
        <v>0</v>
      </c>
      <c r="BJ28" s="21">
        <f t="shared" ca="1" si="19"/>
        <v>0</v>
      </c>
      <c r="BK28" s="21">
        <f t="shared" ca="1" si="19"/>
        <v>0</v>
      </c>
      <c r="BL28" s="21">
        <f t="shared" ca="1" si="19"/>
        <v>0</v>
      </c>
      <c r="BM28" s="21">
        <f t="shared" ca="1" si="19"/>
        <v>0</v>
      </c>
      <c r="BN28" s="21">
        <f t="shared" ca="1" si="19"/>
        <v>835.55</v>
      </c>
      <c r="BO28" s="21">
        <f t="shared" ca="1" si="19"/>
        <v>0</v>
      </c>
      <c r="BP28" s="21">
        <f t="shared" ca="1" si="16"/>
        <v>1278.7</v>
      </c>
      <c r="BQ28" s="21">
        <f t="shared" ca="1" si="16"/>
        <v>0</v>
      </c>
      <c r="BR28" s="21">
        <f t="shared" ca="1" si="16"/>
        <v>0</v>
      </c>
      <c r="BS28" s="21">
        <f t="shared" ca="1" si="16"/>
        <v>1064.1099999999999</v>
      </c>
      <c r="BT28" s="21">
        <f t="shared" ca="1" si="16"/>
        <v>0</v>
      </c>
      <c r="BU28" s="21">
        <f t="shared" ca="1" si="16"/>
        <v>0</v>
      </c>
      <c r="BV28" s="21">
        <f t="shared" ca="1" si="16"/>
        <v>0</v>
      </c>
      <c r="BW28" s="21">
        <f t="shared" ca="1" si="16"/>
        <v>0</v>
      </c>
      <c r="BX28" s="21">
        <f t="shared" ca="1" si="16"/>
        <v>0</v>
      </c>
      <c r="BY28" s="21">
        <f t="shared" ca="1" si="16"/>
        <v>0</v>
      </c>
      <c r="BZ28" s="21">
        <f t="shared" ca="1" si="16"/>
        <v>0</v>
      </c>
      <c r="CA28" s="21">
        <f t="shared" ca="1" si="16"/>
        <v>0</v>
      </c>
      <c r="CB28" s="21">
        <f t="shared" ca="1" si="16"/>
        <v>0</v>
      </c>
      <c r="CC28" s="21">
        <f t="shared" ca="1" si="16"/>
        <v>0</v>
      </c>
      <c r="CD28" s="21">
        <f t="shared" ca="1" si="16"/>
        <v>0</v>
      </c>
      <c r="CE28" s="21">
        <f t="shared" ca="1" si="16"/>
        <v>0</v>
      </c>
      <c r="CF28" s="21">
        <f t="shared" ca="1" si="20"/>
        <v>0</v>
      </c>
      <c r="CG28" s="21">
        <f t="shared" ca="1" si="20"/>
        <v>0</v>
      </c>
      <c r="CH28" s="21">
        <f t="shared" ca="1" si="20"/>
        <v>0</v>
      </c>
      <c r="CI28" s="22">
        <f t="shared" ca="1" si="25"/>
        <v>0</v>
      </c>
      <c r="CJ28" s="21">
        <f t="shared" ca="1" si="21"/>
        <v>0</v>
      </c>
      <c r="CK28" s="21">
        <f t="shared" ca="1" si="21"/>
        <v>0</v>
      </c>
      <c r="CL28" s="22">
        <f t="shared" ca="1" si="26"/>
        <v>0</v>
      </c>
      <c r="CM28" s="21">
        <f t="shared" ca="1" si="22"/>
        <v>0</v>
      </c>
      <c r="CN28" s="21">
        <f t="shared" ca="1" si="22"/>
        <v>0</v>
      </c>
      <c r="CO28" s="22">
        <f t="shared" ca="1" si="27"/>
        <v>0</v>
      </c>
      <c r="CP28" s="21">
        <f t="shared" ca="1" si="23"/>
        <v>0</v>
      </c>
      <c r="CQ28" s="21">
        <f t="shared" ca="1" si="23"/>
        <v>0</v>
      </c>
      <c r="CR28" s="21">
        <f t="shared" ca="1" si="23"/>
        <v>7142.26</v>
      </c>
      <c r="CS28" s="21">
        <f t="shared" ca="1" si="23"/>
        <v>0</v>
      </c>
      <c r="CT28" s="21">
        <f t="shared" ca="1" si="23"/>
        <v>0</v>
      </c>
      <c r="CU28" s="22">
        <f t="shared" ca="1" si="9"/>
        <v>539244.31000000006</v>
      </c>
    </row>
    <row r="29" spans="1:99" ht="12.75" customHeight="1" x14ac:dyDescent="0.2">
      <c r="A29" s="64" t="s">
        <v>189</v>
      </c>
      <c r="B29" s="20">
        <v>1032</v>
      </c>
      <c r="C29" s="65" t="s">
        <v>146</v>
      </c>
      <c r="D29" s="22">
        <f t="shared" ca="1" si="24"/>
        <v>198007298.26479986</v>
      </c>
      <c r="E29" s="21">
        <f t="shared" ca="1" si="17"/>
        <v>13319329.538900344</v>
      </c>
      <c r="F29" s="21">
        <f t="shared" ca="1" si="17"/>
        <v>112881327.04748149</v>
      </c>
      <c r="G29" s="21">
        <f t="shared" ca="1" si="17"/>
        <v>71806641.678418025</v>
      </c>
      <c r="H29" s="21">
        <f t="shared" ca="1" si="17"/>
        <v>127732875.41620001</v>
      </c>
      <c r="I29" s="21">
        <f t="shared" ca="1" si="17"/>
        <v>1433953.69</v>
      </c>
      <c r="J29" s="21">
        <f t="shared" ca="1" si="17"/>
        <v>0</v>
      </c>
      <c r="K29" s="21">
        <f t="shared" ca="1" si="17"/>
        <v>0</v>
      </c>
      <c r="L29" s="21">
        <f t="shared" ca="1" si="17"/>
        <v>0</v>
      </c>
      <c r="M29" s="21">
        <f t="shared" ca="1" si="17"/>
        <v>0</v>
      </c>
      <c r="N29" s="21">
        <f t="shared" ca="1" si="17"/>
        <v>0</v>
      </c>
      <c r="O29" s="21">
        <f t="shared" ca="1" si="17"/>
        <v>2930278.0577000002</v>
      </c>
      <c r="P29" s="21">
        <f t="shared" ca="1" si="17"/>
        <v>0</v>
      </c>
      <c r="Q29" s="21">
        <f t="shared" ca="1" si="17"/>
        <v>0</v>
      </c>
      <c r="R29" s="21">
        <f t="shared" ca="1" si="17"/>
        <v>0</v>
      </c>
      <c r="S29" s="21">
        <f t="shared" ca="1" si="17"/>
        <v>0</v>
      </c>
      <c r="T29" s="21">
        <f t="shared" ca="1" si="17"/>
        <v>8119964.8999999976</v>
      </c>
      <c r="U29" s="21">
        <f t="shared" ca="1" si="18"/>
        <v>9542.85</v>
      </c>
      <c r="V29" s="21">
        <f t="shared" ca="1" si="18"/>
        <v>1793463.83</v>
      </c>
      <c r="W29" s="21">
        <f t="shared" ca="1" si="18"/>
        <v>10313106.43</v>
      </c>
      <c r="X29" s="21">
        <f t="shared" ca="1" si="18"/>
        <v>19147.210000000003</v>
      </c>
      <c r="Y29" s="21">
        <f t="shared" ca="1" si="18"/>
        <v>4678</v>
      </c>
      <c r="Z29" s="21">
        <f t="shared" ca="1" si="18"/>
        <v>23710341.093499999</v>
      </c>
      <c r="AA29" s="21">
        <f t="shared" ca="1" si="18"/>
        <v>0</v>
      </c>
      <c r="AB29" s="21">
        <f t="shared" ca="1" si="18"/>
        <v>0</v>
      </c>
      <c r="AC29" s="21">
        <f t="shared" ca="1" si="18"/>
        <v>21235.719999999998</v>
      </c>
      <c r="AD29" s="21">
        <f t="shared" ca="1" si="18"/>
        <v>23484507.381300006</v>
      </c>
      <c r="AE29" s="21">
        <f t="shared" ca="1" si="18"/>
        <v>0</v>
      </c>
      <c r="AF29" s="21">
        <f t="shared" ca="1" si="18"/>
        <v>412066.02</v>
      </c>
      <c r="AG29" s="21">
        <f t="shared" ca="1" si="18"/>
        <v>129669</v>
      </c>
      <c r="AH29" s="21">
        <f t="shared" ca="1" si="18"/>
        <v>129669</v>
      </c>
      <c r="AI29" s="21">
        <f t="shared" ca="1" si="18"/>
        <v>15289.19</v>
      </c>
      <c r="AJ29" s="21">
        <f t="shared" ca="1" si="15"/>
        <v>16434.71</v>
      </c>
      <c r="AK29" s="21">
        <f t="shared" ca="1" si="15"/>
        <v>419846.67</v>
      </c>
      <c r="AL29" s="21">
        <f t="shared" ca="1" si="15"/>
        <v>0</v>
      </c>
      <c r="AM29" s="21">
        <f t="shared" ca="1" si="15"/>
        <v>0</v>
      </c>
      <c r="AN29" s="21">
        <f t="shared" ca="1" si="15"/>
        <v>86907.63</v>
      </c>
      <c r="AO29" s="21">
        <f t="shared" ca="1" si="15"/>
        <v>0</v>
      </c>
      <c r="AP29" s="21">
        <f t="shared" ca="1" si="15"/>
        <v>3422694.32</v>
      </c>
      <c r="AQ29" s="21">
        <f t="shared" ca="1" si="15"/>
        <v>0</v>
      </c>
      <c r="AR29" s="21">
        <f t="shared" ca="1" si="15"/>
        <v>0</v>
      </c>
      <c r="AS29" s="21">
        <f t="shared" ca="1" si="15"/>
        <v>0</v>
      </c>
      <c r="AT29" s="21">
        <f t="shared" ca="1" si="15"/>
        <v>283548965.87830001</v>
      </c>
      <c r="AU29" s="21">
        <f t="shared" ca="1" si="15"/>
        <v>35069490.454299994</v>
      </c>
      <c r="AV29" s="21">
        <f t="shared" ca="1" si="15"/>
        <v>71709472.208199978</v>
      </c>
      <c r="AW29" s="21">
        <f t="shared" ca="1" si="15"/>
        <v>0</v>
      </c>
      <c r="AX29" s="21">
        <f t="shared" ca="1" si="15"/>
        <v>35258873.008599997</v>
      </c>
      <c r="AY29" s="21">
        <f t="shared" ca="1" si="15"/>
        <v>0</v>
      </c>
      <c r="AZ29" s="21">
        <f t="shared" ca="1" si="19"/>
        <v>0</v>
      </c>
      <c r="BA29" s="21">
        <f t="shared" ca="1" si="19"/>
        <v>0</v>
      </c>
      <c r="BB29" s="21">
        <f t="shared" ca="1" si="19"/>
        <v>0</v>
      </c>
      <c r="BC29" s="21">
        <f t="shared" ca="1" si="19"/>
        <v>0</v>
      </c>
      <c r="BD29" s="21">
        <f t="shared" ca="1" si="19"/>
        <v>19259994.3402</v>
      </c>
      <c r="BE29" s="21">
        <f t="shared" ca="1" si="19"/>
        <v>0</v>
      </c>
      <c r="BF29" s="21">
        <f t="shared" ca="1" si="19"/>
        <v>0</v>
      </c>
      <c r="BG29" s="21">
        <f t="shared" ca="1" si="19"/>
        <v>0</v>
      </c>
      <c r="BH29" s="21">
        <f t="shared" ca="1" si="19"/>
        <v>0</v>
      </c>
      <c r="BI29" s="21">
        <f t="shared" ca="1" si="19"/>
        <v>0</v>
      </c>
      <c r="BJ29" s="21">
        <f t="shared" ca="1" si="19"/>
        <v>0</v>
      </c>
      <c r="BK29" s="21">
        <f t="shared" ca="1" si="19"/>
        <v>0</v>
      </c>
      <c r="BL29" s="21">
        <f t="shared" ca="1" si="19"/>
        <v>0</v>
      </c>
      <c r="BM29" s="21">
        <f t="shared" ca="1" si="19"/>
        <v>0</v>
      </c>
      <c r="BN29" s="21">
        <f t="shared" ca="1" si="19"/>
        <v>322148.25</v>
      </c>
      <c r="BO29" s="21">
        <f t="shared" ca="1" si="19"/>
        <v>0</v>
      </c>
      <c r="BP29" s="21">
        <f t="shared" ca="1" si="16"/>
        <v>15013273.9516</v>
      </c>
      <c r="BQ29" s="21">
        <f t="shared" ca="1" si="16"/>
        <v>5399640.0499999998</v>
      </c>
      <c r="BR29" s="21">
        <f t="shared" ca="1" si="16"/>
        <v>17052258.41</v>
      </c>
      <c r="BS29" s="21">
        <f t="shared" ca="1" si="16"/>
        <v>100538321.05880001</v>
      </c>
      <c r="BT29" s="21">
        <f t="shared" ca="1" si="16"/>
        <v>0</v>
      </c>
      <c r="BU29" s="21">
        <f t="shared" ca="1" si="16"/>
        <v>0</v>
      </c>
      <c r="BV29" s="21">
        <f t="shared" ca="1" si="16"/>
        <v>295344.94</v>
      </c>
      <c r="BW29" s="21">
        <f t="shared" ca="1" si="16"/>
        <v>0</v>
      </c>
      <c r="BX29" s="21">
        <f t="shared" ca="1" si="16"/>
        <v>0</v>
      </c>
      <c r="BY29" s="21">
        <f t="shared" ca="1" si="16"/>
        <v>0</v>
      </c>
      <c r="BZ29" s="21">
        <f t="shared" ca="1" si="16"/>
        <v>0</v>
      </c>
      <c r="CA29" s="21">
        <f t="shared" ca="1" si="16"/>
        <v>0</v>
      </c>
      <c r="CB29" s="21">
        <f t="shared" ca="1" si="16"/>
        <v>606.63</v>
      </c>
      <c r="CC29" s="21">
        <f t="shared" ca="1" si="16"/>
        <v>0</v>
      </c>
      <c r="CD29" s="21">
        <f t="shared" ca="1" si="16"/>
        <v>0</v>
      </c>
      <c r="CE29" s="21">
        <f t="shared" ca="1" si="16"/>
        <v>0</v>
      </c>
      <c r="CF29" s="21">
        <f t="shared" ca="1" si="20"/>
        <v>0</v>
      </c>
      <c r="CG29" s="21">
        <f t="shared" ca="1" si="20"/>
        <v>0</v>
      </c>
      <c r="CH29" s="21">
        <f t="shared" ca="1" si="20"/>
        <v>0</v>
      </c>
      <c r="CI29" s="22">
        <f t="shared" ca="1" si="25"/>
        <v>14439868.849999998</v>
      </c>
      <c r="CJ29" s="21">
        <f t="shared" ca="1" si="21"/>
        <v>1200</v>
      </c>
      <c r="CK29" s="21">
        <f t="shared" ca="1" si="21"/>
        <v>0</v>
      </c>
      <c r="CL29" s="22">
        <f t="shared" ca="1" si="26"/>
        <v>2361718.63</v>
      </c>
      <c r="CM29" s="21">
        <f t="shared" ca="1" si="22"/>
        <v>85221.85</v>
      </c>
      <c r="CN29" s="21">
        <f t="shared" ca="1" si="22"/>
        <v>2276496.7799999998</v>
      </c>
      <c r="CO29" s="22">
        <f t="shared" ca="1" si="27"/>
        <v>12076950.219999999</v>
      </c>
      <c r="CP29" s="21">
        <f t="shared" ca="1" si="23"/>
        <v>1168040.27</v>
      </c>
      <c r="CQ29" s="21">
        <f t="shared" ca="1" si="23"/>
        <v>10908909.949999999</v>
      </c>
      <c r="CR29" s="21">
        <f t="shared" ca="1" si="23"/>
        <v>141741.96</v>
      </c>
      <c r="CS29" s="21">
        <f t="shared" ca="1" si="23"/>
        <v>0</v>
      </c>
      <c r="CT29" s="21">
        <f t="shared" ca="1" si="23"/>
        <v>0</v>
      </c>
      <c r="CU29" s="22">
        <f t="shared" ca="1" si="9"/>
        <v>1000262969.3734996</v>
      </c>
    </row>
    <row r="30" spans="1:99" ht="12.75" customHeight="1" x14ac:dyDescent="0.2">
      <c r="A30" s="64" t="s">
        <v>191</v>
      </c>
      <c r="B30" s="20">
        <v>1034</v>
      </c>
      <c r="C30" s="65" t="s">
        <v>146</v>
      </c>
      <c r="D30" s="22">
        <f t="shared" ca="1" si="24"/>
        <v>7314189.4900000002</v>
      </c>
      <c r="E30" s="21">
        <f t="shared" ca="1" si="17"/>
        <v>669603.16999999981</v>
      </c>
      <c r="F30" s="21">
        <f t="shared" ca="1" si="17"/>
        <v>1958903.59</v>
      </c>
      <c r="G30" s="21">
        <f t="shared" ca="1" si="17"/>
        <v>4685682.7300000004</v>
      </c>
      <c r="H30" s="21">
        <f t="shared" ca="1" si="17"/>
        <v>724740.78</v>
      </c>
      <c r="I30" s="21">
        <f t="shared" ca="1" si="17"/>
        <v>393458.37</v>
      </c>
      <c r="J30" s="21">
        <f t="shared" ca="1" si="17"/>
        <v>0</v>
      </c>
      <c r="K30" s="21">
        <f t="shared" ca="1" si="17"/>
        <v>0</v>
      </c>
      <c r="L30" s="21">
        <f t="shared" ca="1" si="17"/>
        <v>0</v>
      </c>
      <c r="M30" s="21">
        <f t="shared" ca="1" si="17"/>
        <v>0</v>
      </c>
      <c r="N30" s="21">
        <f t="shared" ca="1" si="17"/>
        <v>0</v>
      </c>
      <c r="O30" s="21">
        <f t="shared" ca="1" si="17"/>
        <v>25095169.870000001</v>
      </c>
      <c r="P30" s="21">
        <f t="shared" ca="1" si="17"/>
        <v>0</v>
      </c>
      <c r="Q30" s="21">
        <f t="shared" ca="1" si="17"/>
        <v>29427.68</v>
      </c>
      <c r="R30" s="21">
        <f t="shared" ca="1" si="17"/>
        <v>0</v>
      </c>
      <c r="S30" s="21">
        <f t="shared" ca="1" si="17"/>
        <v>0</v>
      </c>
      <c r="T30" s="21">
        <f t="shared" ca="1" si="17"/>
        <v>442995999.97999901</v>
      </c>
      <c r="U30" s="21">
        <f t="shared" ca="1" si="18"/>
        <v>12318743.389999967</v>
      </c>
      <c r="V30" s="21">
        <f t="shared" ca="1" si="18"/>
        <v>7300650.2999999998</v>
      </c>
      <c r="W30" s="21">
        <f t="shared" ca="1" si="18"/>
        <v>40422903.579999998</v>
      </c>
      <c r="X30" s="21">
        <f t="shared" ca="1" si="18"/>
        <v>0</v>
      </c>
      <c r="Y30" s="21">
        <f t="shared" ca="1" si="18"/>
        <v>66330.39</v>
      </c>
      <c r="Z30" s="21">
        <f t="shared" ca="1" si="18"/>
        <v>2632998.2799999998</v>
      </c>
      <c r="AA30" s="21">
        <f t="shared" ca="1" si="18"/>
        <v>0</v>
      </c>
      <c r="AB30" s="21">
        <f t="shared" ca="1" si="18"/>
        <v>0</v>
      </c>
      <c r="AC30" s="21">
        <f t="shared" ca="1" si="18"/>
        <v>147805.06</v>
      </c>
      <c r="AD30" s="21">
        <f t="shared" ca="1" si="18"/>
        <v>2503263.46</v>
      </c>
      <c r="AE30" s="21">
        <f t="shared" ca="1" si="18"/>
        <v>0</v>
      </c>
      <c r="AF30" s="21">
        <f t="shared" ca="1" si="18"/>
        <v>0</v>
      </c>
      <c r="AG30" s="21">
        <f t="shared" ca="1" si="18"/>
        <v>0</v>
      </c>
      <c r="AH30" s="21">
        <f t="shared" ca="1" si="18"/>
        <v>0</v>
      </c>
      <c r="AI30" s="21">
        <f t="shared" ca="1" si="18"/>
        <v>0</v>
      </c>
      <c r="AJ30" s="21">
        <f t="shared" ca="1" si="15"/>
        <v>437536.42</v>
      </c>
      <c r="AK30" s="21">
        <f t="shared" ca="1" si="15"/>
        <v>89222.48</v>
      </c>
      <c r="AL30" s="21">
        <f t="shared" ca="1" si="15"/>
        <v>0</v>
      </c>
      <c r="AM30" s="21">
        <f t="shared" ca="1" si="15"/>
        <v>0</v>
      </c>
      <c r="AN30" s="21">
        <f t="shared" ca="1" si="15"/>
        <v>0</v>
      </c>
      <c r="AO30" s="21">
        <f t="shared" ca="1" si="15"/>
        <v>0</v>
      </c>
      <c r="AP30" s="21">
        <f t="shared" ca="1" si="15"/>
        <v>770</v>
      </c>
      <c r="AQ30" s="21">
        <f t="shared" ca="1" si="15"/>
        <v>0</v>
      </c>
      <c r="AR30" s="21">
        <f t="shared" ca="1" si="15"/>
        <v>0</v>
      </c>
      <c r="AS30" s="21">
        <f t="shared" ca="1" si="15"/>
        <v>0</v>
      </c>
      <c r="AT30" s="21">
        <f t="shared" ca="1" si="15"/>
        <v>16249312.609999999</v>
      </c>
      <c r="AU30" s="21">
        <f t="shared" ca="1" si="15"/>
        <v>446939.37</v>
      </c>
      <c r="AV30" s="21">
        <f t="shared" ca="1" si="15"/>
        <v>557209.02</v>
      </c>
      <c r="AW30" s="21">
        <f t="shared" ca="1" si="15"/>
        <v>0</v>
      </c>
      <c r="AX30" s="21">
        <f t="shared" ca="1" si="15"/>
        <v>291891.42</v>
      </c>
      <c r="AY30" s="21">
        <f t="shared" ca="1" si="15"/>
        <v>0</v>
      </c>
      <c r="AZ30" s="21">
        <f t="shared" ca="1" si="19"/>
        <v>0</v>
      </c>
      <c r="BA30" s="21">
        <f t="shared" ca="1" si="19"/>
        <v>0</v>
      </c>
      <c r="BB30" s="21">
        <f t="shared" ca="1" si="19"/>
        <v>0</v>
      </c>
      <c r="BC30" s="21">
        <f t="shared" ca="1" si="19"/>
        <v>0</v>
      </c>
      <c r="BD30" s="21">
        <f t="shared" ca="1" si="19"/>
        <v>1012940</v>
      </c>
      <c r="BE30" s="21">
        <f t="shared" ca="1" si="19"/>
        <v>0</v>
      </c>
      <c r="BF30" s="21">
        <f t="shared" ca="1" si="19"/>
        <v>0</v>
      </c>
      <c r="BG30" s="21">
        <f t="shared" ca="1" si="19"/>
        <v>0</v>
      </c>
      <c r="BH30" s="21">
        <f t="shared" ca="1" si="19"/>
        <v>0</v>
      </c>
      <c r="BI30" s="21">
        <f t="shared" ca="1" si="19"/>
        <v>0</v>
      </c>
      <c r="BJ30" s="21">
        <f t="shared" ca="1" si="19"/>
        <v>0</v>
      </c>
      <c r="BK30" s="21">
        <f t="shared" ca="1" si="19"/>
        <v>0</v>
      </c>
      <c r="BL30" s="21">
        <f t="shared" ca="1" si="19"/>
        <v>72174.75</v>
      </c>
      <c r="BM30" s="21">
        <f t="shared" ca="1" si="19"/>
        <v>0</v>
      </c>
      <c r="BN30" s="21">
        <f t="shared" ca="1" si="19"/>
        <v>810936.82</v>
      </c>
      <c r="BO30" s="21">
        <f t="shared" ca="1" si="19"/>
        <v>0</v>
      </c>
      <c r="BP30" s="21">
        <f t="shared" ca="1" si="16"/>
        <v>5700680.1200000001</v>
      </c>
      <c r="BQ30" s="21">
        <f t="shared" ca="1" si="16"/>
        <v>45018.25</v>
      </c>
      <c r="BR30" s="21">
        <f t="shared" ca="1" si="16"/>
        <v>3722857.83</v>
      </c>
      <c r="BS30" s="21">
        <f t="shared" ca="1" si="16"/>
        <v>1940368.59</v>
      </c>
      <c r="BT30" s="21">
        <f t="shared" ca="1" si="16"/>
        <v>0</v>
      </c>
      <c r="BU30" s="21">
        <f t="shared" ca="1" si="16"/>
        <v>0</v>
      </c>
      <c r="BV30" s="21">
        <f t="shared" ca="1" si="16"/>
        <v>0</v>
      </c>
      <c r="BW30" s="21">
        <f t="shared" ca="1" si="16"/>
        <v>0</v>
      </c>
      <c r="BX30" s="21">
        <f t="shared" ca="1" si="16"/>
        <v>0</v>
      </c>
      <c r="BY30" s="21">
        <f t="shared" ca="1" si="16"/>
        <v>0</v>
      </c>
      <c r="BZ30" s="21">
        <f t="shared" ca="1" si="16"/>
        <v>0</v>
      </c>
      <c r="CA30" s="21">
        <f t="shared" ca="1" si="16"/>
        <v>0</v>
      </c>
      <c r="CB30" s="21">
        <f t="shared" ca="1" si="16"/>
        <v>0</v>
      </c>
      <c r="CC30" s="21">
        <f t="shared" ca="1" si="16"/>
        <v>0</v>
      </c>
      <c r="CD30" s="21">
        <f t="shared" ca="1" si="16"/>
        <v>0</v>
      </c>
      <c r="CE30" s="21">
        <f t="shared" ca="1" si="16"/>
        <v>0</v>
      </c>
      <c r="CF30" s="21">
        <f t="shared" ca="1" si="20"/>
        <v>0</v>
      </c>
      <c r="CG30" s="21">
        <f t="shared" ca="1" si="20"/>
        <v>0</v>
      </c>
      <c r="CH30" s="21">
        <f t="shared" ca="1" si="20"/>
        <v>0</v>
      </c>
      <c r="CI30" s="22">
        <f t="shared" ca="1" si="25"/>
        <v>11608000.289999999</v>
      </c>
      <c r="CJ30" s="21">
        <f t="shared" ca="1" si="21"/>
        <v>0</v>
      </c>
      <c r="CK30" s="21">
        <f t="shared" ca="1" si="21"/>
        <v>0</v>
      </c>
      <c r="CL30" s="22">
        <f t="shared" ca="1" si="26"/>
        <v>0</v>
      </c>
      <c r="CM30" s="21">
        <f t="shared" ca="1" si="22"/>
        <v>0</v>
      </c>
      <c r="CN30" s="21">
        <f t="shared" ca="1" si="22"/>
        <v>0</v>
      </c>
      <c r="CO30" s="22">
        <f t="shared" ca="1" si="27"/>
        <v>11608000.289999999</v>
      </c>
      <c r="CP30" s="21">
        <f t="shared" ca="1" si="23"/>
        <v>0</v>
      </c>
      <c r="CQ30" s="21">
        <f t="shared" ca="1" si="23"/>
        <v>11608000.289999999</v>
      </c>
      <c r="CR30" s="21">
        <f t="shared" ca="1" si="23"/>
        <v>0</v>
      </c>
      <c r="CS30" s="21">
        <f t="shared" ca="1" si="23"/>
        <v>0</v>
      </c>
      <c r="CT30" s="21">
        <f t="shared" ca="1" si="23"/>
        <v>0</v>
      </c>
      <c r="CU30" s="22">
        <f t="shared" ca="1" si="9"/>
        <v>584931538.59999895</v>
      </c>
    </row>
    <row r="31" spans="1:99" ht="12.75" customHeight="1" x14ac:dyDescent="0.2">
      <c r="A31" s="64" t="s">
        <v>193</v>
      </c>
      <c r="B31" s="20">
        <v>1035</v>
      </c>
      <c r="C31" s="65" t="s">
        <v>146</v>
      </c>
      <c r="D31" s="22">
        <f t="shared" ca="1" si="24"/>
        <v>48812836.327622995</v>
      </c>
      <c r="E31" s="21">
        <f t="shared" ca="1" si="17"/>
        <v>1600922.950069</v>
      </c>
      <c r="F31" s="21">
        <f t="shared" ca="1" si="17"/>
        <v>5072289.1806189995</v>
      </c>
      <c r="G31" s="21">
        <f t="shared" ca="1" si="17"/>
        <v>42139624.196934998</v>
      </c>
      <c r="H31" s="21">
        <f t="shared" ca="1" si="17"/>
        <v>11137107.618267</v>
      </c>
      <c r="I31" s="21">
        <f t="shared" ca="1" si="17"/>
        <v>6439413.1400000043</v>
      </c>
      <c r="J31" s="21">
        <f t="shared" ca="1" si="17"/>
        <v>0</v>
      </c>
      <c r="K31" s="21">
        <f t="shared" ca="1" si="17"/>
        <v>740916.97</v>
      </c>
      <c r="L31" s="21">
        <f t="shared" ca="1" si="17"/>
        <v>0</v>
      </c>
      <c r="M31" s="21">
        <f t="shared" ca="1" si="17"/>
        <v>0</v>
      </c>
      <c r="N31" s="21">
        <f t="shared" ca="1" si="17"/>
        <v>0</v>
      </c>
      <c r="O31" s="21">
        <f t="shared" ca="1" si="17"/>
        <v>5492646.7049329998</v>
      </c>
      <c r="P31" s="21">
        <f t="shared" ca="1" si="17"/>
        <v>0</v>
      </c>
      <c r="Q31" s="21">
        <f t="shared" ca="1" si="17"/>
        <v>2172929.1326859999</v>
      </c>
      <c r="R31" s="21">
        <f t="shared" ca="1" si="17"/>
        <v>0</v>
      </c>
      <c r="S31" s="21">
        <f t="shared" ca="1" si="17"/>
        <v>0</v>
      </c>
      <c r="T31" s="21">
        <f t="shared" ca="1" si="17"/>
        <v>559732532.40999997</v>
      </c>
      <c r="U31" s="21">
        <f t="shared" ca="1" si="18"/>
        <v>454581.06033100002</v>
      </c>
      <c r="V31" s="21">
        <f t="shared" ca="1" si="18"/>
        <v>109393129.40000001</v>
      </c>
      <c r="W31" s="21">
        <f t="shared" ca="1" si="18"/>
        <v>196291285.22</v>
      </c>
      <c r="X31" s="21">
        <f t="shared" ca="1" si="18"/>
        <v>81963.260001000002</v>
      </c>
      <c r="Y31" s="21">
        <f t="shared" ca="1" si="18"/>
        <v>3938212.4025889998</v>
      </c>
      <c r="Z31" s="21">
        <f t="shared" ca="1" si="18"/>
        <v>3270287.7141249999</v>
      </c>
      <c r="AA31" s="21">
        <f t="shared" ca="1" si="18"/>
        <v>0</v>
      </c>
      <c r="AB31" s="21">
        <f t="shared" ca="1" si="18"/>
        <v>0</v>
      </c>
      <c r="AC31" s="21">
        <f t="shared" ca="1" si="18"/>
        <v>678426.07066600001</v>
      </c>
      <c r="AD31" s="21">
        <f t="shared" ca="1" si="18"/>
        <v>5394957.6888669999</v>
      </c>
      <c r="AE31" s="21">
        <f t="shared" ca="1" si="18"/>
        <v>0</v>
      </c>
      <c r="AF31" s="21">
        <f t="shared" ca="1" si="18"/>
        <v>498135.47000299999</v>
      </c>
      <c r="AG31" s="21">
        <f t="shared" ca="1" si="18"/>
        <v>0</v>
      </c>
      <c r="AH31" s="21">
        <f t="shared" ca="1" si="18"/>
        <v>0</v>
      </c>
      <c r="AI31" s="21">
        <f t="shared" ca="1" si="18"/>
        <v>0</v>
      </c>
      <c r="AJ31" s="21">
        <f t="shared" ca="1" si="15"/>
        <v>9520</v>
      </c>
      <c r="AK31" s="21">
        <f t="shared" ca="1" si="15"/>
        <v>137244.20004600001</v>
      </c>
      <c r="AL31" s="21">
        <f t="shared" ca="1" si="15"/>
        <v>0</v>
      </c>
      <c r="AM31" s="21">
        <f t="shared" ca="1" si="15"/>
        <v>3349367.5060359999</v>
      </c>
      <c r="AN31" s="21">
        <f t="shared" ca="1" si="15"/>
        <v>0</v>
      </c>
      <c r="AO31" s="21">
        <f t="shared" ca="1" si="15"/>
        <v>6000</v>
      </c>
      <c r="AP31" s="21">
        <f t="shared" ca="1" si="15"/>
        <v>157425.75988100001</v>
      </c>
      <c r="AQ31" s="21">
        <f t="shared" ca="1" si="15"/>
        <v>0</v>
      </c>
      <c r="AR31" s="21">
        <f t="shared" ca="1" si="15"/>
        <v>0</v>
      </c>
      <c r="AS31" s="21">
        <f t="shared" ca="1" si="15"/>
        <v>0</v>
      </c>
      <c r="AT31" s="21">
        <f t="shared" ca="1" si="15"/>
        <v>77825537.264536008</v>
      </c>
      <c r="AU31" s="21">
        <f t="shared" ca="1" si="15"/>
        <v>3877903.099248</v>
      </c>
      <c r="AV31" s="21">
        <f t="shared" ca="1" si="15"/>
        <v>3649194.9088949999</v>
      </c>
      <c r="AW31" s="21">
        <f t="shared" ca="1" si="15"/>
        <v>0</v>
      </c>
      <c r="AX31" s="21">
        <f t="shared" ca="1" si="15"/>
        <v>3742860.6088610003</v>
      </c>
      <c r="AY31" s="21">
        <f t="shared" ca="1" si="15"/>
        <v>0</v>
      </c>
      <c r="AZ31" s="21">
        <f t="shared" ca="1" si="19"/>
        <v>0</v>
      </c>
      <c r="BA31" s="21">
        <f t="shared" ca="1" si="19"/>
        <v>0</v>
      </c>
      <c r="BB31" s="21">
        <f t="shared" ca="1" si="19"/>
        <v>0</v>
      </c>
      <c r="BC31" s="21">
        <f t="shared" ca="1" si="19"/>
        <v>0</v>
      </c>
      <c r="BD31" s="21">
        <f t="shared" ca="1" si="19"/>
        <v>1254257.351634</v>
      </c>
      <c r="BE31" s="21">
        <f t="shared" ca="1" si="19"/>
        <v>0</v>
      </c>
      <c r="BF31" s="21">
        <f t="shared" ca="1" si="19"/>
        <v>0</v>
      </c>
      <c r="BG31" s="21">
        <f t="shared" ca="1" si="19"/>
        <v>0</v>
      </c>
      <c r="BH31" s="21">
        <f t="shared" ca="1" si="19"/>
        <v>0</v>
      </c>
      <c r="BI31" s="21">
        <f t="shared" ca="1" si="19"/>
        <v>0</v>
      </c>
      <c r="BJ31" s="21">
        <f t="shared" ca="1" si="19"/>
        <v>0</v>
      </c>
      <c r="BK31" s="21">
        <f t="shared" ca="1" si="19"/>
        <v>0</v>
      </c>
      <c r="BL31" s="21">
        <f t="shared" ca="1" si="19"/>
        <v>72165.370053999999</v>
      </c>
      <c r="BM31" s="21">
        <f t="shared" ca="1" si="19"/>
        <v>0</v>
      </c>
      <c r="BN31" s="21">
        <f t="shared" ca="1" si="19"/>
        <v>16962849.009755</v>
      </c>
      <c r="BO31" s="21">
        <f t="shared" ca="1" si="19"/>
        <v>0</v>
      </c>
      <c r="BP31" s="21">
        <f t="shared" ca="1" si="16"/>
        <v>5166980.3604199998</v>
      </c>
      <c r="BQ31" s="21">
        <f t="shared" ca="1" si="16"/>
        <v>16274070.904080998</v>
      </c>
      <c r="BR31" s="21">
        <f t="shared" ca="1" si="16"/>
        <v>33495487.254271001</v>
      </c>
      <c r="BS31" s="21">
        <f t="shared" ca="1" si="16"/>
        <v>4635620.4719430003</v>
      </c>
      <c r="BT31" s="21">
        <f t="shared" ca="1" si="16"/>
        <v>0</v>
      </c>
      <c r="BU31" s="21">
        <f t="shared" ca="1" si="16"/>
        <v>0</v>
      </c>
      <c r="BV31" s="21">
        <f t="shared" ca="1" si="16"/>
        <v>3563933.268098</v>
      </c>
      <c r="BW31" s="21">
        <f t="shared" ca="1" si="16"/>
        <v>58896.06</v>
      </c>
      <c r="BX31" s="21">
        <f t="shared" ca="1" si="16"/>
        <v>0</v>
      </c>
      <c r="BY31" s="21">
        <f t="shared" ca="1" si="16"/>
        <v>0</v>
      </c>
      <c r="BZ31" s="21">
        <f t="shared" ca="1" si="16"/>
        <v>1341755.27</v>
      </c>
      <c r="CA31" s="21">
        <f t="shared" ca="1" si="16"/>
        <v>16557133.039999999</v>
      </c>
      <c r="CB31" s="21">
        <f t="shared" ca="1" si="16"/>
        <v>372465.07</v>
      </c>
      <c r="CC31" s="21">
        <f t="shared" ca="1" si="16"/>
        <v>15086520.77</v>
      </c>
      <c r="CD31" s="21">
        <f t="shared" ca="1" si="16"/>
        <v>0</v>
      </c>
      <c r="CE31" s="21">
        <f t="shared" ca="1" si="16"/>
        <v>0</v>
      </c>
      <c r="CF31" s="21">
        <f t="shared" ca="1" si="20"/>
        <v>177914.42</v>
      </c>
      <c r="CG31" s="21">
        <f t="shared" ca="1" si="20"/>
        <v>1364291.02</v>
      </c>
      <c r="CH31" s="21">
        <f t="shared" ca="1" si="20"/>
        <v>42528.54</v>
      </c>
      <c r="CI31" s="22">
        <f t="shared" ca="1" si="25"/>
        <v>18705192.720040001</v>
      </c>
      <c r="CJ31" s="21">
        <f t="shared" ca="1" si="21"/>
        <v>0</v>
      </c>
      <c r="CK31" s="21">
        <f t="shared" ca="1" si="21"/>
        <v>1084042.54</v>
      </c>
      <c r="CL31" s="22">
        <f t="shared" ca="1" si="26"/>
        <v>17425410.940000001</v>
      </c>
      <c r="CM31" s="21">
        <f t="shared" ca="1" si="22"/>
        <v>573337.59</v>
      </c>
      <c r="CN31" s="21">
        <f t="shared" ca="1" si="22"/>
        <v>16852073.350000001</v>
      </c>
      <c r="CO31" s="22">
        <f t="shared" ca="1" si="27"/>
        <v>195739.24004</v>
      </c>
      <c r="CP31" s="21">
        <f t="shared" ca="1" si="23"/>
        <v>150436.17004</v>
      </c>
      <c r="CQ31" s="21">
        <f t="shared" ca="1" si="23"/>
        <v>45303.07</v>
      </c>
      <c r="CR31" s="21">
        <f t="shared" ca="1" si="23"/>
        <v>4321864.5310939997</v>
      </c>
      <c r="CS31" s="21">
        <f t="shared" ca="1" si="23"/>
        <v>0</v>
      </c>
      <c r="CT31" s="21">
        <f t="shared" ca="1" si="23"/>
        <v>13935.25</v>
      </c>
      <c r="CU31" s="22">
        <f t="shared" ca="1" si="9"/>
        <v>1186752274.618984</v>
      </c>
    </row>
    <row r="32" spans="1:99" ht="12.75" customHeight="1" x14ac:dyDescent="0.2">
      <c r="A32" s="64" t="s">
        <v>195</v>
      </c>
      <c r="B32" s="20">
        <v>1036</v>
      </c>
      <c r="C32" s="65" t="s">
        <v>146</v>
      </c>
      <c r="D32" s="22">
        <f t="shared" ca="1" si="24"/>
        <v>3694481.6000000006</v>
      </c>
      <c r="E32" s="21">
        <f t="shared" ca="1" si="17"/>
        <v>564399.43999999936</v>
      </c>
      <c r="F32" s="21">
        <f t="shared" ca="1" si="17"/>
        <v>2368497.360000005</v>
      </c>
      <c r="G32" s="21">
        <f t="shared" ca="1" si="17"/>
        <v>761584.79999999597</v>
      </c>
      <c r="H32" s="21">
        <f t="shared" ca="1" si="17"/>
        <v>13295.02</v>
      </c>
      <c r="I32" s="21">
        <f t="shared" ca="1" si="17"/>
        <v>572740.74000000022</v>
      </c>
      <c r="J32" s="21">
        <f t="shared" ca="1" si="17"/>
        <v>0</v>
      </c>
      <c r="K32" s="21">
        <f t="shared" ca="1" si="17"/>
        <v>711363.89999999991</v>
      </c>
      <c r="L32" s="21">
        <f t="shared" ca="1" si="17"/>
        <v>0</v>
      </c>
      <c r="M32" s="21">
        <f t="shared" ca="1" si="17"/>
        <v>0</v>
      </c>
      <c r="N32" s="21">
        <f t="shared" ca="1" si="17"/>
        <v>0</v>
      </c>
      <c r="O32" s="21">
        <f t="shared" ca="1" si="17"/>
        <v>435501.69999999995</v>
      </c>
      <c r="P32" s="21">
        <f t="shared" ca="1" si="17"/>
        <v>0</v>
      </c>
      <c r="Q32" s="21">
        <f t="shared" ca="1" si="17"/>
        <v>21943.030000000002</v>
      </c>
      <c r="R32" s="21">
        <f t="shared" ca="1" si="17"/>
        <v>0</v>
      </c>
      <c r="S32" s="21">
        <f t="shared" ca="1" si="17"/>
        <v>0</v>
      </c>
      <c r="T32" s="21">
        <f t="shared" ca="1" si="17"/>
        <v>37384528.529999591</v>
      </c>
      <c r="U32" s="21">
        <f t="shared" ca="1" si="18"/>
        <v>66415.47</v>
      </c>
      <c r="V32" s="21">
        <f t="shared" ca="1" si="18"/>
        <v>6089898.8499999922</v>
      </c>
      <c r="W32" s="21">
        <f t="shared" ca="1" si="18"/>
        <v>23567328.809999898</v>
      </c>
      <c r="X32" s="21">
        <f t="shared" ca="1" si="18"/>
        <v>-695.33</v>
      </c>
      <c r="Y32" s="21">
        <f t="shared" ca="1" si="18"/>
        <v>130035.70000000391</v>
      </c>
      <c r="Z32" s="21">
        <f t="shared" ca="1" si="18"/>
        <v>148625.30999999857</v>
      </c>
      <c r="AA32" s="21">
        <f t="shared" ca="1" si="18"/>
        <v>1050.3499999999999</v>
      </c>
      <c r="AB32" s="21">
        <f t="shared" ca="1" si="18"/>
        <v>0</v>
      </c>
      <c r="AC32" s="21">
        <f t="shared" ca="1" si="18"/>
        <v>18921.070000000025</v>
      </c>
      <c r="AD32" s="21">
        <f t="shared" ca="1" si="18"/>
        <v>13673.379999999901</v>
      </c>
      <c r="AE32" s="21">
        <f t="shared" ca="1" si="18"/>
        <v>0</v>
      </c>
      <c r="AF32" s="21">
        <f t="shared" ca="1" si="18"/>
        <v>10390</v>
      </c>
      <c r="AG32" s="21">
        <f t="shared" ca="1" si="18"/>
        <v>1498.5</v>
      </c>
      <c r="AH32" s="21">
        <f t="shared" ca="1" si="18"/>
        <v>249.25</v>
      </c>
      <c r="AI32" s="21">
        <f t="shared" ca="1" si="18"/>
        <v>0</v>
      </c>
      <c r="AJ32" s="21">
        <f t="shared" ca="1" si="15"/>
        <v>0</v>
      </c>
      <c r="AK32" s="21">
        <f t="shared" ca="1" si="15"/>
        <v>4617.6400000000003</v>
      </c>
      <c r="AL32" s="21">
        <f t="shared" ca="1" si="15"/>
        <v>0</v>
      </c>
      <c r="AM32" s="21">
        <f t="shared" ca="1" si="15"/>
        <v>0</v>
      </c>
      <c r="AN32" s="21">
        <f t="shared" ca="1" si="15"/>
        <v>0</v>
      </c>
      <c r="AO32" s="21">
        <f t="shared" ca="1" si="15"/>
        <v>0</v>
      </c>
      <c r="AP32" s="21">
        <f t="shared" ca="1" si="15"/>
        <v>2376.0199999999982</v>
      </c>
      <c r="AQ32" s="21">
        <f t="shared" ca="1" si="15"/>
        <v>0</v>
      </c>
      <c r="AR32" s="21">
        <f t="shared" ca="1" si="15"/>
        <v>0</v>
      </c>
      <c r="AS32" s="21">
        <f t="shared" ca="1" si="15"/>
        <v>0</v>
      </c>
      <c r="AT32" s="21">
        <f t="shared" ca="1" si="15"/>
        <v>16151553.239999978</v>
      </c>
      <c r="AU32" s="21">
        <f t="shared" ca="1" si="15"/>
        <v>1043327.0399999953</v>
      </c>
      <c r="AV32" s="21">
        <f t="shared" ca="1" si="15"/>
        <v>112498.39000000001</v>
      </c>
      <c r="AW32" s="21">
        <f t="shared" ca="1" si="15"/>
        <v>0</v>
      </c>
      <c r="AX32" s="21">
        <f t="shared" ca="1" si="15"/>
        <v>133914.29999999653</v>
      </c>
      <c r="AY32" s="21">
        <f t="shared" ca="1" si="15"/>
        <v>0</v>
      </c>
      <c r="AZ32" s="21">
        <f t="shared" ca="1" si="19"/>
        <v>0</v>
      </c>
      <c r="BA32" s="21">
        <f t="shared" ca="1" si="19"/>
        <v>0</v>
      </c>
      <c r="BB32" s="21">
        <f t="shared" ca="1" si="19"/>
        <v>0</v>
      </c>
      <c r="BC32" s="21">
        <f t="shared" ca="1" si="19"/>
        <v>0</v>
      </c>
      <c r="BD32" s="21">
        <f t="shared" ca="1" si="19"/>
        <v>46958.469999999863</v>
      </c>
      <c r="BE32" s="21">
        <f t="shared" ca="1" si="19"/>
        <v>0</v>
      </c>
      <c r="BF32" s="21">
        <f t="shared" ca="1" si="19"/>
        <v>0</v>
      </c>
      <c r="BG32" s="21">
        <f t="shared" ca="1" si="19"/>
        <v>0</v>
      </c>
      <c r="BH32" s="21">
        <f t="shared" ca="1" si="19"/>
        <v>0</v>
      </c>
      <c r="BI32" s="21">
        <f t="shared" ca="1" si="19"/>
        <v>0</v>
      </c>
      <c r="BJ32" s="21">
        <f t="shared" ca="1" si="19"/>
        <v>0</v>
      </c>
      <c r="BK32" s="21">
        <f t="shared" ca="1" si="19"/>
        <v>0</v>
      </c>
      <c r="BL32" s="21">
        <f t="shared" ca="1" si="19"/>
        <v>0</v>
      </c>
      <c r="BM32" s="21">
        <f t="shared" ca="1" si="19"/>
        <v>0</v>
      </c>
      <c r="BN32" s="21">
        <f t="shared" ca="1" si="19"/>
        <v>31760.570000000007</v>
      </c>
      <c r="BO32" s="21">
        <f t="shared" ca="1" si="19"/>
        <v>0</v>
      </c>
      <c r="BP32" s="21">
        <f t="shared" ca="1" si="16"/>
        <v>299546.75999998685</v>
      </c>
      <c r="BQ32" s="21">
        <f t="shared" ca="1" si="16"/>
        <v>0</v>
      </c>
      <c r="BR32" s="21">
        <f t="shared" ca="1" si="16"/>
        <v>1002886.67</v>
      </c>
      <c r="BS32" s="21">
        <f t="shared" ca="1" si="16"/>
        <v>184299.49</v>
      </c>
      <c r="BT32" s="21">
        <f t="shared" ca="1" si="16"/>
        <v>0</v>
      </c>
      <c r="BU32" s="21">
        <f t="shared" ca="1" si="16"/>
        <v>0</v>
      </c>
      <c r="BV32" s="21">
        <f t="shared" ca="1" si="16"/>
        <v>0</v>
      </c>
      <c r="BW32" s="21">
        <f t="shared" ca="1" si="16"/>
        <v>0</v>
      </c>
      <c r="BX32" s="21">
        <f t="shared" ca="1" si="16"/>
        <v>0</v>
      </c>
      <c r="BY32" s="21">
        <f t="shared" ca="1" si="16"/>
        <v>0</v>
      </c>
      <c r="BZ32" s="21">
        <f t="shared" ca="1" si="16"/>
        <v>0</v>
      </c>
      <c r="CA32" s="21">
        <f t="shared" ca="1" si="16"/>
        <v>0</v>
      </c>
      <c r="CB32" s="21">
        <f t="shared" ca="1" si="16"/>
        <v>0</v>
      </c>
      <c r="CC32" s="21">
        <f t="shared" ca="1" si="16"/>
        <v>0</v>
      </c>
      <c r="CD32" s="21">
        <f t="shared" ca="1" si="16"/>
        <v>0</v>
      </c>
      <c r="CE32" s="21">
        <f t="shared" ca="1" si="16"/>
        <v>0</v>
      </c>
      <c r="CF32" s="21">
        <f t="shared" ca="1" si="20"/>
        <v>0</v>
      </c>
      <c r="CG32" s="21">
        <f t="shared" ca="1" si="20"/>
        <v>0</v>
      </c>
      <c r="CH32" s="21">
        <f t="shared" ca="1" si="20"/>
        <v>0</v>
      </c>
      <c r="CI32" s="22">
        <f t="shared" ca="1" si="25"/>
        <v>14065736.720000001</v>
      </c>
      <c r="CJ32" s="21">
        <f t="shared" ca="1" si="21"/>
        <v>2228575.2500000019</v>
      </c>
      <c r="CK32" s="21">
        <f t="shared" ca="1" si="21"/>
        <v>18800</v>
      </c>
      <c r="CL32" s="22">
        <f t="shared" ca="1" si="26"/>
        <v>11818361.469999999</v>
      </c>
      <c r="CM32" s="21">
        <f t="shared" ca="1" si="22"/>
        <v>45453.78</v>
      </c>
      <c r="CN32" s="21">
        <f t="shared" ca="1" si="22"/>
        <v>11772907.689999999</v>
      </c>
      <c r="CO32" s="22">
        <f t="shared" ca="1" si="27"/>
        <v>0</v>
      </c>
      <c r="CP32" s="21">
        <f t="shared" ca="1" si="23"/>
        <v>0</v>
      </c>
      <c r="CQ32" s="21">
        <f t="shared" ca="1" si="23"/>
        <v>0</v>
      </c>
      <c r="CR32" s="21">
        <f t="shared" ca="1" si="23"/>
        <v>232759.76000000018</v>
      </c>
      <c r="CS32" s="21">
        <f t="shared" ca="1" si="23"/>
        <v>0</v>
      </c>
      <c r="CT32" s="21">
        <f t="shared" ca="1" si="23"/>
        <v>0</v>
      </c>
      <c r="CU32" s="22">
        <f t="shared" ca="1" si="9"/>
        <v>106193480.94999941</v>
      </c>
    </row>
    <row r="33" spans="1:99" ht="12.75" customHeight="1" x14ac:dyDescent="0.2">
      <c r="A33" s="64" t="s">
        <v>197</v>
      </c>
      <c r="B33" s="20">
        <v>1037</v>
      </c>
      <c r="C33" s="65" t="s">
        <v>146</v>
      </c>
      <c r="D33" s="22">
        <f t="shared" ca="1" si="24"/>
        <v>116321013.83999997</v>
      </c>
      <c r="E33" s="21">
        <f t="shared" ca="1" si="17"/>
        <v>60111054.370000012</v>
      </c>
      <c r="F33" s="21">
        <f t="shared" ca="1" si="17"/>
        <v>97375.900000000009</v>
      </c>
      <c r="G33" s="21">
        <f t="shared" ca="1" si="17"/>
        <v>56112583.56999997</v>
      </c>
      <c r="H33" s="21">
        <f t="shared" ca="1" si="17"/>
        <v>855.45</v>
      </c>
      <c r="I33" s="21">
        <f t="shared" ca="1" si="17"/>
        <v>141098.02000000005</v>
      </c>
      <c r="J33" s="21">
        <f t="shared" ca="1" si="17"/>
        <v>0</v>
      </c>
      <c r="K33" s="21">
        <f t="shared" ca="1" si="17"/>
        <v>840440.8900000006</v>
      </c>
      <c r="L33" s="21">
        <f t="shared" ca="1" si="17"/>
        <v>0</v>
      </c>
      <c r="M33" s="21">
        <f t="shared" ca="1" si="17"/>
        <v>0</v>
      </c>
      <c r="N33" s="21">
        <f t="shared" ca="1" si="17"/>
        <v>0</v>
      </c>
      <c r="O33" s="21">
        <f t="shared" ca="1" si="17"/>
        <v>164480.46000000002</v>
      </c>
      <c r="P33" s="21">
        <f t="shared" ca="1" si="17"/>
        <v>0</v>
      </c>
      <c r="Q33" s="21">
        <f t="shared" ca="1" si="17"/>
        <v>0</v>
      </c>
      <c r="R33" s="21">
        <f t="shared" ca="1" si="17"/>
        <v>0</v>
      </c>
      <c r="S33" s="21">
        <f t="shared" ca="1" si="17"/>
        <v>0</v>
      </c>
      <c r="T33" s="21">
        <f t="shared" ca="1" si="17"/>
        <v>4053610.1699999822</v>
      </c>
      <c r="U33" s="21">
        <f t="shared" ca="1" si="18"/>
        <v>32880.18</v>
      </c>
      <c r="V33" s="21">
        <f t="shared" ca="1" si="18"/>
        <v>570175.75000000116</v>
      </c>
      <c r="W33" s="21">
        <f t="shared" ca="1" si="18"/>
        <v>6782191.5800000206</v>
      </c>
      <c r="X33" s="21">
        <f t="shared" ca="1" si="18"/>
        <v>0</v>
      </c>
      <c r="Y33" s="21">
        <f t="shared" ca="1" si="18"/>
        <v>311550</v>
      </c>
      <c r="Z33" s="21">
        <f t="shared" ca="1" si="18"/>
        <v>16887852.009999998</v>
      </c>
      <c r="AA33" s="21">
        <f t="shared" ca="1" si="18"/>
        <v>0</v>
      </c>
      <c r="AB33" s="21">
        <f t="shared" ca="1" si="18"/>
        <v>0</v>
      </c>
      <c r="AC33" s="21">
        <f t="shared" ca="1" si="18"/>
        <v>14275.47000000001</v>
      </c>
      <c r="AD33" s="21">
        <f t="shared" ca="1" si="18"/>
        <v>205360.47000000003</v>
      </c>
      <c r="AE33" s="21">
        <f t="shared" ca="1" si="18"/>
        <v>0</v>
      </c>
      <c r="AF33" s="21">
        <f t="shared" ca="1" si="18"/>
        <v>29030.400000000001</v>
      </c>
      <c r="AG33" s="21">
        <f t="shared" ca="1" si="18"/>
        <v>0</v>
      </c>
      <c r="AH33" s="21">
        <f t="shared" ca="1" si="18"/>
        <v>0</v>
      </c>
      <c r="AI33" s="21">
        <f t="shared" ca="1" si="18"/>
        <v>0</v>
      </c>
      <c r="AJ33" s="21">
        <f t="shared" ca="1" si="15"/>
        <v>0</v>
      </c>
      <c r="AK33" s="21">
        <f t="shared" ca="1" si="15"/>
        <v>0</v>
      </c>
      <c r="AL33" s="21">
        <f t="shared" ca="1" si="15"/>
        <v>0</v>
      </c>
      <c r="AM33" s="21">
        <f t="shared" ca="1" si="15"/>
        <v>12203423.930000002</v>
      </c>
      <c r="AN33" s="21">
        <f t="shared" ca="1" si="15"/>
        <v>12600</v>
      </c>
      <c r="AO33" s="21">
        <f t="shared" ca="1" si="15"/>
        <v>0</v>
      </c>
      <c r="AP33" s="21">
        <f t="shared" ca="1" si="15"/>
        <v>22500</v>
      </c>
      <c r="AQ33" s="21">
        <f t="shared" ca="1" si="15"/>
        <v>0</v>
      </c>
      <c r="AR33" s="21">
        <f t="shared" ca="1" si="15"/>
        <v>0</v>
      </c>
      <c r="AS33" s="21">
        <f t="shared" ca="1" si="15"/>
        <v>0</v>
      </c>
      <c r="AT33" s="21">
        <f t="shared" ca="1" si="15"/>
        <v>24853263.890000079</v>
      </c>
      <c r="AU33" s="21">
        <f t="shared" ca="1" si="15"/>
        <v>496747.55000000075</v>
      </c>
      <c r="AV33" s="21">
        <f t="shared" ca="1" si="15"/>
        <v>1047198.9200000012</v>
      </c>
      <c r="AW33" s="21">
        <f t="shared" ca="1" si="15"/>
        <v>0</v>
      </c>
      <c r="AX33" s="21">
        <f t="shared" ca="1" si="15"/>
        <v>591252.57000000065</v>
      </c>
      <c r="AY33" s="21">
        <f t="shared" ca="1" si="15"/>
        <v>0</v>
      </c>
      <c r="AZ33" s="21">
        <f t="shared" ca="1" si="19"/>
        <v>0</v>
      </c>
      <c r="BA33" s="21">
        <f t="shared" ca="1" si="19"/>
        <v>0</v>
      </c>
      <c r="BB33" s="21">
        <f t="shared" ca="1" si="19"/>
        <v>0</v>
      </c>
      <c r="BC33" s="21">
        <f t="shared" ca="1" si="19"/>
        <v>0</v>
      </c>
      <c r="BD33" s="21">
        <f t="shared" ca="1" si="19"/>
        <v>497778.07999999874</v>
      </c>
      <c r="BE33" s="21">
        <f t="shared" ca="1" si="19"/>
        <v>0</v>
      </c>
      <c r="BF33" s="21">
        <f t="shared" ca="1" si="19"/>
        <v>0</v>
      </c>
      <c r="BG33" s="21">
        <f t="shared" ca="1" si="19"/>
        <v>0</v>
      </c>
      <c r="BH33" s="21">
        <f t="shared" ca="1" si="19"/>
        <v>0</v>
      </c>
      <c r="BI33" s="21">
        <f t="shared" ca="1" si="19"/>
        <v>0</v>
      </c>
      <c r="BJ33" s="21">
        <f t="shared" ca="1" si="19"/>
        <v>0</v>
      </c>
      <c r="BK33" s="21">
        <f t="shared" ca="1" si="19"/>
        <v>0</v>
      </c>
      <c r="BL33" s="21">
        <f t="shared" ca="1" si="19"/>
        <v>0</v>
      </c>
      <c r="BM33" s="21">
        <f t="shared" ca="1" si="19"/>
        <v>0</v>
      </c>
      <c r="BN33" s="21">
        <f t="shared" ca="1" si="19"/>
        <v>65011.930000000044</v>
      </c>
      <c r="BO33" s="21">
        <f t="shared" ca="1" si="19"/>
        <v>0</v>
      </c>
      <c r="BP33" s="21">
        <f t="shared" ca="1" si="16"/>
        <v>22453917.769999985</v>
      </c>
      <c r="BQ33" s="21">
        <f t="shared" ca="1" si="16"/>
        <v>0</v>
      </c>
      <c r="BR33" s="21">
        <f t="shared" ca="1" si="16"/>
        <v>0</v>
      </c>
      <c r="BS33" s="21">
        <f t="shared" ca="1" si="16"/>
        <v>4554093.6400000053</v>
      </c>
      <c r="BT33" s="21">
        <f t="shared" ca="1" si="16"/>
        <v>0</v>
      </c>
      <c r="BU33" s="21">
        <f t="shared" ca="1" si="16"/>
        <v>0</v>
      </c>
      <c r="BV33" s="21">
        <f t="shared" ca="1" si="16"/>
        <v>0</v>
      </c>
      <c r="BW33" s="21">
        <f t="shared" ca="1" si="16"/>
        <v>0</v>
      </c>
      <c r="BX33" s="21">
        <f t="shared" ca="1" si="16"/>
        <v>0</v>
      </c>
      <c r="BY33" s="21">
        <f t="shared" ca="1" si="16"/>
        <v>0</v>
      </c>
      <c r="BZ33" s="21">
        <f t="shared" ca="1" si="16"/>
        <v>0</v>
      </c>
      <c r="CA33" s="21">
        <f t="shared" ca="1" si="16"/>
        <v>0</v>
      </c>
      <c r="CB33" s="21">
        <f t="shared" ca="1" si="16"/>
        <v>0</v>
      </c>
      <c r="CC33" s="21">
        <f t="shared" ca="1" si="16"/>
        <v>0</v>
      </c>
      <c r="CD33" s="21">
        <f t="shared" ca="1" si="16"/>
        <v>32983.97</v>
      </c>
      <c r="CE33" s="21">
        <f t="shared" ca="1" si="16"/>
        <v>0</v>
      </c>
      <c r="CF33" s="21">
        <f t="shared" ca="1" si="20"/>
        <v>0</v>
      </c>
      <c r="CG33" s="21">
        <f t="shared" ca="1" si="20"/>
        <v>0</v>
      </c>
      <c r="CH33" s="21">
        <f t="shared" ca="1" si="20"/>
        <v>0</v>
      </c>
      <c r="CI33" s="22">
        <f t="shared" ca="1" si="25"/>
        <v>0</v>
      </c>
      <c r="CJ33" s="21">
        <f t="shared" ca="1" si="21"/>
        <v>0</v>
      </c>
      <c r="CK33" s="21">
        <f t="shared" ca="1" si="21"/>
        <v>0</v>
      </c>
      <c r="CL33" s="22">
        <f t="shared" ca="1" si="26"/>
        <v>0</v>
      </c>
      <c r="CM33" s="21">
        <f t="shared" ca="1" si="22"/>
        <v>0</v>
      </c>
      <c r="CN33" s="21">
        <f t="shared" ca="1" si="22"/>
        <v>0</v>
      </c>
      <c r="CO33" s="22">
        <f t="shared" ca="1" si="27"/>
        <v>0</v>
      </c>
      <c r="CP33" s="21">
        <f t="shared" ca="1" si="23"/>
        <v>0</v>
      </c>
      <c r="CQ33" s="21">
        <f t="shared" ca="1" si="23"/>
        <v>0</v>
      </c>
      <c r="CR33" s="21">
        <f t="shared" ca="1" si="23"/>
        <v>826949.64000000188</v>
      </c>
      <c r="CS33" s="21">
        <f t="shared" ca="1" si="23"/>
        <v>0</v>
      </c>
      <c r="CT33" s="21">
        <f t="shared" ca="1" si="23"/>
        <v>0</v>
      </c>
      <c r="CU33" s="22">
        <f t="shared" ca="1" si="9"/>
        <v>214012536.58000007</v>
      </c>
    </row>
    <row r="34" spans="1:99" ht="12.75" customHeight="1" x14ac:dyDescent="0.2">
      <c r="A34" s="64" t="s">
        <v>199</v>
      </c>
      <c r="B34" s="20">
        <v>1038</v>
      </c>
      <c r="C34" s="65" t="s">
        <v>146</v>
      </c>
      <c r="D34" s="22">
        <f t="shared" ca="1" si="24"/>
        <v>46297242.977799989</v>
      </c>
      <c r="E34" s="21">
        <f t="shared" ca="1" si="17"/>
        <v>7897462.6097665904</v>
      </c>
      <c r="F34" s="21">
        <f t="shared" ca="1" si="17"/>
        <v>38399780.368033402</v>
      </c>
      <c r="G34" s="21">
        <f t="shared" ca="1" si="17"/>
        <v>0</v>
      </c>
      <c r="H34" s="21">
        <f t="shared" ca="1" si="17"/>
        <v>93171368.230000004</v>
      </c>
      <c r="I34" s="21">
        <f t="shared" ca="1" si="17"/>
        <v>872214.53000000096</v>
      </c>
      <c r="J34" s="21">
        <f t="shared" ca="1" si="17"/>
        <v>0</v>
      </c>
      <c r="K34" s="21">
        <f t="shared" ca="1" si="17"/>
        <v>0</v>
      </c>
      <c r="L34" s="21">
        <f t="shared" ca="1" si="17"/>
        <v>0</v>
      </c>
      <c r="M34" s="21">
        <f t="shared" ca="1" si="17"/>
        <v>0</v>
      </c>
      <c r="N34" s="21">
        <f t="shared" ca="1" si="17"/>
        <v>0</v>
      </c>
      <c r="O34" s="21">
        <f t="shared" ca="1" si="17"/>
        <v>75979376.615600005</v>
      </c>
      <c r="P34" s="21">
        <f t="shared" ca="1" si="17"/>
        <v>0</v>
      </c>
      <c r="Q34" s="21">
        <f t="shared" ca="1" si="17"/>
        <v>13975.23</v>
      </c>
      <c r="R34" s="21">
        <f t="shared" ca="1" si="17"/>
        <v>0</v>
      </c>
      <c r="S34" s="21">
        <f t="shared" ca="1" si="17"/>
        <v>0</v>
      </c>
      <c r="T34" s="21">
        <f t="shared" ca="1" si="17"/>
        <v>0</v>
      </c>
      <c r="U34" s="21">
        <f t="shared" ca="1" si="18"/>
        <v>0</v>
      </c>
      <c r="V34" s="21">
        <f t="shared" ca="1" si="18"/>
        <v>57902.05</v>
      </c>
      <c r="W34" s="21">
        <f t="shared" ca="1" si="18"/>
        <v>1010795.06</v>
      </c>
      <c r="X34" s="21">
        <f t="shared" ca="1" si="18"/>
        <v>0</v>
      </c>
      <c r="Y34" s="21">
        <f t="shared" ca="1" si="18"/>
        <v>2858762.8089000001</v>
      </c>
      <c r="Z34" s="21">
        <f t="shared" ca="1" si="18"/>
        <v>9807063.2846000008</v>
      </c>
      <c r="AA34" s="21">
        <f t="shared" ca="1" si="18"/>
        <v>0</v>
      </c>
      <c r="AB34" s="21">
        <f t="shared" ca="1" si="18"/>
        <v>0</v>
      </c>
      <c r="AC34" s="21">
        <f t="shared" ca="1" si="18"/>
        <v>37497519.799999997</v>
      </c>
      <c r="AD34" s="21">
        <f t="shared" ca="1" si="18"/>
        <v>54921015.452100001</v>
      </c>
      <c r="AE34" s="21">
        <f t="shared" ca="1" si="18"/>
        <v>0</v>
      </c>
      <c r="AF34" s="21">
        <f t="shared" ca="1" si="18"/>
        <v>10537.38</v>
      </c>
      <c r="AG34" s="21">
        <f t="shared" ca="1" si="18"/>
        <v>0</v>
      </c>
      <c r="AH34" s="21">
        <f t="shared" ca="1" si="18"/>
        <v>0</v>
      </c>
      <c r="AI34" s="21">
        <f t="shared" ca="1" si="18"/>
        <v>0</v>
      </c>
      <c r="AJ34" s="21">
        <f t="shared" ca="1" si="15"/>
        <v>0</v>
      </c>
      <c r="AK34" s="21">
        <f t="shared" ca="1" si="15"/>
        <v>0</v>
      </c>
      <c r="AL34" s="21">
        <f t="shared" ca="1" si="15"/>
        <v>0</v>
      </c>
      <c r="AM34" s="21">
        <f t="shared" ca="1" si="15"/>
        <v>15457274.749199999</v>
      </c>
      <c r="AN34" s="21">
        <f t="shared" ca="1" si="15"/>
        <v>790236.62</v>
      </c>
      <c r="AO34" s="21">
        <f t="shared" ca="1" si="15"/>
        <v>11526.65</v>
      </c>
      <c r="AP34" s="21">
        <f t="shared" ca="1" si="15"/>
        <v>371239.32</v>
      </c>
      <c r="AQ34" s="21">
        <f t="shared" ca="1" si="15"/>
        <v>0</v>
      </c>
      <c r="AR34" s="21">
        <f t="shared" ca="1" si="15"/>
        <v>0</v>
      </c>
      <c r="AS34" s="21">
        <f t="shared" ca="1" si="15"/>
        <v>0</v>
      </c>
      <c r="AT34" s="21">
        <f t="shared" ca="1" si="15"/>
        <v>90341580.247299999</v>
      </c>
      <c r="AU34" s="21">
        <f t="shared" ca="1" si="15"/>
        <v>39333282.076499999</v>
      </c>
      <c r="AV34" s="21">
        <f t="shared" ca="1" si="15"/>
        <v>1814216.07</v>
      </c>
      <c r="AW34" s="21">
        <f t="shared" ca="1" si="15"/>
        <v>0</v>
      </c>
      <c r="AX34" s="21">
        <f t="shared" ca="1" si="15"/>
        <v>1720.85</v>
      </c>
      <c r="AY34" s="21">
        <f t="shared" ca="1" si="15"/>
        <v>0</v>
      </c>
      <c r="AZ34" s="21">
        <f t="shared" ca="1" si="19"/>
        <v>0</v>
      </c>
      <c r="BA34" s="21">
        <f t="shared" ca="1" si="19"/>
        <v>0</v>
      </c>
      <c r="BB34" s="21">
        <f t="shared" ca="1" si="19"/>
        <v>0</v>
      </c>
      <c r="BC34" s="21">
        <f t="shared" ca="1" si="19"/>
        <v>0</v>
      </c>
      <c r="BD34" s="21">
        <f t="shared" ca="1" si="19"/>
        <v>3263432.4039000701</v>
      </c>
      <c r="BE34" s="21">
        <f t="shared" ca="1" si="19"/>
        <v>0</v>
      </c>
      <c r="BF34" s="21">
        <f t="shared" ca="1" si="19"/>
        <v>0</v>
      </c>
      <c r="BG34" s="21">
        <f t="shared" ca="1" si="19"/>
        <v>0</v>
      </c>
      <c r="BH34" s="21">
        <f t="shared" ca="1" si="19"/>
        <v>0</v>
      </c>
      <c r="BI34" s="21">
        <f t="shared" ca="1" si="19"/>
        <v>0</v>
      </c>
      <c r="BJ34" s="21">
        <f t="shared" ca="1" si="19"/>
        <v>0</v>
      </c>
      <c r="BK34" s="21">
        <f t="shared" ca="1" si="19"/>
        <v>0</v>
      </c>
      <c r="BL34" s="21">
        <f t="shared" ca="1" si="19"/>
        <v>0</v>
      </c>
      <c r="BM34" s="21">
        <f t="shared" ca="1" si="19"/>
        <v>0</v>
      </c>
      <c r="BN34" s="21">
        <f t="shared" ca="1" si="19"/>
        <v>0</v>
      </c>
      <c r="BO34" s="21">
        <f t="shared" ca="1" si="19"/>
        <v>0</v>
      </c>
      <c r="BP34" s="21">
        <f t="shared" ca="1" si="16"/>
        <v>1331245.77</v>
      </c>
      <c r="BQ34" s="21">
        <f t="shared" ca="1" si="16"/>
        <v>0</v>
      </c>
      <c r="BR34" s="21">
        <f t="shared" ca="1" si="16"/>
        <v>0</v>
      </c>
      <c r="BS34" s="21">
        <f t="shared" ca="1" si="16"/>
        <v>3775997173.4303498</v>
      </c>
      <c r="BT34" s="21">
        <f t="shared" ca="1" si="16"/>
        <v>0</v>
      </c>
      <c r="BU34" s="21">
        <f t="shared" ca="1" si="16"/>
        <v>0</v>
      </c>
      <c r="BV34" s="21">
        <f t="shared" ca="1" si="16"/>
        <v>39938630.18</v>
      </c>
      <c r="BW34" s="21">
        <f t="shared" ca="1" si="16"/>
        <v>0</v>
      </c>
      <c r="BX34" s="21">
        <f t="shared" ca="1" si="16"/>
        <v>0</v>
      </c>
      <c r="BY34" s="21">
        <f t="shared" ca="1" si="16"/>
        <v>0</v>
      </c>
      <c r="BZ34" s="21">
        <f t="shared" ca="1" si="16"/>
        <v>0</v>
      </c>
      <c r="CA34" s="21">
        <f t="shared" ca="1" si="16"/>
        <v>0</v>
      </c>
      <c r="CB34" s="21">
        <f t="shared" ca="1" si="16"/>
        <v>0</v>
      </c>
      <c r="CC34" s="21">
        <f t="shared" ca="1" si="16"/>
        <v>0</v>
      </c>
      <c r="CD34" s="21">
        <f t="shared" ca="1" si="16"/>
        <v>0</v>
      </c>
      <c r="CE34" s="21">
        <f t="shared" ca="1" si="16"/>
        <v>0</v>
      </c>
      <c r="CF34" s="21">
        <f t="shared" ca="1" si="20"/>
        <v>0</v>
      </c>
      <c r="CG34" s="21">
        <f t="shared" ca="1" si="20"/>
        <v>0</v>
      </c>
      <c r="CH34" s="21">
        <f t="shared" ca="1" si="20"/>
        <v>1066178.8899999999</v>
      </c>
      <c r="CI34" s="22">
        <f t="shared" ca="1" si="25"/>
        <v>153969.93</v>
      </c>
      <c r="CJ34" s="21">
        <f t="shared" ca="1" si="21"/>
        <v>149119.93</v>
      </c>
      <c r="CK34" s="21">
        <f t="shared" ca="1" si="21"/>
        <v>4850</v>
      </c>
      <c r="CL34" s="22">
        <f t="shared" ca="1" si="26"/>
        <v>0</v>
      </c>
      <c r="CM34" s="21">
        <f t="shared" ca="1" si="22"/>
        <v>0</v>
      </c>
      <c r="CN34" s="21">
        <f t="shared" ca="1" si="22"/>
        <v>0</v>
      </c>
      <c r="CO34" s="22">
        <f t="shared" ca="1" si="27"/>
        <v>0</v>
      </c>
      <c r="CP34" s="21">
        <f t="shared" ca="1" si="23"/>
        <v>0</v>
      </c>
      <c r="CQ34" s="21">
        <f t="shared" ca="1" si="23"/>
        <v>0</v>
      </c>
      <c r="CR34" s="21">
        <f t="shared" ca="1" si="23"/>
        <v>15940203.304999899</v>
      </c>
      <c r="CS34" s="21">
        <f t="shared" ca="1" si="23"/>
        <v>0</v>
      </c>
      <c r="CT34" s="21">
        <f t="shared" ca="1" si="23"/>
        <v>0</v>
      </c>
      <c r="CU34" s="22">
        <f t="shared" ca="1" si="9"/>
        <v>4308309683.9112492</v>
      </c>
    </row>
    <row r="35" spans="1:99" ht="12.75" customHeight="1" x14ac:dyDescent="0.2">
      <c r="A35" s="64" t="s">
        <v>201</v>
      </c>
      <c r="B35" s="20">
        <v>1039</v>
      </c>
      <c r="C35" s="65" t="s">
        <v>146</v>
      </c>
      <c r="D35" s="22">
        <f t="shared" ca="1" si="24"/>
        <v>4403295</v>
      </c>
      <c r="E35" s="21">
        <f t="shared" ca="1" si="17"/>
        <v>723032</v>
      </c>
      <c r="F35" s="21">
        <f t="shared" ca="1" si="17"/>
        <v>3282304</v>
      </c>
      <c r="G35" s="21">
        <f t="shared" ca="1" si="17"/>
        <v>397959</v>
      </c>
      <c r="H35" s="21">
        <f t="shared" ca="1" si="17"/>
        <v>0</v>
      </c>
      <c r="I35" s="21">
        <f t="shared" ca="1" si="17"/>
        <v>143990</v>
      </c>
      <c r="J35" s="21">
        <f t="shared" ca="1" si="17"/>
        <v>0</v>
      </c>
      <c r="K35" s="21">
        <f t="shared" ca="1" si="17"/>
        <v>0</v>
      </c>
      <c r="L35" s="21">
        <f t="shared" ca="1" si="17"/>
        <v>0</v>
      </c>
      <c r="M35" s="21">
        <f t="shared" ca="1" si="17"/>
        <v>0</v>
      </c>
      <c r="N35" s="21">
        <f t="shared" ca="1" si="17"/>
        <v>0</v>
      </c>
      <c r="O35" s="21">
        <f t="shared" ca="1" si="17"/>
        <v>8711796</v>
      </c>
      <c r="P35" s="21">
        <f t="shared" ca="1" si="17"/>
        <v>0</v>
      </c>
      <c r="Q35" s="21">
        <f t="shared" ca="1" si="17"/>
        <v>0</v>
      </c>
      <c r="R35" s="21">
        <f t="shared" ca="1" si="17"/>
        <v>0</v>
      </c>
      <c r="S35" s="21">
        <f t="shared" ca="1" si="17"/>
        <v>0</v>
      </c>
      <c r="T35" s="21">
        <f t="shared" ca="1" si="17"/>
        <v>516512</v>
      </c>
      <c r="U35" s="21">
        <f t="shared" ca="1" si="18"/>
        <v>12621</v>
      </c>
      <c r="V35" s="21">
        <f t="shared" ca="1" si="18"/>
        <v>109540</v>
      </c>
      <c r="W35" s="21">
        <f t="shared" ca="1" si="18"/>
        <v>666806</v>
      </c>
      <c r="X35" s="21">
        <f t="shared" ca="1" si="18"/>
        <v>854</v>
      </c>
      <c r="Y35" s="21">
        <f t="shared" ca="1" si="18"/>
        <v>173543</v>
      </c>
      <c r="Z35" s="21">
        <f t="shared" ca="1" si="18"/>
        <v>2883098</v>
      </c>
      <c r="AA35" s="21">
        <f t="shared" ca="1" si="18"/>
        <v>0</v>
      </c>
      <c r="AB35" s="21">
        <f t="shared" ca="1" si="18"/>
        <v>0</v>
      </c>
      <c r="AC35" s="21">
        <f t="shared" ca="1" si="18"/>
        <v>3690</v>
      </c>
      <c r="AD35" s="21">
        <f t="shared" ca="1" si="18"/>
        <v>74518</v>
      </c>
      <c r="AE35" s="21">
        <f t="shared" ca="1" si="18"/>
        <v>0</v>
      </c>
      <c r="AF35" s="21">
        <f t="shared" ca="1" si="18"/>
        <v>10000</v>
      </c>
      <c r="AG35" s="21">
        <f t="shared" ca="1" si="18"/>
        <v>0</v>
      </c>
      <c r="AH35" s="21">
        <f t="shared" ca="1" si="18"/>
        <v>0</v>
      </c>
      <c r="AI35" s="21">
        <f t="shared" ca="1" si="18"/>
        <v>0</v>
      </c>
      <c r="AJ35" s="21">
        <f t="shared" ca="1" si="15"/>
        <v>64700</v>
      </c>
      <c r="AK35" s="21">
        <f t="shared" ca="1" si="15"/>
        <v>0</v>
      </c>
      <c r="AL35" s="21">
        <f t="shared" ca="1" si="15"/>
        <v>0</v>
      </c>
      <c r="AM35" s="21">
        <f t="shared" ca="1" si="15"/>
        <v>2702610</v>
      </c>
      <c r="AN35" s="21">
        <f t="shared" ca="1" si="15"/>
        <v>0</v>
      </c>
      <c r="AO35" s="21">
        <f t="shared" ca="1" si="15"/>
        <v>0</v>
      </c>
      <c r="AP35" s="21">
        <f t="shared" ca="1" si="15"/>
        <v>100</v>
      </c>
      <c r="AQ35" s="21">
        <f t="shared" ca="1" si="15"/>
        <v>0</v>
      </c>
      <c r="AR35" s="21">
        <f t="shared" ca="1" si="15"/>
        <v>0</v>
      </c>
      <c r="AS35" s="21">
        <f t="shared" ca="1" si="15"/>
        <v>0</v>
      </c>
      <c r="AT35" s="21">
        <f t="shared" ca="1" si="15"/>
        <v>4582823</v>
      </c>
      <c r="AU35" s="21">
        <f t="shared" ca="1" si="15"/>
        <v>413806</v>
      </c>
      <c r="AV35" s="21">
        <f t="shared" ca="1" si="15"/>
        <v>0</v>
      </c>
      <c r="AW35" s="21">
        <f t="shared" ca="1" si="15"/>
        <v>0</v>
      </c>
      <c r="AX35" s="21">
        <f t="shared" ca="1" si="15"/>
        <v>0</v>
      </c>
      <c r="AY35" s="21">
        <f t="shared" ca="1" si="15"/>
        <v>0</v>
      </c>
      <c r="AZ35" s="21">
        <f t="shared" ca="1" si="19"/>
        <v>0</v>
      </c>
      <c r="BA35" s="21">
        <f t="shared" ca="1" si="19"/>
        <v>0</v>
      </c>
      <c r="BB35" s="21">
        <f t="shared" ca="1" si="19"/>
        <v>0</v>
      </c>
      <c r="BC35" s="21">
        <f t="shared" ca="1" si="19"/>
        <v>0</v>
      </c>
      <c r="BD35" s="21">
        <f t="shared" ca="1" si="19"/>
        <v>307784</v>
      </c>
      <c r="BE35" s="21">
        <f t="shared" ca="1" si="19"/>
        <v>0</v>
      </c>
      <c r="BF35" s="21">
        <f t="shared" ca="1" si="19"/>
        <v>0</v>
      </c>
      <c r="BG35" s="21">
        <f t="shared" ca="1" si="19"/>
        <v>0</v>
      </c>
      <c r="BH35" s="21">
        <f t="shared" ca="1" si="19"/>
        <v>0</v>
      </c>
      <c r="BI35" s="21">
        <f t="shared" ca="1" si="19"/>
        <v>0</v>
      </c>
      <c r="BJ35" s="21">
        <f t="shared" ca="1" si="19"/>
        <v>0</v>
      </c>
      <c r="BK35" s="21">
        <f t="shared" ca="1" si="19"/>
        <v>0</v>
      </c>
      <c r="BL35" s="21">
        <f t="shared" ca="1" si="19"/>
        <v>0</v>
      </c>
      <c r="BM35" s="21">
        <f t="shared" ca="1" si="19"/>
        <v>0</v>
      </c>
      <c r="BN35" s="21">
        <f t="shared" ca="1" si="19"/>
        <v>0</v>
      </c>
      <c r="BO35" s="21">
        <f t="shared" ca="1" si="19"/>
        <v>0</v>
      </c>
      <c r="BP35" s="21">
        <f t="shared" ca="1" si="16"/>
        <v>6333</v>
      </c>
      <c r="BQ35" s="21">
        <f t="shared" ca="1" si="16"/>
        <v>0</v>
      </c>
      <c r="BR35" s="21">
        <f t="shared" ca="1" si="16"/>
        <v>1097352</v>
      </c>
      <c r="BS35" s="21">
        <f t="shared" ca="1" si="16"/>
        <v>10104</v>
      </c>
      <c r="BT35" s="21">
        <f t="shared" ca="1" si="16"/>
        <v>0</v>
      </c>
      <c r="BU35" s="21">
        <f t="shared" ca="1" si="16"/>
        <v>0</v>
      </c>
      <c r="BV35" s="21">
        <f t="shared" ca="1" si="16"/>
        <v>0</v>
      </c>
      <c r="BW35" s="21">
        <f t="shared" ca="1" si="16"/>
        <v>0</v>
      </c>
      <c r="BX35" s="21">
        <f t="shared" ca="1" si="16"/>
        <v>0</v>
      </c>
      <c r="BY35" s="21">
        <f t="shared" ca="1" si="16"/>
        <v>0</v>
      </c>
      <c r="BZ35" s="21">
        <f t="shared" ca="1" si="16"/>
        <v>0</v>
      </c>
      <c r="CA35" s="21">
        <f t="shared" ca="1" si="16"/>
        <v>0</v>
      </c>
      <c r="CB35" s="21">
        <f t="shared" ca="1" si="16"/>
        <v>0</v>
      </c>
      <c r="CC35" s="21">
        <f t="shared" ca="1" si="16"/>
        <v>0</v>
      </c>
      <c r="CD35" s="21">
        <f t="shared" ca="1" si="16"/>
        <v>0</v>
      </c>
      <c r="CE35" s="21">
        <f t="shared" ca="1" si="16"/>
        <v>0</v>
      </c>
      <c r="CF35" s="21">
        <f t="shared" ca="1" si="20"/>
        <v>0</v>
      </c>
      <c r="CG35" s="21">
        <f t="shared" ca="1" si="20"/>
        <v>0</v>
      </c>
      <c r="CH35" s="21">
        <f t="shared" ca="1" si="20"/>
        <v>0</v>
      </c>
      <c r="CI35" s="22">
        <f t="shared" ca="1" si="25"/>
        <v>7207501.4000000004</v>
      </c>
      <c r="CJ35" s="21">
        <f t="shared" ca="1" si="21"/>
        <v>0</v>
      </c>
      <c r="CK35" s="21">
        <f t="shared" ca="1" si="21"/>
        <v>67182.48</v>
      </c>
      <c r="CL35" s="22">
        <f t="shared" ca="1" si="26"/>
        <v>7140318.9199999999</v>
      </c>
      <c r="CM35" s="21">
        <f t="shared" ca="1" si="22"/>
        <v>0</v>
      </c>
      <c r="CN35" s="21">
        <f t="shared" ca="1" si="22"/>
        <v>7140318.9199999999</v>
      </c>
      <c r="CO35" s="22">
        <f t="shared" ca="1" si="27"/>
        <v>0</v>
      </c>
      <c r="CP35" s="21">
        <f t="shared" ca="1" si="23"/>
        <v>0</v>
      </c>
      <c r="CQ35" s="21">
        <f t="shared" ca="1" si="23"/>
        <v>0</v>
      </c>
      <c r="CR35" s="21">
        <f t="shared" ca="1" si="23"/>
        <v>11278</v>
      </c>
      <c r="CS35" s="21">
        <f t="shared" ca="1" si="23"/>
        <v>0</v>
      </c>
      <c r="CT35" s="21">
        <f t="shared" ca="1" si="23"/>
        <v>0</v>
      </c>
      <c r="CU35" s="22">
        <f t="shared" ca="1" si="9"/>
        <v>34114654.399999999</v>
      </c>
    </row>
    <row r="36" spans="1:99" ht="12.75" customHeight="1" x14ac:dyDescent="0.2">
      <c r="A36" s="64" t="s">
        <v>203</v>
      </c>
      <c r="B36" s="20">
        <v>1040</v>
      </c>
      <c r="C36" s="65" t="s">
        <v>146</v>
      </c>
      <c r="D36" s="22">
        <f t="shared" ca="1" si="24"/>
        <v>0</v>
      </c>
      <c r="E36" s="21">
        <f t="shared" ca="1" si="17"/>
        <v>0</v>
      </c>
      <c r="F36" s="21">
        <f t="shared" ca="1" si="17"/>
        <v>0</v>
      </c>
      <c r="G36" s="21">
        <f t="shared" ca="1" si="17"/>
        <v>0</v>
      </c>
      <c r="H36" s="21">
        <f t="shared" ca="1" si="17"/>
        <v>0</v>
      </c>
      <c r="I36" s="21">
        <f t="shared" ca="1" si="17"/>
        <v>0</v>
      </c>
      <c r="J36" s="21">
        <f t="shared" ca="1" si="17"/>
        <v>0</v>
      </c>
      <c r="K36" s="21">
        <f t="shared" ca="1" si="17"/>
        <v>0</v>
      </c>
      <c r="L36" s="21">
        <f t="shared" ca="1" si="17"/>
        <v>0</v>
      </c>
      <c r="M36" s="21">
        <f t="shared" ca="1" si="17"/>
        <v>0</v>
      </c>
      <c r="N36" s="21">
        <f t="shared" ca="1" si="17"/>
        <v>0</v>
      </c>
      <c r="O36" s="21">
        <f t="shared" ca="1" si="17"/>
        <v>0</v>
      </c>
      <c r="P36" s="21">
        <f t="shared" ca="1" si="17"/>
        <v>0</v>
      </c>
      <c r="Q36" s="21">
        <f t="shared" ca="1" si="17"/>
        <v>38412975.18</v>
      </c>
      <c r="R36" s="21">
        <f t="shared" ca="1" si="17"/>
        <v>0</v>
      </c>
      <c r="S36" s="21">
        <f t="shared" ca="1" si="17"/>
        <v>0</v>
      </c>
      <c r="T36" s="21">
        <f t="shared" ca="1" si="17"/>
        <v>0</v>
      </c>
      <c r="U36" s="21">
        <f t="shared" ca="1" si="18"/>
        <v>0</v>
      </c>
      <c r="V36" s="21">
        <f t="shared" ca="1" si="18"/>
        <v>0</v>
      </c>
      <c r="W36" s="21">
        <f t="shared" ca="1" si="18"/>
        <v>0</v>
      </c>
      <c r="X36" s="21">
        <f t="shared" ca="1" si="18"/>
        <v>0</v>
      </c>
      <c r="Y36" s="21">
        <f t="shared" ca="1" si="18"/>
        <v>0</v>
      </c>
      <c r="Z36" s="21">
        <f t="shared" ca="1" si="18"/>
        <v>0</v>
      </c>
      <c r="AA36" s="21">
        <f t="shared" ca="1" si="18"/>
        <v>0</v>
      </c>
      <c r="AB36" s="21">
        <f t="shared" ca="1" si="18"/>
        <v>0</v>
      </c>
      <c r="AC36" s="21">
        <f t="shared" ca="1" si="18"/>
        <v>0</v>
      </c>
      <c r="AD36" s="21">
        <f t="shared" ca="1" si="18"/>
        <v>0</v>
      </c>
      <c r="AE36" s="21">
        <f t="shared" ca="1" si="18"/>
        <v>0</v>
      </c>
      <c r="AF36" s="21">
        <f t="shared" ca="1" si="18"/>
        <v>0</v>
      </c>
      <c r="AG36" s="21">
        <f t="shared" ca="1" si="18"/>
        <v>0</v>
      </c>
      <c r="AH36" s="21">
        <f t="shared" ca="1" si="18"/>
        <v>0</v>
      </c>
      <c r="AI36" s="21">
        <f t="shared" ca="1" si="18"/>
        <v>0</v>
      </c>
      <c r="AJ36" s="21">
        <f t="shared" ca="1" si="15"/>
        <v>0</v>
      </c>
      <c r="AK36" s="21">
        <f t="shared" ca="1" si="15"/>
        <v>0</v>
      </c>
      <c r="AL36" s="21">
        <f t="shared" ca="1" si="15"/>
        <v>0</v>
      </c>
      <c r="AM36" s="21">
        <f t="shared" ca="1" si="15"/>
        <v>0</v>
      </c>
      <c r="AN36" s="21">
        <f t="shared" ca="1" si="15"/>
        <v>0</v>
      </c>
      <c r="AO36" s="21">
        <f t="shared" ca="1" si="15"/>
        <v>45658424.689999998</v>
      </c>
      <c r="AP36" s="21">
        <f t="shared" ca="1" si="15"/>
        <v>0</v>
      </c>
      <c r="AQ36" s="21">
        <f t="shared" ca="1" si="15"/>
        <v>0</v>
      </c>
      <c r="AR36" s="21">
        <f t="shared" ca="1" si="15"/>
        <v>0</v>
      </c>
      <c r="AS36" s="21">
        <f t="shared" ca="1" si="15"/>
        <v>0</v>
      </c>
      <c r="AT36" s="21">
        <f t="shared" ca="1" si="15"/>
        <v>0</v>
      </c>
      <c r="AU36" s="21">
        <f t="shared" ca="1" si="15"/>
        <v>0</v>
      </c>
      <c r="AV36" s="21">
        <f t="shared" ca="1" si="15"/>
        <v>0</v>
      </c>
      <c r="AW36" s="21">
        <f t="shared" ca="1" si="15"/>
        <v>0</v>
      </c>
      <c r="AX36" s="21">
        <f t="shared" ca="1" si="15"/>
        <v>0</v>
      </c>
      <c r="AY36" s="21">
        <f t="shared" ca="1" si="15"/>
        <v>0</v>
      </c>
      <c r="AZ36" s="21">
        <f t="shared" ca="1" si="19"/>
        <v>0</v>
      </c>
      <c r="BA36" s="21">
        <f t="shared" ca="1" si="19"/>
        <v>0</v>
      </c>
      <c r="BB36" s="21">
        <f t="shared" ca="1" si="19"/>
        <v>0</v>
      </c>
      <c r="BC36" s="21">
        <f t="shared" ca="1" si="19"/>
        <v>0</v>
      </c>
      <c r="BD36" s="21">
        <f t="shared" ca="1" si="19"/>
        <v>0</v>
      </c>
      <c r="BE36" s="21">
        <f t="shared" ca="1" si="19"/>
        <v>0</v>
      </c>
      <c r="BF36" s="21">
        <f t="shared" ca="1" si="19"/>
        <v>0</v>
      </c>
      <c r="BG36" s="21">
        <f t="shared" ca="1" si="19"/>
        <v>0</v>
      </c>
      <c r="BH36" s="21">
        <f t="shared" ca="1" si="19"/>
        <v>0</v>
      </c>
      <c r="BI36" s="21">
        <f t="shared" ca="1" si="19"/>
        <v>0</v>
      </c>
      <c r="BJ36" s="21">
        <f t="shared" ca="1" si="19"/>
        <v>0</v>
      </c>
      <c r="BK36" s="21">
        <f t="shared" ca="1" si="19"/>
        <v>0</v>
      </c>
      <c r="BL36" s="21">
        <f t="shared" ca="1" si="19"/>
        <v>0</v>
      </c>
      <c r="BM36" s="21">
        <f t="shared" ca="1" si="19"/>
        <v>0</v>
      </c>
      <c r="BN36" s="21">
        <f t="shared" ca="1" si="19"/>
        <v>0</v>
      </c>
      <c r="BO36" s="21">
        <f t="shared" ca="1" si="19"/>
        <v>0</v>
      </c>
      <c r="BP36" s="21">
        <f t="shared" ca="1" si="16"/>
        <v>0</v>
      </c>
      <c r="BQ36" s="21">
        <f t="shared" ca="1" si="16"/>
        <v>0</v>
      </c>
      <c r="BR36" s="21">
        <f t="shared" ca="1" si="16"/>
        <v>0</v>
      </c>
      <c r="BS36" s="21">
        <f t="shared" ca="1" si="16"/>
        <v>0</v>
      </c>
      <c r="BT36" s="21">
        <f t="shared" ca="1" si="16"/>
        <v>0</v>
      </c>
      <c r="BU36" s="21">
        <f t="shared" ca="1" si="16"/>
        <v>0</v>
      </c>
      <c r="BV36" s="21">
        <f t="shared" ca="1" si="16"/>
        <v>0</v>
      </c>
      <c r="BW36" s="21">
        <f t="shared" ca="1" si="16"/>
        <v>0</v>
      </c>
      <c r="BX36" s="21">
        <f t="shared" ca="1" si="16"/>
        <v>0</v>
      </c>
      <c r="BY36" s="21">
        <f t="shared" ca="1" si="16"/>
        <v>0</v>
      </c>
      <c r="BZ36" s="21">
        <f t="shared" ca="1" si="16"/>
        <v>0</v>
      </c>
      <c r="CA36" s="21">
        <f t="shared" ca="1" si="16"/>
        <v>0</v>
      </c>
      <c r="CB36" s="21">
        <f t="shared" ca="1" si="16"/>
        <v>0</v>
      </c>
      <c r="CC36" s="21">
        <f t="shared" ca="1" si="16"/>
        <v>0</v>
      </c>
      <c r="CD36" s="21">
        <f t="shared" ca="1" si="16"/>
        <v>0</v>
      </c>
      <c r="CE36" s="21">
        <f t="shared" ca="1" si="16"/>
        <v>0</v>
      </c>
      <c r="CF36" s="21">
        <f t="shared" ca="1" si="20"/>
        <v>0</v>
      </c>
      <c r="CG36" s="21">
        <f t="shared" ca="1" si="20"/>
        <v>0</v>
      </c>
      <c r="CH36" s="21">
        <f t="shared" ca="1" si="20"/>
        <v>0</v>
      </c>
      <c r="CI36" s="22">
        <f t="shared" ca="1" si="25"/>
        <v>0</v>
      </c>
      <c r="CJ36" s="21">
        <f t="shared" ca="1" si="21"/>
        <v>0</v>
      </c>
      <c r="CK36" s="21">
        <f t="shared" ca="1" si="21"/>
        <v>0</v>
      </c>
      <c r="CL36" s="22">
        <f t="shared" ca="1" si="26"/>
        <v>0</v>
      </c>
      <c r="CM36" s="21">
        <f t="shared" ca="1" si="22"/>
        <v>0</v>
      </c>
      <c r="CN36" s="21">
        <f t="shared" ca="1" si="22"/>
        <v>0</v>
      </c>
      <c r="CO36" s="22">
        <f t="shared" ca="1" si="27"/>
        <v>0</v>
      </c>
      <c r="CP36" s="21">
        <f t="shared" ca="1" si="23"/>
        <v>0</v>
      </c>
      <c r="CQ36" s="21">
        <f t="shared" ca="1" si="23"/>
        <v>0</v>
      </c>
      <c r="CR36" s="21">
        <f t="shared" ca="1" si="23"/>
        <v>0</v>
      </c>
      <c r="CS36" s="21">
        <f t="shared" ca="1" si="23"/>
        <v>0</v>
      </c>
      <c r="CT36" s="21">
        <f t="shared" ca="1" si="23"/>
        <v>0</v>
      </c>
      <c r="CU36" s="22">
        <f t="shared" ca="1" si="9"/>
        <v>84071399.870000005</v>
      </c>
    </row>
    <row r="37" spans="1:99" ht="12.75" customHeight="1" x14ac:dyDescent="0.2">
      <c r="A37" s="64" t="s">
        <v>205</v>
      </c>
      <c r="B37" s="20">
        <v>1043</v>
      </c>
      <c r="C37" s="65" t="s">
        <v>146</v>
      </c>
      <c r="D37" s="22">
        <f t="shared" ca="1" si="24"/>
        <v>562208779.88999999</v>
      </c>
      <c r="E37" s="21">
        <f t="shared" ca="1" si="17"/>
        <v>1350980.61</v>
      </c>
      <c r="F37" s="21">
        <f t="shared" ca="1" si="17"/>
        <v>409862488.12</v>
      </c>
      <c r="G37" s="21">
        <f t="shared" ca="1" si="17"/>
        <v>150995311.16</v>
      </c>
      <c r="H37" s="21">
        <f t="shared" ca="1" si="17"/>
        <v>1957634.69</v>
      </c>
      <c r="I37" s="21">
        <f t="shared" ca="1" si="17"/>
        <v>1412808.37</v>
      </c>
      <c r="J37" s="21">
        <f t="shared" ca="1" si="17"/>
        <v>0</v>
      </c>
      <c r="K37" s="21">
        <f t="shared" ca="1" si="17"/>
        <v>0</v>
      </c>
      <c r="L37" s="21">
        <f t="shared" ca="1" si="17"/>
        <v>0</v>
      </c>
      <c r="M37" s="21">
        <f t="shared" ca="1" si="17"/>
        <v>0</v>
      </c>
      <c r="N37" s="21">
        <f t="shared" ca="1" si="17"/>
        <v>0</v>
      </c>
      <c r="O37" s="21">
        <f t="shared" ca="1" si="17"/>
        <v>44760055.079999998</v>
      </c>
      <c r="P37" s="21">
        <f t="shared" ca="1" si="17"/>
        <v>0</v>
      </c>
      <c r="Q37" s="21">
        <f t="shared" ca="1" si="17"/>
        <v>1109327.72</v>
      </c>
      <c r="R37" s="21">
        <f t="shared" ca="1" si="17"/>
        <v>0</v>
      </c>
      <c r="S37" s="21">
        <f t="shared" ca="1" si="17"/>
        <v>0</v>
      </c>
      <c r="T37" s="21">
        <f t="shared" ca="1" si="17"/>
        <v>488952024.71000004</v>
      </c>
      <c r="U37" s="21">
        <f t="shared" ca="1" si="18"/>
        <v>0</v>
      </c>
      <c r="V37" s="21">
        <f t="shared" ca="1" si="18"/>
        <v>689153.42</v>
      </c>
      <c r="W37" s="21">
        <f t="shared" ca="1" si="18"/>
        <v>4189638</v>
      </c>
      <c r="X37" s="21">
        <f t="shared" ca="1" si="18"/>
        <v>0</v>
      </c>
      <c r="Y37" s="21">
        <f t="shared" ca="1" si="18"/>
        <v>1660771.19</v>
      </c>
      <c r="Z37" s="21">
        <f t="shared" ca="1" si="18"/>
        <v>15286910.84</v>
      </c>
      <c r="AA37" s="21">
        <f t="shared" ca="1" si="18"/>
        <v>0</v>
      </c>
      <c r="AB37" s="21">
        <f t="shared" ca="1" si="18"/>
        <v>0</v>
      </c>
      <c r="AC37" s="21">
        <f t="shared" ca="1" si="18"/>
        <v>466406.31</v>
      </c>
      <c r="AD37" s="21">
        <f t="shared" ca="1" si="18"/>
        <v>12671129.439999999</v>
      </c>
      <c r="AE37" s="21">
        <f t="shared" ca="1" si="18"/>
        <v>0</v>
      </c>
      <c r="AF37" s="21">
        <f t="shared" ca="1" si="18"/>
        <v>4830</v>
      </c>
      <c r="AG37" s="21">
        <f t="shared" ca="1" si="18"/>
        <v>0</v>
      </c>
      <c r="AH37" s="21">
        <f t="shared" ca="1" si="18"/>
        <v>0</v>
      </c>
      <c r="AI37" s="21">
        <f t="shared" ca="1" si="18"/>
        <v>0</v>
      </c>
      <c r="AJ37" s="21">
        <f t="shared" ca="1" si="15"/>
        <v>914021.45</v>
      </c>
      <c r="AK37" s="21">
        <f t="shared" ca="1" si="15"/>
        <v>0</v>
      </c>
      <c r="AL37" s="21">
        <f t="shared" ca="1" si="15"/>
        <v>0</v>
      </c>
      <c r="AM37" s="21">
        <f t="shared" ca="1" si="15"/>
        <v>12232189.41</v>
      </c>
      <c r="AN37" s="21">
        <f t="shared" ca="1" si="15"/>
        <v>0</v>
      </c>
      <c r="AO37" s="21">
        <f t="shared" ca="1" si="15"/>
        <v>0</v>
      </c>
      <c r="AP37" s="21">
        <f t="shared" ca="1" si="15"/>
        <v>5550655.4299999997</v>
      </c>
      <c r="AQ37" s="21">
        <f t="shared" ca="1" si="15"/>
        <v>0</v>
      </c>
      <c r="AR37" s="21">
        <f t="shared" ca="1" si="15"/>
        <v>0</v>
      </c>
      <c r="AS37" s="21">
        <f t="shared" ca="1" si="15"/>
        <v>0</v>
      </c>
      <c r="AT37" s="21">
        <f t="shared" ca="1" si="15"/>
        <v>0</v>
      </c>
      <c r="AU37" s="21">
        <f t="shared" ca="1" si="15"/>
        <v>0</v>
      </c>
      <c r="AV37" s="21">
        <f t="shared" ca="1" si="15"/>
        <v>0</v>
      </c>
      <c r="AW37" s="21">
        <f t="shared" ca="1" si="15"/>
        <v>0</v>
      </c>
      <c r="AX37" s="21">
        <f t="shared" ca="1" si="15"/>
        <v>0</v>
      </c>
      <c r="AY37" s="21">
        <f t="shared" ref="AY37:BN52" ca="1" si="28">IFERROR(INDIRECT("'"&amp;$B$2&amp;"'!"&amp;ADDRESS(MATCH($B37,INDIRECT("'"&amp;$B$2&amp;"'!$B$1:$B$1095"),0),MATCH(AY$5,INDIRECT("'"&amp;$B$2&amp;"'!5:5"),0))),0)</f>
        <v>0</v>
      </c>
      <c r="AZ37" s="21">
        <f t="shared" ca="1" si="28"/>
        <v>0</v>
      </c>
      <c r="BA37" s="21">
        <f t="shared" ca="1" si="28"/>
        <v>0</v>
      </c>
      <c r="BB37" s="21">
        <f t="shared" ca="1" si="28"/>
        <v>0</v>
      </c>
      <c r="BC37" s="21">
        <f t="shared" ca="1" si="28"/>
        <v>0</v>
      </c>
      <c r="BD37" s="21">
        <f t="shared" ca="1" si="28"/>
        <v>808302.52999999898</v>
      </c>
      <c r="BE37" s="21">
        <f t="shared" ca="1" si="28"/>
        <v>0</v>
      </c>
      <c r="BF37" s="21">
        <f t="shared" ca="1" si="28"/>
        <v>0</v>
      </c>
      <c r="BG37" s="21">
        <f t="shared" ca="1" si="28"/>
        <v>0</v>
      </c>
      <c r="BH37" s="21">
        <f t="shared" ca="1" si="28"/>
        <v>0</v>
      </c>
      <c r="BI37" s="21">
        <f t="shared" ca="1" si="28"/>
        <v>0</v>
      </c>
      <c r="BJ37" s="21">
        <f t="shared" ca="1" si="28"/>
        <v>0</v>
      </c>
      <c r="BK37" s="21">
        <f t="shared" ca="1" si="28"/>
        <v>0</v>
      </c>
      <c r="BL37" s="21">
        <f t="shared" ca="1" si="28"/>
        <v>0</v>
      </c>
      <c r="BM37" s="21">
        <f t="shared" ca="1" si="28"/>
        <v>0</v>
      </c>
      <c r="BN37" s="21">
        <f t="shared" ca="1" si="28"/>
        <v>24520.75</v>
      </c>
      <c r="BO37" s="21">
        <f t="shared" ca="1" si="19"/>
        <v>0</v>
      </c>
      <c r="BP37" s="21">
        <f t="shared" ca="1" si="16"/>
        <v>8062387.5999999903</v>
      </c>
      <c r="BQ37" s="21">
        <f t="shared" ca="1" si="16"/>
        <v>4968486.97</v>
      </c>
      <c r="BR37" s="21">
        <f t="shared" ca="1" si="16"/>
        <v>11835218.76</v>
      </c>
      <c r="BS37" s="21">
        <f t="shared" ca="1" si="16"/>
        <v>7945017.0300000003</v>
      </c>
      <c r="BT37" s="21">
        <f t="shared" ca="1" si="16"/>
        <v>0</v>
      </c>
      <c r="BU37" s="21">
        <f t="shared" ca="1" si="16"/>
        <v>0</v>
      </c>
      <c r="BV37" s="21">
        <f t="shared" ca="1" si="16"/>
        <v>2900561.93</v>
      </c>
      <c r="BW37" s="21">
        <f t="shared" ca="1" si="16"/>
        <v>0</v>
      </c>
      <c r="BX37" s="21">
        <f t="shared" ca="1" si="16"/>
        <v>0</v>
      </c>
      <c r="BY37" s="21">
        <f t="shared" ca="1" si="16"/>
        <v>0</v>
      </c>
      <c r="BZ37" s="21">
        <f t="shared" ca="1" si="16"/>
        <v>0</v>
      </c>
      <c r="CA37" s="21">
        <f t="shared" ca="1" si="16"/>
        <v>0</v>
      </c>
      <c r="CB37" s="21">
        <f t="shared" ca="1" si="16"/>
        <v>0</v>
      </c>
      <c r="CC37" s="21">
        <f t="shared" ca="1" si="16"/>
        <v>0</v>
      </c>
      <c r="CD37" s="21">
        <f t="shared" ca="1" si="16"/>
        <v>3810192.92</v>
      </c>
      <c r="CE37" s="21">
        <f t="shared" ref="CE37:CH52" ca="1" si="29">IFERROR(INDIRECT("'"&amp;$B$2&amp;"'!"&amp;ADDRESS(MATCH($B37,INDIRECT("'"&amp;$B$2&amp;"'!$B$1:$B$1095"),0),MATCH(CE$5,INDIRECT("'"&amp;$B$2&amp;"'!5:5"),0))),0)</f>
        <v>0</v>
      </c>
      <c r="CF37" s="21">
        <f ca="1">IFERROR(INDIRECT("'"&amp;$B$2&amp;"'!"&amp;ADDRESS(MATCH($B37,INDIRECT("'"&amp;$B$2&amp;"'!$B$1:$B$1095"),0),MATCH(CF$5,INDIRECT("'"&amp;$B$2&amp;"'!5:5"),0))),0)</f>
        <v>0</v>
      </c>
      <c r="CG37" s="21">
        <f ca="1">IFERROR(INDIRECT("'"&amp;$B$2&amp;"'!"&amp;ADDRESS(MATCH($B37,INDIRECT("'"&amp;$B$2&amp;"'!$B$1:$B$1095"),0),MATCH(CG$5,INDIRECT("'"&amp;$B$2&amp;"'!5:5"),0))),0)</f>
        <v>0</v>
      </c>
      <c r="CH37" s="21">
        <f ca="1">IFERROR(INDIRECT("'"&amp;$B$2&amp;"'!"&amp;ADDRESS(MATCH($B37,INDIRECT("'"&amp;$B$2&amp;"'!$B$1:$B$1095"),0),MATCH(CH$5,INDIRECT("'"&amp;$B$2&amp;"'!5:5"),0))),0)</f>
        <v>0</v>
      </c>
      <c r="CI37" s="22">
        <f t="shared" ca="1" si="25"/>
        <v>3044288.1999999881</v>
      </c>
      <c r="CJ37" s="21">
        <f t="shared" ca="1" si="21"/>
        <v>6712.67</v>
      </c>
      <c r="CK37" s="21">
        <f t="shared" ca="1" si="21"/>
        <v>0</v>
      </c>
      <c r="CL37" s="22">
        <f t="shared" ca="1" si="26"/>
        <v>635400.32999999996</v>
      </c>
      <c r="CM37" s="21">
        <f t="shared" ca="1" si="22"/>
        <v>137623.54</v>
      </c>
      <c r="CN37" s="21">
        <f t="shared" ca="1" si="22"/>
        <v>497776.79</v>
      </c>
      <c r="CO37" s="22">
        <f t="shared" ca="1" si="27"/>
        <v>2402175.1999999881</v>
      </c>
      <c r="CP37" s="21">
        <f t="shared" ca="1" si="23"/>
        <v>0</v>
      </c>
      <c r="CQ37" s="21">
        <f t="shared" ca="1" si="23"/>
        <v>2402175.1999999881</v>
      </c>
      <c r="CR37" s="21">
        <f t="shared" ca="1" si="23"/>
        <v>183434.21</v>
      </c>
      <c r="CS37" s="21">
        <f t="shared" ca="1" si="23"/>
        <v>0</v>
      </c>
      <c r="CT37" s="21">
        <f t="shared" ca="1" si="23"/>
        <v>0</v>
      </c>
      <c r="CU37" s="22">
        <f t="shared" ca="1" si="9"/>
        <v>1197648746.8499999</v>
      </c>
    </row>
    <row r="38" spans="1:99" ht="12.75" customHeight="1" x14ac:dyDescent="0.2">
      <c r="A38" s="64" t="s">
        <v>207</v>
      </c>
      <c r="B38" s="20">
        <v>1044</v>
      </c>
      <c r="C38" s="65" t="s">
        <v>146</v>
      </c>
      <c r="D38" s="22">
        <f t="shared" ca="1" si="24"/>
        <v>42261.869999999995</v>
      </c>
      <c r="E38" s="21">
        <f t="shared" ca="1" si="17"/>
        <v>38352.269999999997</v>
      </c>
      <c r="F38" s="21">
        <f t="shared" ca="1" si="17"/>
        <v>3909.6</v>
      </c>
      <c r="G38" s="21">
        <f t="shared" ca="1" si="17"/>
        <v>0</v>
      </c>
      <c r="H38" s="21">
        <f t="shared" ca="1" si="17"/>
        <v>0</v>
      </c>
      <c r="I38" s="21">
        <f t="shared" ca="1" si="17"/>
        <v>30055.279999999999</v>
      </c>
      <c r="J38" s="21">
        <f t="shared" ca="1" si="17"/>
        <v>0</v>
      </c>
      <c r="K38" s="21">
        <f t="shared" ca="1" si="17"/>
        <v>0</v>
      </c>
      <c r="L38" s="21">
        <f t="shared" ca="1" si="17"/>
        <v>0</v>
      </c>
      <c r="M38" s="21">
        <f t="shared" ca="1" si="17"/>
        <v>0</v>
      </c>
      <c r="N38" s="21">
        <f t="shared" ca="1" si="17"/>
        <v>0</v>
      </c>
      <c r="O38" s="21">
        <f t="shared" ca="1" si="17"/>
        <v>477.02</v>
      </c>
      <c r="P38" s="21">
        <f t="shared" ca="1" si="17"/>
        <v>0</v>
      </c>
      <c r="Q38" s="21">
        <f t="shared" ca="1" si="17"/>
        <v>0</v>
      </c>
      <c r="R38" s="21">
        <f t="shared" ca="1" si="17"/>
        <v>0</v>
      </c>
      <c r="S38" s="21">
        <f t="shared" ca="1" si="17"/>
        <v>0</v>
      </c>
      <c r="T38" s="21">
        <f t="shared" ref="T38" ca="1" si="30">IFERROR(INDIRECT("'"&amp;$B$2&amp;"'!"&amp;ADDRESS(MATCH($B38,INDIRECT("'"&amp;$B$2&amp;"'!$B$1:$B$1095"),0),MATCH(T$5,INDIRECT("'"&amp;$B$2&amp;"'!5:5"),0))),0)</f>
        <v>129119445.06999999</v>
      </c>
      <c r="U38" s="21">
        <f t="shared" ca="1" si="18"/>
        <v>0</v>
      </c>
      <c r="V38" s="21">
        <f t="shared" ca="1" si="18"/>
        <v>1058586.96</v>
      </c>
      <c r="W38" s="21">
        <f t="shared" ca="1" si="18"/>
        <v>681010.61</v>
      </c>
      <c r="X38" s="21">
        <f t="shared" ca="1" si="18"/>
        <v>0</v>
      </c>
      <c r="Y38" s="21">
        <f t="shared" ca="1" si="18"/>
        <v>0</v>
      </c>
      <c r="Z38" s="21">
        <f t="shared" ca="1" si="18"/>
        <v>14.91</v>
      </c>
      <c r="AA38" s="21">
        <f t="shared" ca="1" si="18"/>
        <v>0</v>
      </c>
      <c r="AB38" s="21">
        <f t="shared" ca="1" si="18"/>
        <v>0</v>
      </c>
      <c r="AC38" s="21">
        <f t="shared" ca="1" si="18"/>
        <v>534.49</v>
      </c>
      <c r="AD38" s="21">
        <f t="shared" ca="1" si="18"/>
        <v>88.37</v>
      </c>
      <c r="AE38" s="21">
        <f t="shared" ca="1" si="18"/>
        <v>0</v>
      </c>
      <c r="AF38" s="21">
        <f t="shared" ca="1" si="18"/>
        <v>477.02</v>
      </c>
      <c r="AG38" s="21">
        <f t="shared" ca="1" si="18"/>
        <v>0</v>
      </c>
      <c r="AH38" s="21">
        <f t="shared" ca="1" si="18"/>
        <v>0</v>
      </c>
      <c r="AI38" s="21">
        <f t="shared" ca="1" si="18"/>
        <v>0</v>
      </c>
      <c r="AJ38" s="21">
        <f t="shared" ca="1" si="18"/>
        <v>0</v>
      </c>
      <c r="AK38" s="21">
        <f t="shared" ref="AK38:AZ53" ca="1" si="31">IFERROR(INDIRECT("'"&amp;$B$2&amp;"'!"&amp;ADDRESS(MATCH($B38,INDIRECT("'"&amp;$B$2&amp;"'!$B$1:$B$1095"),0),MATCH(AK$5,INDIRECT("'"&amp;$B$2&amp;"'!5:5"),0))),0)</f>
        <v>0</v>
      </c>
      <c r="AL38" s="21">
        <f t="shared" ca="1" si="31"/>
        <v>0</v>
      </c>
      <c r="AM38" s="21">
        <f t="shared" ca="1" si="31"/>
        <v>0</v>
      </c>
      <c r="AN38" s="21">
        <f t="shared" ca="1" si="31"/>
        <v>0</v>
      </c>
      <c r="AO38" s="21">
        <f t="shared" ca="1" si="31"/>
        <v>477.02</v>
      </c>
      <c r="AP38" s="21">
        <f t="shared" ca="1" si="31"/>
        <v>15.85</v>
      </c>
      <c r="AQ38" s="21">
        <f t="shared" ca="1" si="31"/>
        <v>0</v>
      </c>
      <c r="AR38" s="21">
        <f t="shared" ca="1" si="31"/>
        <v>0</v>
      </c>
      <c r="AS38" s="21">
        <f t="shared" ca="1" si="31"/>
        <v>0</v>
      </c>
      <c r="AT38" s="21">
        <f t="shared" ca="1" si="31"/>
        <v>0</v>
      </c>
      <c r="AU38" s="21">
        <f t="shared" ca="1" si="31"/>
        <v>0</v>
      </c>
      <c r="AV38" s="21">
        <f t="shared" ca="1" si="31"/>
        <v>0</v>
      </c>
      <c r="AW38" s="21">
        <f t="shared" ca="1" si="31"/>
        <v>0</v>
      </c>
      <c r="AX38" s="21">
        <f t="shared" ca="1" si="31"/>
        <v>0</v>
      </c>
      <c r="AY38" s="21">
        <f t="shared" ca="1" si="31"/>
        <v>0</v>
      </c>
      <c r="AZ38" s="21">
        <f t="shared" ca="1" si="28"/>
        <v>0</v>
      </c>
      <c r="BA38" s="21">
        <f t="shared" ca="1" si="28"/>
        <v>0</v>
      </c>
      <c r="BB38" s="21">
        <f t="shared" ca="1" si="28"/>
        <v>0</v>
      </c>
      <c r="BC38" s="21">
        <f t="shared" ca="1" si="28"/>
        <v>0</v>
      </c>
      <c r="BD38" s="21">
        <f t="shared" ca="1" si="28"/>
        <v>6778.66</v>
      </c>
      <c r="BE38" s="21">
        <f t="shared" ca="1" si="28"/>
        <v>0</v>
      </c>
      <c r="BF38" s="21">
        <f t="shared" ca="1" si="28"/>
        <v>0</v>
      </c>
      <c r="BG38" s="21">
        <f t="shared" ca="1" si="28"/>
        <v>0</v>
      </c>
      <c r="BH38" s="21">
        <f t="shared" ca="1" si="28"/>
        <v>0</v>
      </c>
      <c r="BI38" s="21">
        <f t="shared" ca="1" si="28"/>
        <v>0</v>
      </c>
      <c r="BJ38" s="21">
        <f t="shared" ca="1" si="28"/>
        <v>0</v>
      </c>
      <c r="BK38" s="21">
        <f t="shared" ca="1" si="28"/>
        <v>0</v>
      </c>
      <c r="BL38" s="21">
        <f t="shared" ca="1" si="28"/>
        <v>0</v>
      </c>
      <c r="BM38" s="21">
        <f t="shared" ca="1" si="28"/>
        <v>0</v>
      </c>
      <c r="BN38" s="21">
        <f t="shared" ca="1" si="28"/>
        <v>1115890.68</v>
      </c>
      <c r="BO38" s="21">
        <f t="shared" ca="1" si="19"/>
        <v>0</v>
      </c>
      <c r="BP38" s="21">
        <f t="shared" ref="BP38:CE53" ca="1" si="32">IFERROR(INDIRECT("'"&amp;$B$2&amp;"'!"&amp;ADDRESS(MATCH($B38,INDIRECT("'"&amp;$B$2&amp;"'!$B$1:$B$1095"),0),MATCH(BP$5,INDIRECT("'"&amp;$B$2&amp;"'!5:5"),0))),0)</f>
        <v>0</v>
      </c>
      <c r="BQ38" s="21">
        <f t="shared" ca="1" si="32"/>
        <v>0</v>
      </c>
      <c r="BR38" s="21">
        <f t="shared" ca="1" si="32"/>
        <v>0</v>
      </c>
      <c r="BS38" s="21">
        <f t="shared" ca="1" si="32"/>
        <v>22.98</v>
      </c>
      <c r="BT38" s="21">
        <f t="shared" ca="1" si="32"/>
        <v>0</v>
      </c>
      <c r="BU38" s="21">
        <f t="shared" ca="1" si="32"/>
        <v>0</v>
      </c>
      <c r="BV38" s="21">
        <f t="shared" ca="1" si="32"/>
        <v>0</v>
      </c>
      <c r="BW38" s="21">
        <f t="shared" ca="1" si="32"/>
        <v>0</v>
      </c>
      <c r="BX38" s="21">
        <f t="shared" ca="1" si="32"/>
        <v>0</v>
      </c>
      <c r="BY38" s="21">
        <f t="shared" ca="1" si="32"/>
        <v>0</v>
      </c>
      <c r="BZ38" s="21">
        <f t="shared" ca="1" si="32"/>
        <v>0</v>
      </c>
      <c r="CA38" s="21">
        <f t="shared" ca="1" si="32"/>
        <v>0</v>
      </c>
      <c r="CB38" s="21">
        <f t="shared" ca="1" si="32"/>
        <v>0</v>
      </c>
      <c r="CC38" s="21">
        <f t="shared" ca="1" si="32"/>
        <v>0</v>
      </c>
      <c r="CD38" s="21">
        <f t="shared" ca="1" si="32"/>
        <v>0</v>
      </c>
      <c r="CE38" s="21">
        <f t="shared" ca="1" si="29"/>
        <v>0</v>
      </c>
      <c r="CF38" s="21">
        <f t="shared" ca="1" si="29"/>
        <v>0</v>
      </c>
      <c r="CG38" s="21">
        <f t="shared" ca="1" si="29"/>
        <v>0</v>
      </c>
      <c r="CH38" s="21">
        <f t="shared" ca="1" si="29"/>
        <v>0</v>
      </c>
      <c r="CI38" s="22">
        <f t="shared" ca="1" si="25"/>
        <v>19259.939999999999</v>
      </c>
      <c r="CJ38" s="21">
        <f t="shared" ca="1" si="21"/>
        <v>0</v>
      </c>
      <c r="CK38" s="21">
        <f t="shared" ca="1" si="21"/>
        <v>0</v>
      </c>
      <c r="CL38" s="22">
        <f t="shared" ca="1" si="26"/>
        <v>19259.939999999999</v>
      </c>
      <c r="CM38" s="21">
        <f t="shared" ca="1" si="22"/>
        <v>6.09</v>
      </c>
      <c r="CN38" s="21">
        <f t="shared" ca="1" si="22"/>
        <v>19253.849999999999</v>
      </c>
      <c r="CO38" s="22">
        <f t="shared" ca="1" si="27"/>
        <v>0</v>
      </c>
      <c r="CP38" s="21">
        <f t="shared" ca="1" si="23"/>
        <v>0</v>
      </c>
      <c r="CQ38" s="21">
        <f t="shared" ca="1" si="23"/>
        <v>0</v>
      </c>
      <c r="CR38" s="21">
        <f t="shared" ca="1" si="23"/>
        <v>12487.52</v>
      </c>
      <c r="CS38" s="21">
        <f t="shared" ca="1" si="23"/>
        <v>0</v>
      </c>
      <c r="CT38" s="21">
        <f t="shared" ca="1" si="23"/>
        <v>0</v>
      </c>
      <c r="CU38" s="22">
        <f t="shared" ca="1" si="9"/>
        <v>132087884.24999997</v>
      </c>
    </row>
    <row r="39" spans="1:99" ht="12.75" customHeight="1" x14ac:dyDescent="0.2">
      <c r="A39" s="64" t="s">
        <v>209</v>
      </c>
      <c r="B39" s="20">
        <v>1045</v>
      </c>
      <c r="C39" s="65" t="s">
        <v>146</v>
      </c>
      <c r="D39" s="22">
        <f t="shared" ca="1" si="24"/>
        <v>850853.1399999999</v>
      </c>
      <c r="E39" s="21">
        <f t="shared" ref="E39:T54" ca="1" si="33">IFERROR(INDIRECT("'"&amp;$B$2&amp;"'!"&amp;ADDRESS(MATCH($B39,INDIRECT("'"&amp;$B$2&amp;"'!$B$1:$B$1095"),0),MATCH(E$5,INDIRECT("'"&amp;$B$2&amp;"'!5:5"),0))),0)</f>
        <v>180392.29</v>
      </c>
      <c r="F39" s="21">
        <f t="shared" ca="1" si="33"/>
        <v>53301.66</v>
      </c>
      <c r="G39" s="21">
        <f t="shared" ca="1" si="33"/>
        <v>617159.18999999994</v>
      </c>
      <c r="H39" s="21">
        <f t="shared" ca="1" si="33"/>
        <v>11629.62</v>
      </c>
      <c r="I39" s="21">
        <f t="shared" ca="1" si="33"/>
        <v>181882.29</v>
      </c>
      <c r="J39" s="21">
        <f t="shared" ca="1" si="33"/>
        <v>0</v>
      </c>
      <c r="K39" s="21">
        <f t="shared" ca="1" si="33"/>
        <v>9507631.6199999992</v>
      </c>
      <c r="L39" s="21">
        <f t="shared" ca="1" si="33"/>
        <v>0</v>
      </c>
      <c r="M39" s="21">
        <f t="shared" ca="1" si="33"/>
        <v>0</v>
      </c>
      <c r="N39" s="21">
        <f t="shared" ca="1" si="33"/>
        <v>94482.92</v>
      </c>
      <c r="O39" s="21">
        <f t="shared" ca="1" si="33"/>
        <v>167055.54999999999</v>
      </c>
      <c r="P39" s="21">
        <f t="shared" ca="1" si="33"/>
        <v>0</v>
      </c>
      <c r="Q39" s="21">
        <f t="shared" ca="1" si="33"/>
        <v>67958.490000000005</v>
      </c>
      <c r="R39" s="21">
        <f t="shared" ca="1" si="33"/>
        <v>0</v>
      </c>
      <c r="S39" s="21">
        <f t="shared" ca="1" si="33"/>
        <v>0</v>
      </c>
      <c r="T39" s="21">
        <f t="shared" ca="1" si="33"/>
        <v>3801863.0839999998</v>
      </c>
      <c r="U39" s="21">
        <f t="shared" ref="U39:AJ54" ca="1" si="34">IFERROR(INDIRECT("'"&amp;$B$2&amp;"'!"&amp;ADDRESS(MATCH($B39,INDIRECT("'"&amp;$B$2&amp;"'!$B$1:$B$1095"),0),MATCH(U$5,INDIRECT("'"&amp;$B$2&amp;"'!5:5"),0))),0)</f>
        <v>5625642.4100000001</v>
      </c>
      <c r="V39" s="21">
        <f t="shared" ca="1" si="34"/>
        <v>1148862.23</v>
      </c>
      <c r="W39" s="21">
        <f t="shared" ca="1" si="34"/>
        <v>3400148.84</v>
      </c>
      <c r="X39" s="21">
        <f t="shared" ca="1" si="34"/>
        <v>0</v>
      </c>
      <c r="Y39" s="21">
        <f t="shared" ca="1" si="34"/>
        <v>6970.85</v>
      </c>
      <c r="Z39" s="21">
        <f t="shared" ca="1" si="34"/>
        <v>67188.259999999995</v>
      </c>
      <c r="AA39" s="21">
        <f t="shared" ca="1" si="34"/>
        <v>0</v>
      </c>
      <c r="AB39" s="21">
        <f t="shared" ca="1" si="34"/>
        <v>0</v>
      </c>
      <c r="AC39" s="21">
        <f t="shared" ca="1" si="34"/>
        <v>9248.7900000000009</v>
      </c>
      <c r="AD39" s="21">
        <f t="shared" ca="1" si="34"/>
        <v>24622.31</v>
      </c>
      <c r="AE39" s="21">
        <f t="shared" ca="1" si="34"/>
        <v>0</v>
      </c>
      <c r="AF39" s="21">
        <f t="shared" ca="1" si="34"/>
        <v>1308.4100000000001</v>
      </c>
      <c r="AG39" s="21">
        <f t="shared" ca="1" si="34"/>
        <v>0</v>
      </c>
      <c r="AH39" s="21">
        <f t="shared" ca="1" si="34"/>
        <v>12760.25</v>
      </c>
      <c r="AI39" s="21">
        <f t="shared" ca="1" si="34"/>
        <v>0</v>
      </c>
      <c r="AJ39" s="21">
        <f t="shared" ca="1" si="34"/>
        <v>3180704.78</v>
      </c>
      <c r="AK39" s="21">
        <f t="shared" ca="1" si="31"/>
        <v>0</v>
      </c>
      <c r="AL39" s="21">
        <f t="shared" ca="1" si="31"/>
        <v>0</v>
      </c>
      <c r="AM39" s="21">
        <f t="shared" ca="1" si="31"/>
        <v>1071.43</v>
      </c>
      <c r="AN39" s="21">
        <f t="shared" ca="1" si="31"/>
        <v>0</v>
      </c>
      <c r="AO39" s="21">
        <f t="shared" ca="1" si="31"/>
        <v>0</v>
      </c>
      <c r="AP39" s="21">
        <f t="shared" ca="1" si="31"/>
        <v>0</v>
      </c>
      <c r="AQ39" s="21">
        <f t="shared" ca="1" si="31"/>
        <v>0</v>
      </c>
      <c r="AR39" s="21">
        <f t="shared" ca="1" si="31"/>
        <v>0</v>
      </c>
      <c r="AS39" s="21">
        <f t="shared" ca="1" si="31"/>
        <v>0</v>
      </c>
      <c r="AT39" s="21">
        <f t="shared" ca="1" si="31"/>
        <v>5962527.1299999999</v>
      </c>
      <c r="AU39" s="21">
        <f t="shared" ca="1" si="31"/>
        <v>25612.68</v>
      </c>
      <c r="AV39" s="21">
        <f t="shared" ca="1" si="31"/>
        <v>0</v>
      </c>
      <c r="AW39" s="21">
        <f t="shared" ca="1" si="31"/>
        <v>0</v>
      </c>
      <c r="AX39" s="21">
        <f t="shared" ca="1" si="31"/>
        <v>24250.68</v>
      </c>
      <c r="AY39" s="21">
        <f t="shared" ca="1" si="31"/>
        <v>0</v>
      </c>
      <c r="AZ39" s="21">
        <f t="shared" ca="1" si="28"/>
        <v>0</v>
      </c>
      <c r="BA39" s="21">
        <f t="shared" ca="1" si="28"/>
        <v>0</v>
      </c>
      <c r="BB39" s="21">
        <f t="shared" ca="1" si="28"/>
        <v>0</v>
      </c>
      <c r="BC39" s="21">
        <f t="shared" ca="1" si="28"/>
        <v>0</v>
      </c>
      <c r="BD39" s="21">
        <f t="shared" ca="1" si="28"/>
        <v>52480.14</v>
      </c>
      <c r="BE39" s="21">
        <f t="shared" ca="1" si="28"/>
        <v>0</v>
      </c>
      <c r="BF39" s="21">
        <f t="shared" ca="1" si="28"/>
        <v>0</v>
      </c>
      <c r="BG39" s="21">
        <f t="shared" ca="1" si="28"/>
        <v>0</v>
      </c>
      <c r="BH39" s="21">
        <f t="shared" ca="1" si="28"/>
        <v>0</v>
      </c>
      <c r="BI39" s="21">
        <f t="shared" ca="1" si="28"/>
        <v>0</v>
      </c>
      <c r="BJ39" s="21">
        <f t="shared" ca="1" si="28"/>
        <v>0</v>
      </c>
      <c r="BK39" s="21">
        <f t="shared" ca="1" si="28"/>
        <v>0</v>
      </c>
      <c r="BL39" s="21">
        <f t="shared" ca="1" si="28"/>
        <v>0</v>
      </c>
      <c r="BM39" s="21">
        <f t="shared" ca="1" si="28"/>
        <v>0</v>
      </c>
      <c r="BN39" s="21">
        <f t="shared" ca="1" si="28"/>
        <v>283551.65999999997</v>
      </c>
      <c r="BO39" s="21">
        <f t="shared" ref="BO39:CD54" ca="1" si="35">IFERROR(INDIRECT("'"&amp;$B$2&amp;"'!"&amp;ADDRESS(MATCH($B39,INDIRECT("'"&amp;$B$2&amp;"'!$B$1:$B$1095"),0),MATCH(BO$5,INDIRECT("'"&amp;$B$2&amp;"'!5:5"),0))),0)</f>
        <v>0</v>
      </c>
      <c r="BP39" s="21">
        <f t="shared" ca="1" si="35"/>
        <v>1136544.21</v>
      </c>
      <c r="BQ39" s="21">
        <f t="shared" ca="1" si="35"/>
        <v>0</v>
      </c>
      <c r="BR39" s="21">
        <f t="shared" ca="1" si="35"/>
        <v>56262.67</v>
      </c>
      <c r="BS39" s="21">
        <f t="shared" ca="1" si="35"/>
        <v>791572.68</v>
      </c>
      <c r="BT39" s="21">
        <f t="shared" ca="1" si="35"/>
        <v>0</v>
      </c>
      <c r="BU39" s="21">
        <f t="shared" ca="1" si="35"/>
        <v>0</v>
      </c>
      <c r="BV39" s="21">
        <f t="shared" ca="1" si="35"/>
        <v>0</v>
      </c>
      <c r="BW39" s="21">
        <f t="shared" ca="1" si="35"/>
        <v>0</v>
      </c>
      <c r="BX39" s="21">
        <f t="shared" ca="1" si="35"/>
        <v>0</v>
      </c>
      <c r="BY39" s="21">
        <f t="shared" ca="1" si="35"/>
        <v>0</v>
      </c>
      <c r="BZ39" s="21">
        <f t="shared" ca="1" si="35"/>
        <v>0</v>
      </c>
      <c r="CA39" s="21">
        <f t="shared" ca="1" si="35"/>
        <v>0</v>
      </c>
      <c r="CB39" s="21">
        <f t="shared" ca="1" si="35"/>
        <v>0</v>
      </c>
      <c r="CC39" s="21">
        <f t="shared" ca="1" si="32"/>
        <v>0</v>
      </c>
      <c r="CD39" s="21">
        <f t="shared" ca="1" si="32"/>
        <v>0</v>
      </c>
      <c r="CE39" s="21">
        <f t="shared" ca="1" si="32"/>
        <v>0</v>
      </c>
      <c r="CF39" s="21">
        <f t="shared" ca="1" si="29"/>
        <v>0</v>
      </c>
      <c r="CG39" s="21">
        <f t="shared" ca="1" si="29"/>
        <v>0</v>
      </c>
      <c r="CH39" s="21">
        <f t="shared" ca="1" si="29"/>
        <v>0</v>
      </c>
      <c r="CI39" s="22">
        <f t="shared" ca="1" si="25"/>
        <v>7800</v>
      </c>
      <c r="CJ39" s="21">
        <f t="shared" ca="1" si="21"/>
        <v>0</v>
      </c>
      <c r="CK39" s="21">
        <f t="shared" ca="1" si="21"/>
        <v>0</v>
      </c>
      <c r="CL39" s="22">
        <f t="shared" ca="1" si="26"/>
        <v>7800</v>
      </c>
      <c r="CM39" s="21">
        <f t="shared" ca="1" si="22"/>
        <v>0</v>
      </c>
      <c r="CN39" s="21">
        <f t="shared" ca="1" si="22"/>
        <v>7800</v>
      </c>
      <c r="CO39" s="22">
        <f t="shared" ca="1" si="27"/>
        <v>0</v>
      </c>
      <c r="CP39" s="21">
        <f t="shared" ref="CP39:CT54" ca="1" si="36">IFERROR(INDIRECT("'"&amp;$B$2&amp;"'!"&amp;ADDRESS(MATCH($B39,INDIRECT("'"&amp;$B$2&amp;"'!$B$1:$B$1095"),0),MATCH(CP$5,INDIRECT("'"&amp;$B$2&amp;"'!5:5"),0))),0)</f>
        <v>0</v>
      </c>
      <c r="CQ39" s="21">
        <f t="shared" ca="1" si="36"/>
        <v>0</v>
      </c>
      <c r="CR39" s="21">
        <f t="shared" ca="1" si="36"/>
        <v>44455.199999999997</v>
      </c>
      <c r="CS39" s="21">
        <f t="shared" ca="1" si="36"/>
        <v>287429.65000000002</v>
      </c>
      <c r="CT39" s="21">
        <f t="shared" ca="1" si="36"/>
        <v>0</v>
      </c>
      <c r="CU39" s="22">
        <f t="shared" ca="1" si="9"/>
        <v>36834371.974000007</v>
      </c>
    </row>
    <row r="40" spans="1:99" ht="12.75" customHeight="1" x14ac:dyDescent="0.2">
      <c r="A40" s="64" t="s">
        <v>211</v>
      </c>
      <c r="B40" s="20">
        <v>1046</v>
      </c>
      <c r="C40" s="65" t="s">
        <v>146</v>
      </c>
      <c r="D40" s="22">
        <f t="shared" ca="1" si="24"/>
        <v>124257.34</v>
      </c>
      <c r="E40" s="21">
        <f t="shared" ca="1" si="33"/>
        <v>34776.050000000003</v>
      </c>
      <c r="F40" s="21">
        <f t="shared" ca="1" si="33"/>
        <v>53928.55</v>
      </c>
      <c r="G40" s="21">
        <f t="shared" ca="1" si="33"/>
        <v>35552.74</v>
      </c>
      <c r="H40" s="21">
        <f t="shared" ca="1" si="33"/>
        <v>0</v>
      </c>
      <c r="I40" s="21">
        <f t="shared" ca="1" si="33"/>
        <v>197642.83</v>
      </c>
      <c r="J40" s="21">
        <f t="shared" ca="1" si="33"/>
        <v>0</v>
      </c>
      <c r="K40" s="21">
        <f t="shared" ca="1" si="33"/>
        <v>0</v>
      </c>
      <c r="L40" s="21">
        <f t="shared" ca="1" si="33"/>
        <v>0</v>
      </c>
      <c r="M40" s="21">
        <f t="shared" ca="1" si="33"/>
        <v>0</v>
      </c>
      <c r="N40" s="21">
        <f t="shared" ca="1" si="33"/>
        <v>0</v>
      </c>
      <c r="O40" s="21">
        <f t="shared" ca="1" si="33"/>
        <v>26506529.34</v>
      </c>
      <c r="P40" s="21">
        <f t="shared" ca="1" si="33"/>
        <v>0</v>
      </c>
      <c r="Q40" s="21">
        <f t="shared" ca="1" si="33"/>
        <v>0</v>
      </c>
      <c r="R40" s="21">
        <f t="shared" ca="1" si="33"/>
        <v>0</v>
      </c>
      <c r="S40" s="21">
        <f t="shared" ca="1" si="33"/>
        <v>0</v>
      </c>
      <c r="T40" s="21">
        <f t="shared" ca="1" si="33"/>
        <v>0</v>
      </c>
      <c r="U40" s="21">
        <f t="shared" ca="1" si="34"/>
        <v>0</v>
      </c>
      <c r="V40" s="21">
        <f t="shared" ca="1" si="34"/>
        <v>152306.01999999999</v>
      </c>
      <c r="W40" s="21">
        <f t="shared" ca="1" si="34"/>
        <v>32481153.82</v>
      </c>
      <c r="X40" s="21">
        <f t="shared" ca="1" si="34"/>
        <v>189.29</v>
      </c>
      <c r="Y40" s="21">
        <f t="shared" ca="1" si="34"/>
        <v>0</v>
      </c>
      <c r="Z40" s="21">
        <f t="shared" ca="1" si="34"/>
        <v>0</v>
      </c>
      <c r="AA40" s="21">
        <f t="shared" ca="1" si="34"/>
        <v>0</v>
      </c>
      <c r="AB40" s="21">
        <f t="shared" ca="1" si="34"/>
        <v>0</v>
      </c>
      <c r="AC40" s="21">
        <f t="shared" ca="1" si="34"/>
        <v>2845.44</v>
      </c>
      <c r="AD40" s="21">
        <f t="shared" ca="1" si="34"/>
        <v>4097.3500000000004</v>
      </c>
      <c r="AE40" s="21">
        <f t="shared" ca="1" si="34"/>
        <v>0</v>
      </c>
      <c r="AF40" s="21">
        <f t="shared" ca="1" si="34"/>
        <v>0</v>
      </c>
      <c r="AG40" s="21">
        <f t="shared" ca="1" si="34"/>
        <v>0</v>
      </c>
      <c r="AH40" s="21">
        <f t="shared" ca="1" si="34"/>
        <v>0</v>
      </c>
      <c r="AI40" s="21">
        <f t="shared" ca="1" si="34"/>
        <v>0</v>
      </c>
      <c r="AJ40" s="21">
        <f t="shared" ca="1" si="34"/>
        <v>0</v>
      </c>
      <c r="AK40" s="21">
        <f t="shared" ca="1" si="31"/>
        <v>0</v>
      </c>
      <c r="AL40" s="21">
        <f t="shared" ca="1" si="31"/>
        <v>0</v>
      </c>
      <c r="AM40" s="21">
        <f t="shared" ca="1" si="31"/>
        <v>0</v>
      </c>
      <c r="AN40" s="21">
        <f t="shared" ca="1" si="31"/>
        <v>0</v>
      </c>
      <c r="AO40" s="21">
        <f t="shared" ca="1" si="31"/>
        <v>0</v>
      </c>
      <c r="AP40" s="21">
        <f t="shared" ca="1" si="31"/>
        <v>0</v>
      </c>
      <c r="AQ40" s="21">
        <f t="shared" ca="1" si="31"/>
        <v>0</v>
      </c>
      <c r="AR40" s="21">
        <f t="shared" ca="1" si="31"/>
        <v>0</v>
      </c>
      <c r="AS40" s="21">
        <f t="shared" ca="1" si="31"/>
        <v>0</v>
      </c>
      <c r="AT40" s="21">
        <f t="shared" ca="1" si="31"/>
        <v>1879516.95</v>
      </c>
      <c r="AU40" s="21">
        <f t="shared" ca="1" si="31"/>
        <v>11765.17</v>
      </c>
      <c r="AV40" s="21">
        <f t="shared" ca="1" si="31"/>
        <v>0</v>
      </c>
      <c r="AW40" s="21">
        <f t="shared" ca="1" si="31"/>
        <v>0</v>
      </c>
      <c r="AX40" s="21">
        <f t="shared" ca="1" si="31"/>
        <v>0</v>
      </c>
      <c r="AY40" s="21">
        <f t="shared" ca="1" si="31"/>
        <v>0</v>
      </c>
      <c r="AZ40" s="21">
        <f t="shared" ca="1" si="28"/>
        <v>0</v>
      </c>
      <c r="BA40" s="21">
        <f t="shared" ca="1" si="28"/>
        <v>0</v>
      </c>
      <c r="BB40" s="21">
        <f t="shared" ca="1" si="28"/>
        <v>0</v>
      </c>
      <c r="BC40" s="21">
        <f t="shared" ca="1" si="28"/>
        <v>0</v>
      </c>
      <c r="BD40" s="21">
        <f t="shared" ca="1" si="28"/>
        <v>255287.37</v>
      </c>
      <c r="BE40" s="21">
        <f t="shared" ca="1" si="28"/>
        <v>0</v>
      </c>
      <c r="BF40" s="21">
        <f t="shared" ca="1" si="28"/>
        <v>0</v>
      </c>
      <c r="BG40" s="21">
        <f t="shared" ca="1" si="28"/>
        <v>0</v>
      </c>
      <c r="BH40" s="21">
        <f t="shared" ca="1" si="28"/>
        <v>0</v>
      </c>
      <c r="BI40" s="21">
        <f t="shared" ca="1" si="28"/>
        <v>0</v>
      </c>
      <c r="BJ40" s="21">
        <f t="shared" ca="1" si="28"/>
        <v>0</v>
      </c>
      <c r="BK40" s="21">
        <f t="shared" ca="1" si="28"/>
        <v>0</v>
      </c>
      <c r="BL40" s="21">
        <f t="shared" ca="1" si="28"/>
        <v>0</v>
      </c>
      <c r="BM40" s="21">
        <f t="shared" ca="1" si="28"/>
        <v>0</v>
      </c>
      <c r="BN40" s="21">
        <f t="shared" ca="1" si="28"/>
        <v>68543.839999999997</v>
      </c>
      <c r="BO40" s="21">
        <f t="shared" ca="1" si="35"/>
        <v>0</v>
      </c>
      <c r="BP40" s="21">
        <f t="shared" ca="1" si="35"/>
        <v>17705.3</v>
      </c>
      <c r="BQ40" s="21">
        <f t="shared" ca="1" si="35"/>
        <v>0</v>
      </c>
      <c r="BR40" s="21">
        <f t="shared" ca="1" si="35"/>
        <v>1517.32</v>
      </c>
      <c r="BS40" s="21">
        <f t="shared" ca="1" si="35"/>
        <v>10937.17</v>
      </c>
      <c r="BT40" s="21">
        <f t="shared" ca="1" si="35"/>
        <v>0</v>
      </c>
      <c r="BU40" s="21">
        <f t="shared" ca="1" si="35"/>
        <v>0</v>
      </c>
      <c r="BV40" s="21">
        <f t="shared" ca="1" si="35"/>
        <v>0</v>
      </c>
      <c r="BW40" s="21">
        <f t="shared" ca="1" si="35"/>
        <v>0</v>
      </c>
      <c r="BX40" s="21">
        <f t="shared" ca="1" si="35"/>
        <v>0</v>
      </c>
      <c r="BY40" s="21">
        <f t="shared" ca="1" si="35"/>
        <v>0</v>
      </c>
      <c r="BZ40" s="21">
        <f t="shared" ca="1" si="35"/>
        <v>0</v>
      </c>
      <c r="CA40" s="21">
        <f t="shared" ca="1" si="35"/>
        <v>0</v>
      </c>
      <c r="CB40" s="21">
        <f t="shared" ca="1" si="35"/>
        <v>0</v>
      </c>
      <c r="CC40" s="21">
        <f t="shared" ca="1" si="32"/>
        <v>0</v>
      </c>
      <c r="CD40" s="21">
        <f t="shared" ca="1" si="32"/>
        <v>0</v>
      </c>
      <c r="CE40" s="21">
        <f t="shared" ca="1" si="32"/>
        <v>0</v>
      </c>
      <c r="CF40" s="21">
        <f t="shared" ca="1" si="29"/>
        <v>0</v>
      </c>
      <c r="CG40" s="21">
        <f t="shared" ca="1" si="29"/>
        <v>0</v>
      </c>
      <c r="CH40" s="21">
        <f t="shared" ca="1" si="29"/>
        <v>0</v>
      </c>
      <c r="CI40" s="22">
        <f t="shared" ca="1" si="25"/>
        <v>0</v>
      </c>
      <c r="CJ40" s="21">
        <f t="shared" ca="1" si="21"/>
        <v>0</v>
      </c>
      <c r="CK40" s="21">
        <f t="shared" ca="1" si="21"/>
        <v>0</v>
      </c>
      <c r="CL40" s="22">
        <f t="shared" ca="1" si="26"/>
        <v>0</v>
      </c>
      <c r="CM40" s="21">
        <f t="shared" ca="1" si="22"/>
        <v>0</v>
      </c>
      <c r="CN40" s="21">
        <f t="shared" ca="1" si="22"/>
        <v>0</v>
      </c>
      <c r="CO40" s="22">
        <f t="shared" ca="1" si="27"/>
        <v>0</v>
      </c>
      <c r="CP40" s="21">
        <f t="shared" ca="1" si="36"/>
        <v>0</v>
      </c>
      <c r="CQ40" s="21">
        <f t="shared" ca="1" si="36"/>
        <v>0</v>
      </c>
      <c r="CR40" s="21">
        <f t="shared" ca="1" si="36"/>
        <v>0</v>
      </c>
      <c r="CS40" s="21">
        <f t="shared" ca="1" si="36"/>
        <v>0</v>
      </c>
      <c r="CT40" s="21">
        <f t="shared" ca="1" si="36"/>
        <v>0</v>
      </c>
      <c r="CU40" s="22">
        <f t="shared" ca="1" si="9"/>
        <v>61714294.550000004</v>
      </c>
    </row>
    <row r="41" spans="1:99" ht="12.75" customHeight="1" x14ac:dyDescent="0.2">
      <c r="A41" s="64" t="s">
        <v>213</v>
      </c>
      <c r="B41" s="20">
        <v>1047</v>
      </c>
      <c r="C41" s="65" t="s">
        <v>146</v>
      </c>
      <c r="D41" s="22">
        <f t="shared" ca="1" si="24"/>
        <v>0</v>
      </c>
      <c r="E41" s="21">
        <f t="shared" ca="1" si="33"/>
        <v>0</v>
      </c>
      <c r="F41" s="21">
        <f t="shared" ca="1" si="33"/>
        <v>0</v>
      </c>
      <c r="G41" s="21">
        <f t="shared" ca="1" si="33"/>
        <v>0</v>
      </c>
      <c r="H41" s="21">
        <f t="shared" ca="1" si="33"/>
        <v>0</v>
      </c>
      <c r="I41" s="21">
        <f t="shared" ca="1" si="33"/>
        <v>0</v>
      </c>
      <c r="J41" s="21">
        <f t="shared" ca="1" si="33"/>
        <v>0</v>
      </c>
      <c r="K41" s="21">
        <f t="shared" ca="1" si="33"/>
        <v>0</v>
      </c>
      <c r="L41" s="21">
        <f t="shared" ca="1" si="33"/>
        <v>0</v>
      </c>
      <c r="M41" s="21">
        <f t="shared" ca="1" si="33"/>
        <v>0</v>
      </c>
      <c r="N41" s="21">
        <f t="shared" ca="1" si="33"/>
        <v>0</v>
      </c>
      <c r="O41" s="21">
        <f t="shared" ca="1" si="33"/>
        <v>0</v>
      </c>
      <c r="P41" s="21">
        <f t="shared" ca="1" si="33"/>
        <v>0</v>
      </c>
      <c r="Q41" s="21">
        <f t="shared" ca="1" si="33"/>
        <v>0</v>
      </c>
      <c r="R41" s="21">
        <f t="shared" ca="1" si="33"/>
        <v>0</v>
      </c>
      <c r="S41" s="21">
        <f t="shared" ca="1" si="33"/>
        <v>0</v>
      </c>
      <c r="T41" s="21">
        <f t="shared" ca="1" si="33"/>
        <v>0</v>
      </c>
      <c r="U41" s="21">
        <f t="shared" ca="1" si="34"/>
        <v>0</v>
      </c>
      <c r="V41" s="21">
        <f t="shared" ca="1" si="34"/>
        <v>0</v>
      </c>
      <c r="W41" s="21">
        <f t="shared" ca="1" si="34"/>
        <v>0</v>
      </c>
      <c r="X41" s="21">
        <f t="shared" ca="1" si="34"/>
        <v>0</v>
      </c>
      <c r="Y41" s="21">
        <f t="shared" ca="1" si="34"/>
        <v>0</v>
      </c>
      <c r="Z41" s="21">
        <f t="shared" ca="1" si="34"/>
        <v>0</v>
      </c>
      <c r="AA41" s="21">
        <f t="shared" ca="1" si="34"/>
        <v>0</v>
      </c>
      <c r="AB41" s="21">
        <f t="shared" ca="1" si="34"/>
        <v>0</v>
      </c>
      <c r="AC41" s="21">
        <f t="shared" ca="1" si="34"/>
        <v>0</v>
      </c>
      <c r="AD41" s="21">
        <f t="shared" ca="1" si="34"/>
        <v>0</v>
      </c>
      <c r="AE41" s="21">
        <f t="shared" ca="1" si="34"/>
        <v>0</v>
      </c>
      <c r="AF41" s="21">
        <f t="shared" ca="1" si="34"/>
        <v>0</v>
      </c>
      <c r="AG41" s="21">
        <f t="shared" ca="1" si="34"/>
        <v>0</v>
      </c>
      <c r="AH41" s="21">
        <f t="shared" ca="1" si="34"/>
        <v>0</v>
      </c>
      <c r="AI41" s="21">
        <f t="shared" ca="1" si="34"/>
        <v>0</v>
      </c>
      <c r="AJ41" s="21">
        <f t="shared" ca="1" si="34"/>
        <v>0</v>
      </c>
      <c r="AK41" s="21">
        <f t="shared" ca="1" si="31"/>
        <v>0</v>
      </c>
      <c r="AL41" s="21">
        <f t="shared" ca="1" si="31"/>
        <v>0</v>
      </c>
      <c r="AM41" s="21">
        <f t="shared" ca="1" si="31"/>
        <v>0</v>
      </c>
      <c r="AN41" s="21">
        <f t="shared" ca="1" si="31"/>
        <v>0</v>
      </c>
      <c r="AO41" s="21">
        <f t="shared" ca="1" si="31"/>
        <v>0</v>
      </c>
      <c r="AP41" s="21">
        <f t="shared" ca="1" si="31"/>
        <v>0</v>
      </c>
      <c r="AQ41" s="21">
        <f t="shared" ca="1" si="31"/>
        <v>0</v>
      </c>
      <c r="AR41" s="21">
        <f t="shared" ca="1" si="31"/>
        <v>0</v>
      </c>
      <c r="AS41" s="21">
        <f t="shared" ca="1" si="31"/>
        <v>0</v>
      </c>
      <c r="AT41" s="21">
        <f t="shared" ca="1" si="31"/>
        <v>0</v>
      </c>
      <c r="AU41" s="21">
        <f t="shared" ca="1" si="31"/>
        <v>0</v>
      </c>
      <c r="AV41" s="21">
        <f t="shared" ca="1" si="31"/>
        <v>0</v>
      </c>
      <c r="AW41" s="21">
        <f t="shared" ca="1" si="31"/>
        <v>0</v>
      </c>
      <c r="AX41" s="21">
        <f t="shared" ca="1" si="31"/>
        <v>0</v>
      </c>
      <c r="AY41" s="21">
        <f t="shared" ca="1" si="31"/>
        <v>0</v>
      </c>
      <c r="AZ41" s="21">
        <f t="shared" ca="1" si="28"/>
        <v>0</v>
      </c>
      <c r="BA41" s="21">
        <f t="shared" ca="1" si="28"/>
        <v>0</v>
      </c>
      <c r="BB41" s="21">
        <f t="shared" ca="1" si="28"/>
        <v>0</v>
      </c>
      <c r="BC41" s="21">
        <f t="shared" ca="1" si="28"/>
        <v>0</v>
      </c>
      <c r="BD41" s="21">
        <f t="shared" ca="1" si="28"/>
        <v>0</v>
      </c>
      <c r="BE41" s="21">
        <f t="shared" ca="1" si="28"/>
        <v>0</v>
      </c>
      <c r="BF41" s="21">
        <f t="shared" ca="1" si="28"/>
        <v>0</v>
      </c>
      <c r="BG41" s="21">
        <f t="shared" ca="1" si="28"/>
        <v>0</v>
      </c>
      <c r="BH41" s="21">
        <f t="shared" ca="1" si="28"/>
        <v>0</v>
      </c>
      <c r="BI41" s="21">
        <f t="shared" ca="1" si="28"/>
        <v>0</v>
      </c>
      <c r="BJ41" s="21">
        <f t="shared" ca="1" si="28"/>
        <v>0</v>
      </c>
      <c r="BK41" s="21">
        <f t="shared" ca="1" si="28"/>
        <v>0</v>
      </c>
      <c r="BL41" s="21">
        <f t="shared" ca="1" si="28"/>
        <v>0</v>
      </c>
      <c r="BM41" s="21">
        <f t="shared" ca="1" si="28"/>
        <v>0</v>
      </c>
      <c r="BN41" s="21">
        <f t="shared" ca="1" si="28"/>
        <v>0</v>
      </c>
      <c r="BO41" s="21">
        <f t="shared" ca="1" si="35"/>
        <v>0</v>
      </c>
      <c r="BP41" s="21">
        <f t="shared" ca="1" si="35"/>
        <v>0</v>
      </c>
      <c r="BQ41" s="21">
        <f t="shared" ca="1" si="35"/>
        <v>0</v>
      </c>
      <c r="BR41" s="21">
        <f t="shared" ca="1" si="35"/>
        <v>0</v>
      </c>
      <c r="BS41" s="21">
        <f t="shared" ca="1" si="35"/>
        <v>0</v>
      </c>
      <c r="BT41" s="21">
        <f t="shared" ca="1" si="35"/>
        <v>0</v>
      </c>
      <c r="BU41" s="21">
        <f t="shared" ca="1" si="35"/>
        <v>0</v>
      </c>
      <c r="BV41" s="21">
        <f t="shared" ca="1" si="35"/>
        <v>0</v>
      </c>
      <c r="BW41" s="21">
        <f t="shared" ca="1" si="35"/>
        <v>0</v>
      </c>
      <c r="BX41" s="21">
        <f t="shared" ca="1" si="35"/>
        <v>0</v>
      </c>
      <c r="BY41" s="21">
        <f t="shared" ca="1" si="35"/>
        <v>0</v>
      </c>
      <c r="BZ41" s="21">
        <f t="shared" ca="1" si="35"/>
        <v>0</v>
      </c>
      <c r="CA41" s="21">
        <f t="shared" ca="1" si="35"/>
        <v>0</v>
      </c>
      <c r="CB41" s="21">
        <f t="shared" ca="1" si="35"/>
        <v>0</v>
      </c>
      <c r="CC41" s="21">
        <f t="shared" ca="1" si="32"/>
        <v>0</v>
      </c>
      <c r="CD41" s="21">
        <f t="shared" ca="1" si="32"/>
        <v>0</v>
      </c>
      <c r="CE41" s="21">
        <f t="shared" ca="1" si="32"/>
        <v>0</v>
      </c>
      <c r="CF41" s="21">
        <f t="shared" ca="1" si="29"/>
        <v>0</v>
      </c>
      <c r="CG41" s="21">
        <f t="shared" ca="1" si="29"/>
        <v>0</v>
      </c>
      <c r="CH41" s="21">
        <f t="shared" ca="1" si="29"/>
        <v>0</v>
      </c>
      <c r="CI41" s="22">
        <f t="shared" ca="1" si="25"/>
        <v>0</v>
      </c>
      <c r="CJ41" s="21">
        <f t="shared" ca="1" si="21"/>
        <v>0</v>
      </c>
      <c r="CK41" s="21">
        <f t="shared" ca="1" si="21"/>
        <v>0</v>
      </c>
      <c r="CL41" s="22">
        <f t="shared" ca="1" si="26"/>
        <v>0</v>
      </c>
      <c r="CM41" s="21">
        <f t="shared" ca="1" si="22"/>
        <v>0</v>
      </c>
      <c r="CN41" s="21">
        <f t="shared" ca="1" si="22"/>
        <v>0</v>
      </c>
      <c r="CO41" s="22">
        <f t="shared" ca="1" si="27"/>
        <v>0</v>
      </c>
      <c r="CP41" s="21">
        <f t="shared" ca="1" si="36"/>
        <v>0</v>
      </c>
      <c r="CQ41" s="21">
        <f t="shared" ca="1" si="36"/>
        <v>0</v>
      </c>
      <c r="CR41" s="21">
        <f t="shared" ca="1" si="36"/>
        <v>0</v>
      </c>
      <c r="CS41" s="21">
        <f t="shared" ca="1" si="36"/>
        <v>0</v>
      </c>
      <c r="CT41" s="21">
        <f t="shared" ca="1" si="36"/>
        <v>0</v>
      </c>
      <c r="CU41" s="22">
        <f t="shared" ca="1" si="9"/>
        <v>0</v>
      </c>
    </row>
    <row r="42" spans="1:99" ht="12.75" customHeight="1" x14ac:dyDescent="0.2">
      <c r="A42" s="64" t="s">
        <v>215</v>
      </c>
      <c r="B42" s="20">
        <v>1048</v>
      </c>
      <c r="C42" s="65" t="s">
        <v>146</v>
      </c>
      <c r="D42" s="22">
        <f t="shared" ca="1" si="24"/>
        <v>97859.440000000017</v>
      </c>
      <c r="E42" s="21">
        <f t="shared" ca="1" si="33"/>
        <v>37768.120000000024</v>
      </c>
      <c r="F42" s="21">
        <f t="shared" ca="1" si="33"/>
        <v>8819.66</v>
      </c>
      <c r="G42" s="21">
        <f t="shared" ca="1" si="33"/>
        <v>51271.659999999989</v>
      </c>
      <c r="H42" s="21">
        <f t="shared" ca="1" si="33"/>
        <v>0</v>
      </c>
      <c r="I42" s="21">
        <f t="shared" ca="1" si="33"/>
        <v>132896.39999999994</v>
      </c>
      <c r="J42" s="21">
        <f t="shared" ca="1" si="33"/>
        <v>0</v>
      </c>
      <c r="K42" s="21">
        <f t="shared" ca="1" si="33"/>
        <v>0</v>
      </c>
      <c r="L42" s="21">
        <f t="shared" ca="1" si="33"/>
        <v>0</v>
      </c>
      <c r="M42" s="21">
        <f t="shared" ca="1" si="33"/>
        <v>0</v>
      </c>
      <c r="N42" s="21">
        <f t="shared" ca="1" si="33"/>
        <v>0</v>
      </c>
      <c r="O42" s="21">
        <f t="shared" ca="1" si="33"/>
        <v>198201.36000000002</v>
      </c>
      <c r="P42" s="21">
        <f t="shared" ca="1" si="33"/>
        <v>0</v>
      </c>
      <c r="Q42" s="21">
        <f t="shared" ca="1" si="33"/>
        <v>170332.53999999998</v>
      </c>
      <c r="R42" s="21">
        <f t="shared" ca="1" si="33"/>
        <v>0</v>
      </c>
      <c r="S42" s="21">
        <f t="shared" ca="1" si="33"/>
        <v>0</v>
      </c>
      <c r="T42" s="21">
        <f t="shared" ca="1" si="33"/>
        <v>38189737.569999412</v>
      </c>
      <c r="U42" s="21">
        <f t="shared" ca="1" si="34"/>
        <v>0</v>
      </c>
      <c r="V42" s="21">
        <f t="shared" ca="1" si="34"/>
        <v>645301.89999999874</v>
      </c>
      <c r="W42" s="21">
        <f t="shared" ca="1" si="34"/>
        <v>34657218.570000194</v>
      </c>
      <c r="X42" s="21">
        <f t="shared" ca="1" si="34"/>
        <v>0</v>
      </c>
      <c r="Y42" s="21">
        <f t="shared" ca="1" si="34"/>
        <v>682166.42999999993</v>
      </c>
      <c r="Z42" s="21">
        <f t="shared" ca="1" si="34"/>
        <v>107252.30000000015</v>
      </c>
      <c r="AA42" s="21">
        <f t="shared" ca="1" si="34"/>
        <v>0</v>
      </c>
      <c r="AB42" s="21">
        <f t="shared" ca="1" si="34"/>
        <v>0</v>
      </c>
      <c r="AC42" s="21">
        <f t="shared" ca="1" si="34"/>
        <v>7815.1800000000021</v>
      </c>
      <c r="AD42" s="21">
        <f t="shared" ca="1" si="34"/>
        <v>3810.2300000000014</v>
      </c>
      <c r="AE42" s="21">
        <f t="shared" ca="1" si="34"/>
        <v>0</v>
      </c>
      <c r="AF42" s="21">
        <f t="shared" ca="1" si="34"/>
        <v>1595.03</v>
      </c>
      <c r="AG42" s="21">
        <f t="shared" ca="1" si="34"/>
        <v>0</v>
      </c>
      <c r="AH42" s="21">
        <f t="shared" ca="1" si="34"/>
        <v>0</v>
      </c>
      <c r="AI42" s="21">
        <f t="shared" ca="1" si="34"/>
        <v>0</v>
      </c>
      <c r="AJ42" s="21">
        <f t="shared" ca="1" si="34"/>
        <v>0</v>
      </c>
      <c r="AK42" s="21">
        <f t="shared" ca="1" si="31"/>
        <v>0</v>
      </c>
      <c r="AL42" s="21">
        <f t="shared" ca="1" si="31"/>
        <v>0</v>
      </c>
      <c r="AM42" s="21">
        <f t="shared" ca="1" si="31"/>
        <v>0</v>
      </c>
      <c r="AN42" s="21">
        <f t="shared" ca="1" si="31"/>
        <v>0</v>
      </c>
      <c r="AO42" s="21">
        <f t="shared" ca="1" si="31"/>
        <v>0</v>
      </c>
      <c r="AP42" s="21">
        <f t="shared" ca="1" si="31"/>
        <v>450.1</v>
      </c>
      <c r="AQ42" s="21">
        <f t="shared" ca="1" si="31"/>
        <v>0</v>
      </c>
      <c r="AR42" s="21">
        <f t="shared" ca="1" si="31"/>
        <v>0</v>
      </c>
      <c r="AS42" s="21">
        <f t="shared" ca="1" si="31"/>
        <v>0</v>
      </c>
      <c r="AT42" s="21">
        <f t="shared" ca="1" si="31"/>
        <v>5934214.5300000012</v>
      </c>
      <c r="AU42" s="21">
        <f t="shared" ca="1" si="31"/>
        <v>114137.82999999991</v>
      </c>
      <c r="AV42" s="21">
        <f t="shared" ca="1" si="31"/>
        <v>16967.329999999994</v>
      </c>
      <c r="AW42" s="21">
        <f t="shared" ca="1" si="31"/>
        <v>0</v>
      </c>
      <c r="AX42" s="21">
        <f t="shared" ca="1" si="31"/>
        <v>2679.5400000000013</v>
      </c>
      <c r="AY42" s="21">
        <f t="shared" ca="1" si="31"/>
        <v>0</v>
      </c>
      <c r="AZ42" s="21">
        <f t="shared" ca="1" si="28"/>
        <v>0</v>
      </c>
      <c r="BA42" s="21">
        <f t="shared" ca="1" si="28"/>
        <v>0</v>
      </c>
      <c r="BB42" s="21">
        <f t="shared" ca="1" si="28"/>
        <v>0</v>
      </c>
      <c r="BC42" s="21">
        <f t="shared" ca="1" si="28"/>
        <v>0</v>
      </c>
      <c r="BD42" s="21">
        <f t="shared" ca="1" si="28"/>
        <v>1029874.9399999903</v>
      </c>
      <c r="BE42" s="21">
        <f t="shared" ca="1" si="28"/>
        <v>0</v>
      </c>
      <c r="BF42" s="21">
        <f t="shared" ca="1" si="28"/>
        <v>0</v>
      </c>
      <c r="BG42" s="21">
        <f t="shared" ca="1" si="28"/>
        <v>0</v>
      </c>
      <c r="BH42" s="21">
        <f t="shared" ca="1" si="28"/>
        <v>0</v>
      </c>
      <c r="BI42" s="21">
        <f t="shared" ca="1" si="28"/>
        <v>0</v>
      </c>
      <c r="BJ42" s="21">
        <f t="shared" ca="1" si="28"/>
        <v>0</v>
      </c>
      <c r="BK42" s="21">
        <f t="shared" ca="1" si="28"/>
        <v>0</v>
      </c>
      <c r="BL42" s="21">
        <f t="shared" ca="1" si="28"/>
        <v>566.36999999999966</v>
      </c>
      <c r="BM42" s="21">
        <f t="shared" ca="1" si="28"/>
        <v>0</v>
      </c>
      <c r="BN42" s="21">
        <f t="shared" ca="1" si="28"/>
        <v>62929.580000000038</v>
      </c>
      <c r="BO42" s="21">
        <f t="shared" ca="1" si="35"/>
        <v>0</v>
      </c>
      <c r="BP42" s="21">
        <f t="shared" ca="1" si="35"/>
        <v>1754259.4299999997</v>
      </c>
      <c r="BQ42" s="21">
        <f t="shared" ca="1" si="35"/>
        <v>0</v>
      </c>
      <c r="BR42" s="21">
        <f t="shared" ca="1" si="35"/>
        <v>688.42</v>
      </c>
      <c r="BS42" s="21">
        <f t="shared" ca="1" si="35"/>
        <v>22608.720000000001</v>
      </c>
      <c r="BT42" s="21">
        <f t="shared" ca="1" si="35"/>
        <v>0</v>
      </c>
      <c r="BU42" s="21">
        <f t="shared" ca="1" si="35"/>
        <v>0</v>
      </c>
      <c r="BV42" s="21">
        <f t="shared" ca="1" si="35"/>
        <v>0</v>
      </c>
      <c r="BW42" s="21">
        <f t="shared" ca="1" si="35"/>
        <v>0</v>
      </c>
      <c r="BX42" s="21">
        <f t="shared" ca="1" si="35"/>
        <v>0</v>
      </c>
      <c r="BY42" s="21">
        <f t="shared" ca="1" si="35"/>
        <v>0</v>
      </c>
      <c r="BZ42" s="21">
        <f t="shared" ca="1" si="35"/>
        <v>0</v>
      </c>
      <c r="CA42" s="21">
        <f t="shared" ca="1" si="35"/>
        <v>363216.87999999989</v>
      </c>
      <c r="CB42" s="21">
        <f t="shared" ca="1" si="35"/>
        <v>0</v>
      </c>
      <c r="CC42" s="21">
        <f t="shared" ca="1" si="32"/>
        <v>0</v>
      </c>
      <c r="CD42" s="21">
        <f t="shared" ca="1" si="32"/>
        <v>0</v>
      </c>
      <c r="CE42" s="21">
        <f t="shared" ca="1" si="32"/>
        <v>0</v>
      </c>
      <c r="CF42" s="21">
        <f t="shared" ca="1" si="29"/>
        <v>0</v>
      </c>
      <c r="CG42" s="21">
        <f t="shared" ca="1" si="29"/>
        <v>0</v>
      </c>
      <c r="CH42" s="21">
        <f t="shared" ca="1" si="29"/>
        <v>0</v>
      </c>
      <c r="CI42" s="22">
        <f t="shared" ca="1" si="25"/>
        <v>1104928.8700000001</v>
      </c>
      <c r="CJ42" s="21">
        <f t="shared" ca="1" si="21"/>
        <v>0</v>
      </c>
      <c r="CK42" s="21">
        <f t="shared" ca="1" si="21"/>
        <v>0</v>
      </c>
      <c r="CL42" s="22">
        <f t="shared" ca="1" si="26"/>
        <v>1104928.8700000001</v>
      </c>
      <c r="CM42" s="21">
        <f t="shared" ca="1" si="22"/>
        <v>0</v>
      </c>
      <c r="CN42" s="21">
        <f t="shared" ca="1" si="22"/>
        <v>1104928.8700000001</v>
      </c>
      <c r="CO42" s="22">
        <f t="shared" ca="1" si="27"/>
        <v>0</v>
      </c>
      <c r="CP42" s="21">
        <f t="shared" ca="1" si="36"/>
        <v>0</v>
      </c>
      <c r="CQ42" s="21">
        <f t="shared" ca="1" si="36"/>
        <v>0</v>
      </c>
      <c r="CR42" s="21">
        <f t="shared" ca="1" si="36"/>
        <v>18930.560000000001</v>
      </c>
      <c r="CS42" s="21">
        <f t="shared" ca="1" si="36"/>
        <v>0</v>
      </c>
      <c r="CT42" s="21">
        <f t="shared" ca="1" si="36"/>
        <v>0</v>
      </c>
      <c r="CU42" s="22">
        <f t="shared" ca="1" si="9"/>
        <v>85320640.04999961</v>
      </c>
    </row>
    <row r="43" spans="1:99" ht="12.75" customHeight="1" x14ac:dyDescent="0.2">
      <c r="A43" s="64" t="s">
        <v>217</v>
      </c>
      <c r="B43" s="20">
        <v>1049</v>
      </c>
      <c r="C43" s="65" t="s">
        <v>146</v>
      </c>
      <c r="D43" s="22">
        <f t="shared" ca="1" si="24"/>
        <v>35229.56</v>
      </c>
      <c r="E43" s="21">
        <f t="shared" ca="1" si="33"/>
        <v>32074.47</v>
      </c>
      <c r="F43" s="21">
        <f t="shared" ca="1" si="33"/>
        <v>0</v>
      </c>
      <c r="G43" s="21">
        <f t="shared" ca="1" si="33"/>
        <v>3155.0899999999997</v>
      </c>
      <c r="H43" s="21">
        <f t="shared" ca="1" si="33"/>
        <v>0</v>
      </c>
      <c r="I43" s="21">
        <f t="shared" ca="1" si="33"/>
        <v>98625.12999999999</v>
      </c>
      <c r="J43" s="21">
        <f t="shared" ca="1" si="33"/>
        <v>0</v>
      </c>
      <c r="K43" s="21">
        <f t="shared" ca="1" si="33"/>
        <v>0</v>
      </c>
      <c r="L43" s="21">
        <f t="shared" ca="1" si="33"/>
        <v>0</v>
      </c>
      <c r="M43" s="21">
        <f t="shared" ca="1" si="33"/>
        <v>0</v>
      </c>
      <c r="N43" s="21">
        <f t="shared" ca="1" si="33"/>
        <v>0</v>
      </c>
      <c r="O43" s="21">
        <f t="shared" ca="1" si="33"/>
        <v>2097.2799999999997</v>
      </c>
      <c r="P43" s="21">
        <f t="shared" ca="1" si="33"/>
        <v>0</v>
      </c>
      <c r="Q43" s="21">
        <f t="shared" ca="1" si="33"/>
        <v>0</v>
      </c>
      <c r="R43" s="21">
        <f t="shared" ca="1" si="33"/>
        <v>0</v>
      </c>
      <c r="S43" s="21">
        <f t="shared" ca="1" si="33"/>
        <v>0</v>
      </c>
      <c r="T43" s="21">
        <f t="shared" ca="1" si="33"/>
        <v>1833065.7799999975</v>
      </c>
      <c r="U43" s="21">
        <f t="shared" ca="1" si="34"/>
        <v>0</v>
      </c>
      <c r="V43" s="21">
        <f t="shared" ca="1" si="34"/>
        <v>236025.28000000006</v>
      </c>
      <c r="W43" s="21">
        <f t="shared" ca="1" si="34"/>
        <v>1271034.0499999996</v>
      </c>
      <c r="X43" s="21">
        <f t="shared" ca="1" si="34"/>
        <v>0</v>
      </c>
      <c r="Y43" s="21">
        <f t="shared" ca="1" si="34"/>
        <v>250</v>
      </c>
      <c r="Z43" s="21">
        <f t="shared" ca="1" si="34"/>
        <v>1301.4199999999996</v>
      </c>
      <c r="AA43" s="21">
        <f t="shared" ca="1" si="34"/>
        <v>0</v>
      </c>
      <c r="AB43" s="21">
        <f t="shared" ca="1" si="34"/>
        <v>0</v>
      </c>
      <c r="AC43" s="21">
        <f t="shared" ca="1" si="34"/>
        <v>8839.0599999999959</v>
      </c>
      <c r="AD43" s="21">
        <f t="shared" ca="1" si="34"/>
        <v>4175.99</v>
      </c>
      <c r="AE43" s="21">
        <f t="shared" ca="1" si="34"/>
        <v>0</v>
      </c>
      <c r="AF43" s="21">
        <f t="shared" ca="1" si="34"/>
        <v>0</v>
      </c>
      <c r="AG43" s="21">
        <f t="shared" ca="1" si="34"/>
        <v>0</v>
      </c>
      <c r="AH43" s="21">
        <f t="shared" ca="1" si="34"/>
        <v>0</v>
      </c>
      <c r="AI43" s="21">
        <f t="shared" ca="1" si="34"/>
        <v>0</v>
      </c>
      <c r="AJ43" s="21">
        <f t="shared" ca="1" si="34"/>
        <v>0</v>
      </c>
      <c r="AK43" s="21">
        <f t="shared" ca="1" si="31"/>
        <v>0</v>
      </c>
      <c r="AL43" s="21">
        <f t="shared" ca="1" si="31"/>
        <v>0</v>
      </c>
      <c r="AM43" s="21">
        <f t="shared" ca="1" si="31"/>
        <v>0</v>
      </c>
      <c r="AN43" s="21">
        <f t="shared" ca="1" si="31"/>
        <v>0</v>
      </c>
      <c r="AO43" s="21">
        <f t="shared" ca="1" si="31"/>
        <v>0</v>
      </c>
      <c r="AP43" s="21">
        <f t="shared" ca="1" si="31"/>
        <v>69</v>
      </c>
      <c r="AQ43" s="21">
        <f t="shared" ca="1" si="31"/>
        <v>0</v>
      </c>
      <c r="AR43" s="21">
        <f t="shared" ca="1" si="31"/>
        <v>0</v>
      </c>
      <c r="AS43" s="21">
        <f t="shared" ca="1" si="31"/>
        <v>0</v>
      </c>
      <c r="AT43" s="21">
        <f t="shared" ca="1" si="31"/>
        <v>212086.83</v>
      </c>
      <c r="AU43" s="21">
        <f t="shared" ca="1" si="31"/>
        <v>2230.1200000000003</v>
      </c>
      <c r="AV43" s="21">
        <f t="shared" ca="1" si="31"/>
        <v>2180.4400000000005</v>
      </c>
      <c r="AW43" s="21">
        <f t="shared" ca="1" si="31"/>
        <v>0</v>
      </c>
      <c r="AX43" s="21">
        <f t="shared" ca="1" si="31"/>
        <v>2180.4400000000005</v>
      </c>
      <c r="AY43" s="21">
        <f t="shared" ca="1" si="31"/>
        <v>0</v>
      </c>
      <c r="AZ43" s="21">
        <f t="shared" ca="1" si="31"/>
        <v>0</v>
      </c>
      <c r="BA43" s="21">
        <f t="shared" ca="1" si="28"/>
        <v>0</v>
      </c>
      <c r="BB43" s="21">
        <f t="shared" ca="1" si="28"/>
        <v>0</v>
      </c>
      <c r="BC43" s="21">
        <f t="shared" ca="1" si="28"/>
        <v>0</v>
      </c>
      <c r="BD43" s="21">
        <f t="shared" ca="1" si="28"/>
        <v>3399.4099999999935</v>
      </c>
      <c r="BE43" s="21">
        <f t="shared" ca="1" si="28"/>
        <v>0</v>
      </c>
      <c r="BF43" s="21">
        <f t="shared" ca="1" si="28"/>
        <v>0</v>
      </c>
      <c r="BG43" s="21">
        <f t="shared" ca="1" si="28"/>
        <v>0</v>
      </c>
      <c r="BH43" s="21">
        <f t="shared" ca="1" si="28"/>
        <v>0</v>
      </c>
      <c r="BI43" s="21">
        <f t="shared" ca="1" si="28"/>
        <v>0</v>
      </c>
      <c r="BJ43" s="21">
        <f t="shared" ca="1" si="28"/>
        <v>0</v>
      </c>
      <c r="BK43" s="21">
        <f t="shared" ca="1" si="28"/>
        <v>0</v>
      </c>
      <c r="BL43" s="21">
        <f t="shared" ca="1" si="28"/>
        <v>0</v>
      </c>
      <c r="BM43" s="21">
        <f t="shared" ca="1" si="28"/>
        <v>0</v>
      </c>
      <c r="BN43" s="21">
        <f t="shared" ca="1" si="28"/>
        <v>4306.5199999999995</v>
      </c>
      <c r="BO43" s="21">
        <f t="shared" ca="1" si="35"/>
        <v>0</v>
      </c>
      <c r="BP43" s="21">
        <f t="shared" ca="1" si="35"/>
        <v>2039.66</v>
      </c>
      <c r="BQ43" s="21">
        <f t="shared" ca="1" si="35"/>
        <v>0</v>
      </c>
      <c r="BR43" s="21">
        <f t="shared" ca="1" si="35"/>
        <v>0</v>
      </c>
      <c r="BS43" s="21">
        <f t="shared" ca="1" si="35"/>
        <v>2973.35</v>
      </c>
      <c r="BT43" s="21">
        <f t="shared" ca="1" si="35"/>
        <v>0</v>
      </c>
      <c r="BU43" s="21">
        <f t="shared" ca="1" si="35"/>
        <v>0</v>
      </c>
      <c r="BV43" s="21">
        <f t="shared" ca="1" si="35"/>
        <v>0</v>
      </c>
      <c r="BW43" s="21">
        <f t="shared" ca="1" si="35"/>
        <v>0</v>
      </c>
      <c r="BX43" s="21">
        <f t="shared" ca="1" si="35"/>
        <v>0</v>
      </c>
      <c r="BY43" s="21">
        <f t="shared" ca="1" si="35"/>
        <v>0</v>
      </c>
      <c r="BZ43" s="21">
        <f t="shared" ca="1" si="35"/>
        <v>0</v>
      </c>
      <c r="CA43" s="21">
        <f t="shared" ca="1" si="35"/>
        <v>0</v>
      </c>
      <c r="CB43" s="21">
        <f t="shared" ca="1" si="35"/>
        <v>0</v>
      </c>
      <c r="CC43" s="21">
        <f t="shared" ca="1" si="35"/>
        <v>0</v>
      </c>
      <c r="CD43" s="21">
        <f t="shared" ca="1" si="35"/>
        <v>0</v>
      </c>
      <c r="CE43" s="21">
        <f t="shared" ca="1" si="32"/>
        <v>0</v>
      </c>
      <c r="CF43" s="21">
        <f t="shared" ca="1" si="29"/>
        <v>0</v>
      </c>
      <c r="CG43" s="21">
        <f t="shared" ca="1" si="29"/>
        <v>0</v>
      </c>
      <c r="CH43" s="21">
        <f t="shared" ca="1" si="29"/>
        <v>0</v>
      </c>
      <c r="CI43" s="22">
        <f t="shared" ca="1" si="25"/>
        <v>1222285.18</v>
      </c>
      <c r="CJ43" s="21">
        <f t="shared" ref="CJ43:CK58" ca="1" si="37">IFERROR(INDIRECT("'"&amp;$B$2&amp;"'!"&amp;ADDRESS(MATCH($B43,INDIRECT("'"&amp;$B$2&amp;"'!$B$1:$B$1095"),0),MATCH(CJ$5,INDIRECT("'"&amp;$B$2&amp;"'!5:5"),0))),0)</f>
        <v>0</v>
      </c>
      <c r="CK43" s="21">
        <f t="shared" ca="1" si="37"/>
        <v>0</v>
      </c>
      <c r="CL43" s="22">
        <f t="shared" ca="1" si="26"/>
        <v>1222285.18</v>
      </c>
      <c r="CM43" s="21">
        <f t="shared" ref="CM43:CN58" ca="1" si="38">IFERROR(INDIRECT("'"&amp;$B$2&amp;"'!"&amp;ADDRESS(MATCH($B43,INDIRECT("'"&amp;$B$2&amp;"'!$B$1:$B$1095"),0),MATCH(CM$5,INDIRECT("'"&amp;$B$2&amp;"'!5:5"),0))),0)</f>
        <v>447825.56</v>
      </c>
      <c r="CN43" s="21">
        <f t="shared" ca="1" si="38"/>
        <v>774459.62</v>
      </c>
      <c r="CO43" s="22">
        <f t="shared" ca="1" si="27"/>
        <v>0</v>
      </c>
      <c r="CP43" s="21">
        <f t="shared" ca="1" si="36"/>
        <v>0</v>
      </c>
      <c r="CQ43" s="21">
        <f t="shared" ca="1" si="36"/>
        <v>0</v>
      </c>
      <c r="CR43" s="21">
        <f t="shared" ca="1" si="36"/>
        <v>44308.299999999952</v>
      </c>
      <c r="CS43" s="21">
        <f t="shared" ca="1" si="36"/>
        <v>0</v>
      </c>
      <c r="CT43" s="21">
        <f t="shared" ca="1" si="36"/>
        <v>0</v>
      </c>
      <c r="CU43" s="22">
        <f t="shared" ca="1" si="9"/>
        <v>4988702.799999997</v>
      </c>
    </row>
    <row r="44" spans="1:99" ht="12.75" customHeight="1" x14ac:dyDescent="0.2">
      <c r="A44" s="64" t="s">
        <v>219</v>
      </c>
      <c r="B44" s="20">
        <v>1050</v>
      </c>
      <c r="C44" s="65" t="s">
        <v>146</v>
      </c>
      <c r="D44" s="22">
        <f t="shared" ca="1" si="24"/>
        <v>0</v>
      </c>
      <c r="E44" s="21">
        <f t="shared" ca="1" si="33"/>
        <v>0</v>
      </c>
      <c r="F44" s="21">
        <f t="shared" ca="1" si="33"/>
        <v>0</v>
      </c>
      <c r="G44" s="21">
        <f t="shared" ca="1" si="33"/>
        <v>0</v>
      </c>
      <c r="H44" s="21">
        <f t="shared" ca="1" si="33"/>
        <v>0</v>
      </c>
      <c r="I44" s="21">
        <f t="shared" ca="1" si="33"/>
        <v>0</v>
      </c>
      <c r="J44" s="21">
        <f t="shared" ca="1" si="33"/>
        <v>0</v>
      </c>
      <c r="K44" s="21">
        <f t="shared" ca="1" si="33"/>
        <v>0</v>
      </c>
      <c r="L44" s="21">
        <f t="shared" ca="1" si="33"/>
        <v>0</v>
      </c>
      <c r="M44" s="21">
        <f t="shared" ca="1" si="33"/>
        <v>0</v>
      </c>
      <c r="N44" s="21">
        <f t="shared" ca="1" si="33"/>
        <v>0</v>
      </c>
      <c r="O44" s="21">
        <f t="shared" ca="1" si="33"/>
        <v>0</v>
      </c>
      <c r="P44" s="21">
        <f t="shared" ca="1" si="33"/>
        <v>0</v>
      </c>
      <c r="Q44" s="21">
        <f t="shared" ca="1" si="33"/>
        <v>0</v>
      </c>
      <c r="R44" s="21">
        <f t="shared" ca="1" si="33"/>
        <v>0</v>
      </c>
      <c r="S44" s="21">
        <f t="shared" ca="1" si="33"/>
        <v>0</v>
      </c>
      <c r="T44" s="21">
        <f t="shared" ca="1" si="33"/>
        <v>0</v>
      </c>
      <c r="U44" s="21">
        <f t="shared" ca="1" si="34"/>
        <v>0</v>
      </c>
      <c r="V44" s="21">
        <f t="shared" ca="1" si="34"/>
        <v>0</v>
      </c>
      <c r="W44" s="21">
        <f t="shared" ca="1" si="34"/>
        <v>0</v>
      </c>
      <c r="X44" s="21">
        <f t="shared" ca="1" si="34"/>
        <v>0</v>
      </c>
      <c r="Y44" s="21">
        <f t="shared" ca="1" si="34"/>
        <v>0</v>
      </c>
      <c r="Z44" s="21">
        <f t="shared" ca="1" si="34"/>
        <v>-423497.27</v>
      </c>
      <c r="AA44" s="21">
        <f t="shared" ca="1" si="34"/>
        <v>0</v>
      </c>
      <c r="AB44" s="21">
        <f t="shared" ca="1" si="34"/>
        <v>0</v>
      </c>
      <c r="AC44" s="21">
        <f t="shared" ca="1" si="34"/>
        <v>0</v>
      </c>
      <c r="AD44" s="21">
        <f t="shared" ca="1" si="34"/>
        <v>0</v>
      </c>
      <c r="AE44" s="21">
        <f t="shared" ca="1" si="34"/>
        <v>0</v>
      </c>
      <c r="AF44" s="21">
        <f t="shared" ca="1" si="34"/>
        <v>0</v>
      </c>
      <c r="AG44" s="21">
        <f t="shared" ca="1" si="34"/>
        <v>0</v>
      </c>
      <c r="AH44" s="21">
        <f t="shared" ca="1" si="34"/>
        <v>0</v>
      </c>
      <c r="AI44" s="21">
        <f t="shared" ca="1" si="34"/>
        <v>0</v>
      </c>
      <c r="AJ44" s="21">
        <f t="shared" ca="1" si="34"/>
        <v>-2252377.63</v>
      </c>
      <c r="AK44" s="21">
        <f t="shared" ca="1" si="31"/>
        <v>0</v>
      </c>
      <c r="AL44" s="21">
        <f t="shared" ca="1" si="31"/>
        <v>0</v>
      </c>
      <c r="AM44" s="21">
        <f t="shared" ca="1" si="31"/>
        <v>0</v>
      </c>
      <c r="AN44" s="21">
        <f t="shared" ca="1" si="31"/>
        <v>0</v>
      </c>
      <c r="AO44" s="21">
        <f t="shared" ca="1" si="31"/>
        <v>0</v>
      </c>
      <c r="AP44" s="21">
        <f t="shared" ca="1" si="31"/>
        <v>0</v>
      </c>
      <c r="AQ44" s="21">
        <f t="shared" ca="1" si="31"/>
        <v>0</v>
      </c>
      <c r="AR44" s="21">
        <f t="shared" ca="1" si="31"/>
        <v>0</v>
      </c>
      <c r="AS44" s="21">
        <f t="shared" ca="1" si="31"/>
        <v>0</v>
      </c>
      <c r="AT44" s="21">
        <f t="shared" ca="1" si="31"/>
        <v>-27831.07</v>
      </c>
      <c r="AU44" s="21">
        <f t="shared" ca="1" si="31"/>
        <v>0</v>
      </c>
      <c r="AV44" s="21">
        <f t="shared" ca="1" si="31"/>
        <v>0</v>
      </c>
      <c r="AW44" s="21">
        <f t="shared" ca="1" si="31"/>
        <v>0</v>
      </c>
      <c r="AX44" s="21">
        <f t="shared" ca="1" si="31"/>
        <v>0</v>
      </c>
      <c r="AY44" s="21">
        <f t="shared" ca="1" si="31"/>
        <v>0</v>
      </c>
      <c r="AZ44" s="21">
        <f t="shared" ca="1" si="31"/>
        <v>0</v>
      </c>
      <c r="BA44" s="21">
        <f t="shared" ca="1" si="28"/>
        <v>0</v>
      </c>
      <c r="BB44" s="21">
        <f t="shared" ca="1" si="28"/>
        <v>0</v>
      </c>
      <c r="BC44" s="21">
        <f t="shared" ca="1" si="28"/>
        <v>0</v>
      </c>
      <c r="BD44" s="21">
        <f t="shared" ca="1" si="28"/>
        <v>0</v>
      </c>
      <c r="BE44" s="21">
        <f t="shared" ca="1" si="28"/>
        <v>0</v>
      </c>
      <c r="BF44" s="21">
        <f t="shared" ca="1" si="28"/>
        <v>0</v>
      </c>
      <c r="BG44" s="21">
        <f t="shared" ca="1" si="28"/>
        <v>0</v>
      </c>
      <c r="BH44" s="21">
        <f t="shared" ca="1" si="28"/>
        <v>0</v>
      </c>
      <c r="BI44" s="21">
        <f t="shared" ca="1" si="28"/>
        <v>0</v>
      </c>
      <c r="BJ44" s="21">
        <f t="shared" ca="1" si="28"/>
        <v>0</v>
      </c>
      <c r="BK44" s="21">
        <f t="shared" ca="1" si="28"/>
        <v>0</v>
      </c>
      <c r="BL44" s="21">
        <f t="shared" ca="1" si="28"/>
        <v>0</v>
      </c>
      <c r="BM44" s="21">
        <f t="shared" ca="1" si="28"/>
        <v>0</v>
      </c>
      <c r="BN44" s="21">
        <f t="shared" ca="1" si="28"/>
        <v>0</v>
      </c>
      <c r="BO44" s="21">
        <f t="shared" ca="1" si="35"/>
        <v>0</v>
      </c>
      <c r="BP44" s="21">
        <f t="shared" ca="1" si="35"/>
        <v>0</v>
      </c>
      <c r="BQ44" s="21">
        <f t="shared" ca="1" si="35"/>
        <v>0</v>
      </c>
      <c r="BR44" s="21">
        <f t="shared" ca="1" si="35"/>
        <v>-9675.01</v>
      </c>
      <c r="BS44" s="21">
        <f t="shared" ca="1" si="35"/>
        <v>0</v>
      </c>
      <c r="BT44" s="21">
        <f t="shared" ca="1" si="35"/>
        <v>0</v>
      </c>
      <c r="BU44" s="21">
        <f t="shared" ca="1" si="35"/>
        <v>0</v>
      </c>
      <c r="BV44" s="21">
        <f t="shared" ca="1" si="35"/>
        <v>0</v>
      </c>
      <c r="BW44" s="21">
        <f t="shared" ca="1" si="35"/>
        <v>0</v>
      </c>
      <c r="BX44" s="21">
        <f t="shared" ca="1" si="35"/>
        <v>0</v>
      </c>
      <c r="BY44" s="21">
        <f t="shared" ca="1" si="35"/>
        <v>0</v>
      </c>
      <c r="BZ44" s="21">
        <f t="shared" ca="1" si="35"/>
        <v>0</v>
      </c>
      <c r="CA44" s="21">
        <f t="shared" ca="1" si="35"/>
        <v>0</v>
      </c>
      <c r="CB44" s="21">
        <f t="shared" ca="1" si="35"/>
        <v>0</v>
      </c>
      <c r="CC44" s="21">
        <f t="shared" ca="1" si="35"/>
        <v>0</v>
      </c>
      <c r="CD44" s="21">
        <f t="shared" ca="1" si="35"/>
        <v>0</v>
      </c>
      <c r="CE44" s="21">
        <f t="shared" ca="1" si="32"/>
        <v>0</v>
      </c>
      <c r="CF44" s="21">
        <f t="shared" ca="1" si="29"/>
        <v>0</v>
      </c>
      <c r="CG44" s="21">
        <f t="shared" ca="1" si="29"/>
        <v>0</v>
      </c>
      <c r="CH44" s="21">
        <f t="shared" ca="1" si="29"/>
        <v>0</v>
      </c>
      <c r="CI44" s="22">
        <f t="shared" ca="1" si="25"/>
        <v>0</v>
      </c>
      <c r="CJ44" s="21">
        <f t="shared" ca="1" si="37"/>
        <v>0</v>
      </c>
      <c r="CK44" s="21">
        <f t="shared" ca="1" si="37"/>
        <v>0</v>
      </c>
      <c r="CL44" s="22">
        <f t="shared" ca="1" si="26"/>
        <v>0</v>
      </c>
      <c r="CM44" s="21">
        <f t="shared" ca="1" si="38"/>
        <v>0</v>
      </c>
      <c r="CN44" s="21">
        <f t="shared" ca="1" si="38"/>
        <v>0</v>
      </c>
      <c r="CO44" s="22">
        <f t="shared" ca="1" si="27"/>
        <v>0</v>
      </c>
      <c r="CP44" s="21">
        <f t="shared" ca="1" si="36"/>
        <v>0</v>
      </c>
      <c r="CQ44" s="21">
        <f t="shared" ca="1" si="36"/>
        <v>0</v>
      </c>
      <c r="CR44" s="21">
        <f t="shared" ca="1" si="36"/>
        <v>0</v>
      </c>
      <c r="CS44" s="21">
        <f t="shared" ca="1" si="36"/>
        <v>0</v>
      </c>
      <c r="CT44" s="21">
        <f t="shared" ca="1" si="36"/>
        <v>0</v>
      </c>
      <c r="CU44" s="22">
        <f t="shared" ca="1" si="9"/>
        <v>-2713380.9799999995</v>
      </c>
    </row>
    <row r="45" spans="1:99" ht="12.75" customHeight="1" x14ac:dyDescent="0.2">
      <c r="A45" s="64" t="s">
        <v>221</v>
      </c>
      <c r="B45" s="20">
        <v>1051</v>
      </c>
      <c r="C45" s="65" t="s">
        <v>146</v>
      </c>
      <c r="D45" s="22">
        <f t="shared" ca="1" si="24"/>
        <v>2636810.5699999998</v>
      </c>
      <c r="E45" s="21">
        <f t="shared" ca="1" si="33"/>
        <v>8598.0399999999991</v>
      </c>
      <c r="F45" s="21">
        <f t="shared" ca="1" si="33"/>
        <v>2628212.5299999998</v>
      </c>
      <c r="G45" s="21">
        <f t="shared" ca="1" si="33"/>
        <v>0</v>
      </c>
      <c r="H45" s="21">
        <f t="shared" ca="1" si="33"/>
        <v>0</v>
      </c>
      <c r="I45" s="21">
        <f t="shared" ca="1" si="33"/>
        <v>41908.99</v>
      </c>
      <c r="J45" s="21">
        <f t="shared" ca="1" si="33"/>
        <v>0</v>
      </c>
      <c r="K45" s="21">
        <f t="shared" ca="1" si="33"/>
        <v>266584.2</v>
      </c>
      <c r="L45" s="21">
        <f t="shared" ca="1" si="33"/>
        <v>0</v>
      </c>
      <c r="M45" s="21">
        <f t="shared" ca="1" si="33"/>
        <v>0</v>
      </c>
      <c r="N45" s="21">
        <f t="shared" ca="1" si="33"/>
        <v>0</v>
      </c>
      <c r="O45" s="21">
        <f t="shared" ca="1" si="33"/>
        <v>0</v>
      </c>
      <c r="P45" s="21">
        <f t="shared" ca="1" si="33"/>
        <v>0</v>
      </c>
      <c r="Q45" s="21">
        <f t="shared" ca="1" si="33"/>
        <v>0</v>
      </c>
      <c r="R45" s="21">
        <f t="shared" ca="1" si="33"/>
        <v>0</v>
      </c>
      <c r="S45" s="21">
        <f t="shared" ca="1" si="33"/>
        <v>0</v>
      </c>
      <c r="T45" s="21">
        <f t="shared" ca="1" si="33"/>
        <v>0</v>
      </c>
      <c r="U45" s="21">
        <f t="shared" ca="1" si="34"/>
        <v>0</v>
      </c>
      <c r="V45" s="21">
        <f t="shared" ca="1" si="34"/>
        <v>2354</v>
      </c>
      <c r="W45" s="21">
        <f t="shared" ca="1" si="34"/>
        <v>54236.460000000006</v>
      </c>
      <c r="X45" s="21">
        <f t="shared" ca="1" si="34"/>
        <v>52847.44</v>
      </c>
      <c r="Y45" s="21">
        <f t="shared" ca="1" si="34"/>
        <v>0.72</v>
      </c>
      <c r="Z45" s="21">
        <f t="shared" ca="1" si="34"/>
        <v>81935.240000000005</v>
      </c>
      <c r="AA45" s="21">
        <f t="shared" ca="1" si="34"/>
        <v>0</v>
      </c>
      <c r="AB45" s="21">
        <f t="shared" ca="1" si="34"/>
        <v>0</v>
      </c>
      <c r="AC45" s="21">
        <f t="shared" ca="1" si="34"/>
        <v>243.88000000000002</v>
      </c>
      <c r="AD45" s="21">
        <f t="shared" ca="1" si="34"/>
        <v>2369469.0499999998</v>
      </c>
      <c r="AE45" s="21">
        <f t="shared" ca="1" si="34"/>
        <v>0</v>
      </c>
      <c r="AF45" s="21">
        <f t="shared" ca="1" si="34"/>
        <v>0</v>
      </c>
      <c r="AG45" s="21">
        <f t="shared" ca="1" si="34"/>
        <v>-5863068.5999999996</v>
      </c>
      <c r="AH45" s="21">
        <f t="shared" ca="1" si="34"/>
        <v>0</v>
      </c>
      <c r="AI45" s="21">
        <f t="shared" ca="1" si="34"/>
        <v>49283279.310000002</v>
      </c>
      <c r="AJ45" s="21">
        <f t="shared" ca="1" si="34"/>
        <v>190375.85</v>
      </c>
      <c r="AK45" s="21">
        <f t="shared" ca="1" si="31"/>
        <v>2095.2399999999998</v>
      </c>
      <c r="AL45" s="21">
        <f t="shared" ca="1" si="31"/>
        <v>0</v>
      </c>
      <c r="AM45" s="21">
        <f t="shared" ca="1" si="31"/>
        <v>0</v>
      </c>
      <c r="AN45" s="21">
        <f t="shared" ca="1" si="31"/>
        <v>0</v>
      </c>
      <c r="AO45" s="21">
        <f t="shared" ca="1" si="31"/>
        <v>0</v>
      </c>
      <c r="AP45" s="21">
        <f t="shared" ca="1" si="31"/>
        <v>0.55000000000000004</v>
      </c>
      <c r="AQ45" s="21">
        <f t="shared" ca="1" si="31"/>
        <v>0</v>
      </c>
      <c r="AR45" s="21">
        <f t="shared" ca="1" si="31"/>
        <v>0</v>
      </c>
      <c r="AS45" s="21">
        <f t="shared" ca="1" si="31"/>
        <v>0</v>
      </c>
      <c r="AT45" s="21">
        <f t="shared" ca="1" si="31"/>
        <v>343921.82</v>
      </c>
      <c r="AU45" s="21">
        <f t="shared" ca="1" si="31"/>
        <v>2248874.5999999996</v>
      </c>
      <c r="AV45" s="21">
        <f t="shared" ca="1" si="31"/>
        <v>2900.71</v>
      </c>
      <c r="AW45" s="21">
        <f t="shared" ca="1" si="31"/>
        <v>0</v>
      </c>
      <c r="AX45" s="21">
        <f t="shared" ca="1" si="31"/>
        <v>2926.96</v>
      </c>
      <c r="AY45" s="21">
        <f t="shared" ca="1" si="31"/>
        <v>0</v>
      </c>
      <c r="AZ45" s="21">
        <f t="shared" ca="1" si="31"/>
        <v>0</v>
      </c>
      <c r="BA45" s="21">
        <f t="shared" ca="1" si="28"/>
        <v>0</v>
      </c>
      <c r="BB45" s="21">
        <f t="shared" ca="1" si="28"/>
        <v>0</v>
      </c>
      <c r="BC45" s="21">
        <f t="shared" ca="1" si="28"/>
        <v>0</v>
      </c>
      <c r="BD45" s="21">
        <f t="shared" ca="1" si="28"/>
        <v>295.94</v>
      </c>
      <c r="BE45" s="21">
        <f t="shared" ca="1" si="28"/>
        <v>0</v>
      </c>
      <c r="BF45" s="21">
        <f t="shared" ca="1" si="28"/>
        <v>0</v>
      </c>
      <c r="BG45" s="21">
        <f t="shared" ca="1" si="28"/>
        <v>0</v>
      </c>
      <c r="BH45" s="21">
        <f t="shared" ca="1" si="28"/>
        <v>0</v>
      </c>
      <c r="BI45" s="21">
        <f t="shared" ca="1" si="28"/>
        <v>0</v>
      </c>
      <c r="BJ45" s="21">
        <f t="shared" ca="1" si="28"/>
        <v>0</v>
      </c>
      <c r="BK45" s="21">
        <f t="shared" ca="1" si="28"/>
        <v>0</v>
      </c>
      <c r="BL45" s="21">
        <f t="shared" ca="1" si="28"/>
        <v>0.53</v>
      </c>
      <c r="BM45" s="21">
        <f t="shared" ca="1" si="28"/>
        <v>0</v>
      </c>
      <c r="BN45" s="21">
        <f t="shared" ca="1" si="28"/>
        <v>233.07999999999998</v>
      </c>
      <c r="BO45" s="21">
        <f t="shared" ca="1" si="35"/>
        <v>0</v>
      </c>
      <c r="BP45" s="21">
        <f t="shared" ca="1" si="35"/>
        <v>11.21</v>
      </c>
      <c r="BQ45" s="21">
        <f t="shared" ca="1" si="35"/>
        <v>0</v>
      </c>
      <c r="BR45" s="21">
        <f t="shared" ca="1" si="35"/>
        <v>298875</v>
      </c>
      <c r="BS45" s="21">
        <f t="shared" ca="1" si="35"/>
        <v>19702.900000000001</v>
      </c>
      <c r="BT45" s="21">
        <f t="shared" ca="1" si="35"/>
        <v>0</v>
      </c>
      <c r="BU45" s="21">
        <f t="shared" ca="1" si="35"/>
        <v>0</v>
      </c>
      <c r="BV45" s="21">
        <f t="shared" ca="1" si="35"/>
        <v>0</v>
      </c>
      <c r="BW45" s="21">
        <f t="shared" ca="1" si="35"/>
        <v>0</v>
      </c>
      <c r="BX45" s="21">
        <f t="shared" ca="1" si="35"/>
        <v>0</v>
      </c>
      <c r="BY45" s="21">
        <f t="shared" ca="1" si="35"/>
        <v>0</v>
      </c>
      <c r="BZ45" s="21">
        <f t="shared" ca="1" si="35"/>
        <v>0</v>
      </c>
      <c r="CA45" s="21">
        <f t="shared" ca="1" si="35"/>
        <v>0</v>
      </c>
      <c r="CB45" s="21">
        <f t="shared" ca="1" si="35"/>
        <v>0</v>
      </c>
      <c r="CC45" s="21">
        <f t="shared" ca="1" si="35"/>
        <v>0</v>
      </c>
      <c r="CD45" s="21">
        <f t="shared" ca="1" si="35"/>
        <v>0</v>
      </c>
      <c r="CE45" s="21">
        <f t="shared" ca="1" si="32"/>
        <v>0</v>
      </c>
      <c r="CF45" s="21">
        <f t="shared" ca="1" si="29"/>
        <v>0</v>
      </c>
      <c r="CG45" s="21">
        <f t="shared" ca="1" si="29"/>
        <v>0</v>
      </c>
      <c r="CH45" s="21">
        <f t="shared" ca="1" si="29"/>
        <v>0</v>
      </c>
      <c r="CI45" s="22">
        <f t="shared" ca="1" si="25"/>
        <v>0</v>
      </c>
      <c r="CJ45" s="21">
        <f t="shared" ca="1" si="37"/>
        <v>0</v>
      </c>
      <c r="CK45" s="21">
        <f t="shared" ca="1" si="37"/>
        <v>0</v>
      </c>
      <c r="CL45" s="22">
        <f t="shared" ca="1" si="26"/>
        <v>0</v>
      </c>
      <c r="CM45" s="21">
        <f t="shared" ca="1" si="38"/>
        <v>0</v>
      </c>
      <c r="CN45" s="21">
        <f t="shared" ca="1" si="38"/>
        <v>0</v>
      </c>
      <c r="CO45" s="22">
        <f t="shared" ca="1" si="27"/>
        <v>0</v>
      </c>
      <c r="CP45" s="21">
        <f t="shared" ca="1" si="36"/>
        <v>0</v>
      </c>
      <c r="CQ45" s="21">
        <f t="shared" ca="1" si="36"/>
        <v>0</v>
      </c>
      <c r="CR45" s="21">
        <f t="shared" ca="1" si="36"/>
        <v>14378.050000000001</v>
      </c>
      <c r="CS45" s="21">
        <f t="shared" ca="1" si="36"/>
        <v>0</v>
      </c>
      <c r="CT45" s="21">
        <f t="shared" ca="1" si="36"/>
        <v>0</v>
      </c>
      <c r="CU45" s="22">
        <f t="shared" ca="1" si="9"/>
        <v>52051193.700000003</v>
      </c>
    </row>
    <row r="46" spans="1:99" ht="12.75" customHeight="1" x14ac:dyDescent="0.2">
      <c r="A46" s="64" t="s">
        <v>223</v>
      </c>
      <c r="B46" s="20">
        <v>1052</v>
      </c>
      <c r="C46" s="65" t="s">
        <v>146</v>
      </c>
      <c r="D46" s="22">
        <f t="shared" ca="1" si="24"/>
        <v>1138064.4400000006</v>
      </c>
      <c r="E46" s="21">
        <f t="shared" ca="1" si="33"/>
        <v>0</v>
      </c>
      <c r="F46" s="21">
        <f t="shared" ca="1" si="33"/>
        <v>0</v>
      </c>
      <c r="G46" s="21">
        <f t="shared" ca="1" si="33"/>
        <v>1138064.4400000006</v>
      </c>
      <c r="H46" s="21">
        <f t="shared" ca="1" si="33"/>
        <v>293486.31000000006</v>
      </c>
      <c r="I46" s="21">
        <f t="shared" ca="1" si="33"/>
        <v>5044.84</v>
      </c>
      <c r="J46" s="21">
        <f t="shared" ca="1" si="33"/>
        <v>0</v>
      </c>
      <c r="K46" s="21">
        <f t="shared" ca="1" si="33"/>
        <v>0</v>
      </c>
      <c r="L46" s="21">
        <f t="shared" ca="1" si="33"/>
        <v>0</v>
      </c>
      <c r="M46" s="21">
        <f t="shared" ca="1" si="33"/>
        <v>0</v>
      </c>
      <c r="N46" s="21">
        <f t="shared" ca="1" si="33"/>
        <v>0</v>
      </c>
      <c r="O46" s="21">
        <f t="shared" ca="1" si="33"/>
        <v>0</v>
      </c>
      <c r="P46" s="21">
        <f t="shared" ca="1" si="33"/>
        <v>0</v>
      </c>
      <c r="Q46" s="21">
        <f t="shared" ca="1" si="33"/>
        <v>0</v>
      </c>
      <c r="R46" s="21">
        <f t="shared" ca="1" si="33"/>
        <v>0</v>
      </c>
      <c r="S46" s="21">
        <f t="shared" ca="1" si="33"/>
        <v>0</v>
      </c>
      <c r="T46" s="21">
        <f t="shared" ca="1" si="33"/>
        <v>0</v>
      </c>
      <c r="U46" s="21">
        <f t="shared" ca="1" si="34"/>
        <v>0</v>
      </c>
      <c r="V46" s="21">
        <f t="shared" ca="1" si="34"/>
        <v>23162.6</v>
      </c>
      <c r="W46" s="21">
        <f t="shared" ca="1" si="34"/>
        <v>148425.29000000007</v>
      </c>
      <c r="X46" s="21">
        <f t="shared" ca="1" si="34"/>
        <v>0</v>
      </c>
      <c r="Y46" s="21">
        <f t="shared" ca="1" si="34"/>
        <v>230345.29</v>
      </c>
      <c r="Z46" s="21">
        <f t="shared" ca="1" si="34"/>
        <v>133027.1999999999</v>
      </c>
      <c r="AA46" s="21">
        <f t="shared" ca="1" si="34"/>
        <v>0</v>
      </c>
      <c r="AB46" s="21">
        <f t="shared" ca="1" si="34"/>
        <v>0</v>
      </c>
      <c r="AC46" s="21">
        <f t="shared" ca="1" si="34"/>
        <v>-41.379999999999995</v>
      </c>
      <c r="AD46" s="21">
        <f t="shared" ca="1" si="34"/>
        <v>41.87</v>
      </c>
      <c r="AE46" s="21">
        <f t="shared" ca="1" si="34"/>
        <v>0</v>
      </c>
      <c r="AF46" s="21">
        <f t="shared" ca="1" si="34"/>
        <v>0</v>
      </c>
      <c r="AG46" s="21">
        <f t="shared" ca="1" si="34"/>
        <v>0</v>
      </c>
      <c r="AH46" s="21">
        <f t="shared" ca="1" si="34"/>
        <v>0</v>
      </c>
      <c r="AI46" s="21">
        <f t="shared" ca="1" si="34"/>
        <v>0</v>
      </c>
      <c r="AJ46" s="21">
        <f t="shared" ca="1" si="34"/>
        <v>0</v>
      </c>
      <c r="AK46" s="21">
        <f t="shared" ca="1" si="31"/>
        <v>0</v>
      </c>
      <c r="AL46" s="21">
        <f t="shared" ca="1" si="31"/>
        <v>0</v>
      </c>
      <c r="AM46" s="21">
        <f t="shared" ca="1" si="31"/>
        <v>0</v>
      </c>
      <c r="AN46" s="21">
        <f t="shared" ca="1" si="31"/>
        <v>0</v>
      </c>
      <c r="AO46" s="21">
        <f t="shared" ca="1" si="31"/>
        <v>0</v>
      </c>
      <c r="AP46" s="21">
        <f t="shared" ca="1" si="31"/>
        <v>91</v>
      </c>
      <c r="AQ46" s="21">
        <f t="shared" ca="1" si="31"/>
        <v>0</v>
      </c>
      <c r="AR46" s="21">
        <f t="shared" ca="1" si="31"/>
        <v>0</v>
      </c>
      <c r="AS46" s="21">
        <f t="shared" ca="1" si="31"/>
        <v>0</v>
      </c>
      <c r="AT46" s="21">
        <f t="shared" ca="1" si="31"/>
        <v>11803802.749999996</v>
      </c>
      <c r="AU46" s="21">
        <f t="shared" ca="1" si="31"/>
        <v>2240.6400000000003</v>
      </c>
      <c r="AV46" s="21">
        <f t="shared" ca="1" si="31"/>
        <v>142.34000000000015</v>
      </c>
      <c r="AW46" s="21">
        <f t="shared" ca="1" si="31"/>
        <v>0</v>
      </c>
      <c r="AX46" s="21">
        <f t="shared" ca="1" si="31"/>
        <v>142.67999999999984</v>
      </c>
      <c r="AY46" s="21">
        <f t="shared" ca="1" si="31"/>
        <v>0</v>
      </c>
      <c r="AZ46" s="21">
        <f t="shared" ca="1" si="31"/>
        <v>0</v>
      </c>
      <c r="BA46" s="21">
        <f t="shared" ca="1" si="28"/>
        <v>0</v>
      </c>
      <c r="BB46" s="21">
        <f t="shared" ca="1" si="28"/>
        <v>0</v>
      </c>
      <c r="BC46" s="21">
        <f t="shared" ca="1" si="28"/>
        <v>0</v>
      </c>
      <c r="BD46" s="21">
        <f t="shared" ca="1" si="28"/>
        <v>788.69</v>
      </c>
      <c r="BE46" s="21">
        <f t="shared" ca="1" si="28"/>
        <v>0</v>
      </c>
      <c r="BF46" s="21">
        <f t="shared" ca="1" si="28"/>
        <v>0</v>
      </c>
      <c r="BG46" s="21">
        <f t="shared" ca="1" si="28"/>
        <v>0</v>
      </c>
      <c r="BH46" s="21">
        <f t="shared" ca="1" si="28"/>
        <v>0</v>
      </c>
      <c r="BI46" s="21">
        <f t="shared" ca="1" si="28"/>
        <v>0</v>
      </c>
      <c r="BJ46" s="21">
        <f t="shared" ca="1" si="28"/>
        <v>0</v>
      </c>
      <c r="BK46" s="21">
        <f t="shared" ca="1" si="28"/>
        <v>0</v>
      </c>
      <c r="BL46" s="21">
        <f t="shared" ca="1" si="28"/>
        <v>0</v>
      </c>
      <c r="BM46" s="21">
        <f t="shared" ca="1" si="28"/>
        <v>0</v>
      </c>
      <c r="BN46" s="21">
        <f t="shared" ca="1" si="28"/>
        <v>179.48999999999998</v>
      </c>
      <c r="BO46" s="21">
        <f t="shared" ca="1" si="35"/>
        <v>0</v>
      </c>
      <c r="BP46" s="21">
        <f t="shared" ca="1" si="35"/>
        <v>15402.21</v>
      </c>
      <c r="BQ46" s="21">
        <f t="shared" ca="1" si="35"/>
        <v>0</v>
      </c>
      <c r="BR46" s="21">
        <f t="shared" ca="1" si="35"/>
        <v>5684837.9699999997</v>
      </c>
      <c r="BS46" s="21">
        <f t="shared" ca="1" si="35"/>
        <v>2.8200000000000003</v>
      </c>
      <c r="BT46" s="21">
        <f t="shared" ca="1" si="35"/>
        <v>0</v>
      </c>
      <c r="BU46" s="21">
        <f t="shared" ca="1" si="35"/>
        <v>0</v>
      </c>
      <c r="BV46" s="21">
        <f t="shared" ca="1" si="35"/>
        <v>0</v>
      </c>
      <c r="BW46" s="21">
        <f t="shared" ca="1" si="35"/>
        <v>0</v>
      </c>
      <c r="BX46" s="21">
        <f t="shared" ca="1" si="35"/>
        <v>0</v>
      </c>
      <c r="BY46" s="21">
        <f t="shared" ca="1" si="35"/>
        <v>0</v>
      </c>
      <c r="BZ46" s="21">
        <f t="shared" ca="1" si="35"/>
        <v>0</v>
      </c>
      <c r="CA46" s="21">
        <f t="shared" ca="1" si="35"/>
        <v>0</v>
      </c>
      <c r="CB46" s="21">
        <f t="shared" ca="1" si="35"/>
        <v>0</v>
      </c>
      <c r="CC46" s="21">
        <f t="shared" ca="1" si="35"/>
        <v>0</v>
      </c>
      <c r="CD46" s="21">
        <f t="shared" ca="1" si="35"/>
        <v>0</v>
      </c>
      <c r="CE46" s="21">
        <f t="shared" ca="1" si="32"/>
        <v>0</v>
      </c>
      <c r="CF46" s="21">
        <f t="shared" ca="1" si="29"/>
        <v>0</v>
      </c>
      <c r="CG46" s="21">
        <f t="shared" ca="1" si="29"/>
        <v>0</v>
      </c>
      <c r="CH46" s="21">
        <f t="shared" ca="1" si="29"/>
        <v>5.1514348342607263E-14</v>
      </c>
      <c r="CI46" s="22">
        <f t="shared" ca="1" si="25"/>
        <v>-7.3363537467230344E-13</v>
      </c>
      <c r="CJ46" s="21">
        <f t="shared" ca="1" si="37"/>
        <v>0</v>
      </c>
      <c r="CK46" s="21">
        <f t="shared" ca="1" si="37"/>
        <v>0</v>
      </c>
      <c r="CL46" s="22">
        <f t="shared" ca="1" si="26"/>
        <v>-7.3363537467230344E-13</v>
      </c>
      <c r="CM46" s="21">
        <f t="shared" ca="1" si="38"/>
        <v>-7.3363537467230344E-13</v>
      </c>
      <c r="CN46" s="21">
        <f t="shared" ca="1" si="38"/>
        <v>0</v>
      </c>
      <c r="CO46" s="22">
        <f t="shared" ca="1" si="27"/>
        <v>0</v>
      </c>
      <c r="CP46" s="21">
        <f t="shared" ca="1" si="36"/>
        <v>0</v>
      </c>
      <c r="CQ46" s="21">
        <f t="shared" ca="1" si="36"/>
        <v>0</v>
      </c>
      <c r="CR46" s="21">
        <f t="shared" ca="1" si="36"/>
        <v>0</v>
      </c>
      <c r="CS46" s="21">
        <f t="shared" ca="1" si="36"/>
        <v>0</v>
      </c>
      <c r="CT46" s="21">
        <f t="shared" ca="1" si="36"/>
        <v>0</v>
      </c>
      <c r="CU46" s="22">
        <f t="shared" ca="1" si="9"/>
        <v>19479187.049999997</v>
      </c>
    </row>
    <row r="47" spans="1:99" ht="12.75" customHeight="1" x14ac:dyDescent="0.2">
      <c r="A47" s="64" t="s">
        <v>225</v>
      </c>
      <c r="B47" s="20">
        <v>1053</v>
      </c>
      <c r="C47" s="65" t="s">
        <v>146</v>
      </c>
      <c r="D47" s="22">
        <f t="shared" ca="1" si="24"/>
        <v>0</v>
      </c>
      <c r="E47" s="21">
        <f t="shared" ca="1" si="33"/>
        <v>0</v>
      </c>
      <c r="F47" s="21">
        <f t="shared" ca="1" si="33"/>
        <v>0</v>
      </c>
      <c r="G47" s="21">
        <f t="shared" ca="1" si="33"/>
        <v>0</v>
      </c>
      <c r="H47" s="21">
        <f t="shared" ca="1" si="33"/>
        <v>0</v>
      </c>
      <c r="I47" s="21">
        <f t="shared" ca="1" si="33"/>
        <v>0</v>
      </c>
      <c r="J47" s="21">
        <f t="shared" ca="1" si="33"/>
        <v>0</v>
      </c>
      <c r="K47" s="21">
        <f t="shared" ca="1" si="33"/>
        <v>0</v>
      </c>
      <c r="L47" s="21">
        <f t="shared" ca="1" si="33"/>
        <v>0</v>
      </c>
      <c r="M47" s="21">
        <f t="shared" ca="1" si="33"/>
        <v>0</v>
      </c>
      <c r="N47" s="21">
        <f t="shared" ca="1" si="33"/>
        <v>0</v>
      </c>
      <c r="O47" s="21">
        <f t="shared" ca="1" si="33"/>
        <v>0</v>
      </c>
      <c r="P47" s="21">
        <f t="shared" ca="1" si="33"/>
        <v>0</v>
      </c>
      <c r="Q47" s="21">
        <f t="shared" ca="1" si="33"/>
        <v>0</v>
      </c>
      <c r="R47" s="21">
        <f t="shared" ca="1" si="33"/>
        <v>0</v>
      </c>
      <c r="S47" s="21">
        <f t="shared" ca="1" si="33"/>
        <v>0</v>
      </c>
      <c r="T47" s="21">
        <f t="shared" ca="1" si="33"/>
        <v>0</v>
      </c>
      <c r="U47" s="21">
        <f t="shared" ca="1" si="34"/>
        <v>0</v>
      </c>
      <c r="V47" s="21">
        <f t="shared" ca="1" si="34"/>
        <v>0</v>
      </c>
      <c r="W47" s="21">
        <f t="shared" ca="1" si="34"/>
        <v>0</v>
      </c>
      <c r="X47" s="21">
        <f t="shared" ca="1" si="34"/>
        <v>0</v>
      </c>
      <c r="Y47" s="21">
        <f t="shared" ca="1" si="34"/>
        <v>0</v>
      </c>
      <c r="Z47" s="21">
        <f t="shared" ca="1" si="34"/>
        <v>0</v>
      </c>
      <c r="AA47" s="21">
        <f t="shared" ca="1" si="34"/>
        <v>0</v>
      </c>
      <c r="AB47" s="21">
        <f t="shared" ca="1" si="34"/>
        <v>0</v>
      </c>
      <c r="AC47" s="21">
        <f t="shared" ca="1" si="34"/>
        <v>0</v>
      </c>
      <c r="AD47" s="21">
        <f t="shared" ca="1" si="34"/>
        <v>0</v>
      </c>
      <c r="AE47" s="21">
        <f t="shared" ca="1" si="34"/>
        <v>0</v>
      </c>
      <c r="AF47" s="21">
        <f t="shared" ca="1" si="34"/>
        <v>0</v>
      </c>
      <c r="AG47" s="21">
        <f t="shared" ca="1" si="34"/>
        <v>0</v>
      </c>
      <c r="AH47" s="21">
        <f t="shared" ca="1" si="34"/>
        <v>0</v>
      </c>
      <c r="AI47" s="21">
        <f t="shared" ca="1" si="34"/>
        <v>0</v>
      </c>
      <c r="AJ47" s="21">
        <f t="shared" ca="1" si="34"/>
        <v>0</v>
      </c>
      <c r="AK47" s="21">
        <f t="shared" ca="1" si="31"/>
        <v>0</v>
      </c>
      <c r="AL47" s="21">
        <f t="shared" ca="1" si="31"/>
        <v>0</v>
      </c>
      <c r="AM47" s="21">
        <f t="shared" ca="1" si="31"/>
        <v>0</v>
      </c>
      <c r="AN47" s="21">
        <f t="shared" ca="1" si="31"/>
        <v>0</v>
      </c>
      <c r="AO47" s="21">
        <f t="shared" ca="1" si="31"/>
        <v>0</v>
      </c>
      <c r="AP47" s="21">
        <f t="shared" ca="1" si="31"/>
        <v>0</v>
      </c>
      <c r="AQ47" s="21">
        <f t="shared" ca="1" si="31"/>
        <v>0</v>
      </c>
      <c r="AR47" s="21">
        <f t="shared" ca="1" si="31"/>
        <v>0</v>
      </c>
      <c r="AS47" s="21">
        <f t="shared" ca="1" si="31"/>
        <v>0</v>
      </c>
      <c r="AT47" s="21">
        <f t="shared" ca="1" si="31"/>
        <v>0</v>
      </c>
      <c r="AU47" s="21">
        <f t="shared" ca="1" si="31"/>
        <v>0</v>
      </c>
      <c r="AV47" s="21">
        <f t="shared" ca="1" si="31"/>
        <v>0</v>
      </c>
      <c r="AW47" s="21">
        <f t="shared" ca="1" si="31"/>
        <v>0</v>
      </c>
      <c r="AX47" s="21">
        <f t="shared" ca="1" si="31"/>
        <v>0</v>
      </c>
      <c r="AY47" s="21">
        <f t="shared" ca="1" si="31"/>
        <v>0</v>
      </c>
      <c r="AZ47" s="21">
        <f t="shared" ca="1" si="31"/>
        <v>0</v>
      </c>
      <c r="BA47" s="21">
        <f t="shared" ca="1" si="28"/>
        <v>0</v>
      </c>
      <c r="BB47" s="21">
        <f t="shared" ca="1" si="28"/>
        <v>0</v>
      </c>
      <c r="BC47" s="21">
        <f t="shared" ca="1" si="28"/>
        <v>0</v>
      </c>
      <c r="BD47" s="21">
        <f t="shared" ca="1" si="28"/>
        <v>0</v>
      </c>
      <c r="BE47" s="21">
        <f t="shared" ca="1" si="28"/>
        <v>0</v>
      </c>
      <c r="BF47" s="21">
        <f t="shared" ca="1" si="28"/>
        <v>0</v>
      </c>
      <c r="BG47" s="21">
        <f t="shared" ca="1" si="28"/>
        <v>0</v>
      </c>
      <c r="BH47" s="21">
        <f t="shared" ca="1" si="28"/>
        <v>0</v>
      </c>
      <c r="BI47" s="21">
        <f t="shared" ca="1" si="28"/>
        <v>0</v>
      </c>
      <c r="BJ47" s="21">
        <f t="shared" ca="1" si="28"/>
        <v>0</v>
      </c>
      <c r="BK47" s="21">
        <f t="shared" ca="1" si="28"/>
        <v>0</v>
      </c>
      <c r="BL47" s="21">
        <f t="shared" ca="1" si="28"/>
        <v>0</v>
      </c>
      <c r="BM47" s="21">
        <f t="shared" ca="1" si="28"/>
        <v>0</v>
      </c>
      <c r="BN47" s="21">
        <f t="shared" ca="1" si="28"/>
        <v>0</v>
      </c>
      <c r="BO47" s="21">
        <f t="shared" ca="1" si="35"/>
        <v>0</v>
      </c>
      <c r="BP47" s="21">
        <f t="shared" ca="1" si="35"/>
        <v>0</v>
      </c>
      <c r="BQ47" s="21">
        <f t="shared" ca="1" si="35"/>
        <v>0</v>
      </c>
      <c r="BR47" s="21">
        <f t="shared" ca="1" si="35"/>
        <v>0</v>
      </c>
      <c r="BS47" s="21">
        <f t="shared" ca="1" si="35"/>
        <v>0</v>
      </c>
      <c r="BT47" s="21">
        <f t="shared" ca="1" si="35"/>
        <v>0</v>
      </c>
      <c r="BU47" s="21">
        <f t="shared" ca="1" si="35"/>
        <v>0</v>
      </c>
      <c r="BV47" s="21">
        <f t="shared" ca="1" si="35"/>
        <v>0</v>
      </c>
      <c r="BW47" s="21">
        <f t="shared" ca="1" si="35"/>
        <v>0</v>
      </c>
      <c r="BX47" s="21">
        <f t="shared" ca="1" si="35"/>
        <v>0</v>
      </c>
      <c r="BY47" s="21">
        <f t="shared" ca="1" si="35"/>
        <v>0</v>
      </c>
      <c r="BZ47" s="21">
        <f t="shared" ca="1" si="35"/>
        <v>0</v>
      </c>
      <c r="CA47" s="21">
        <f t="shared" ca="1" si="35"/>
        <v>0</v>
      </c>
      <c r="CB47" s="21">
        <f t="shared" ca="1" si="35"/>
        <v>0</v>
      </c>
      <c r="CC47" s="21">
        <f t="shared" ca="1" si="35"/>
        <v>0</v>
      </c>
      <c r="CD47" s="21">
        <f t="shared" ca="1" si="35"/>
        <v>0</v>
      </c>
      <c r="CE47" s="21">
        <f t="shared" ca="1" si="32"/>
        <v>0</v>
      </c>
      <c r="CF47" s="21">
        <f t="shared" ca="1" si="29"/>
        <v>0</v>
      </c>
      <c r="CG47" s="21">
        <f t="shared" ca="1" si="29"/>
        <v>0</v>
      </c>
      <c r="CH47" s="21">
        <f t="shared" ca="1" si="29"/>
        <v>0</v>
      </c>
      <c r="CI47" s="22">
        <f t="shared" ca="1" si="25"/>
        <v>0</v>
      </c>
      <c r="CJ47" s="21">
        <f t="shared" ca="1" si="37"/>
        <v>0</v>
      </c>
      <c r="CK47" s="21">
        <f t="shared" ca="1" si="37"/>
        <v>0</v>
      </c>
      <c r="CL47" s="22">
        <f t="shared" ca="1" si="26"/>
        <v>0</v>
      </c>
      <c r="CM47" s="21">
        <f t="shared" ca="1" si="38"/>
        <v>0</v>
      </c>
      <c r="CN47" s="21">
        <f t="shared" ca="1" si="38"/>
        <v>0</v>
      </c>
      <c r="CO47" s="22">
        <f t="shared" ca="1" si="27"/>
        <v>0</v>
      </c>
      <c r="CP47" s="21">
        <f t="shared" ca="1" si="36"/>
        <v>0</v>
      </c>
      <c r="CQ47" s="21">
        <f t="shared" ca="1" si="36"/>
        <v>0</v>
      </c>
      <c r="CR47" s="21">
        <f t="shared" ca="1" si="36"/>
        <v>0</v>
      </c>
      <c r="CS47" s="21">
        <f t="shared" ca="1" si="36"/>
        <v>0</v>
      </c>
      <c r="CT47" s="21">
        <f t="shared" ca="1" si="36"/>
        <v>0</v>
      </c>
      <c r="CU47" s="22">
        <f t="shared" ca="1" si="9"/>
        <v>0</v>
      </c>
    </row>
    <row r="48" spans="1:99" ht="12.75" customHeight="1" x14ac:dyDescent="0.2">
      <c r="A48" s="64" t="s">
        <v>227</v>
      </c>
      <c r="B48" s="20">
        <v>1054</v>
      </c>
      <c r="C48" s="65" t="s">
        <v>146</v>
      </c>
      <c r="D48" s="22">
        <f t="shared" ca="1" si="24"/>
        <v>-284598.91000000003</v>
      </c>
      <c r="E48" s="21">
        <f t="shared" ca="1" si="33"/>
        <v>-352792.31000000006</v>
      </c>
      <c r="F48" s="21">
        <f t="shared" ca="1" si="33"/>
        <v>64597.81</v>
      </c>
      <c r="G48" s="21">
        <f t="shared" ca="1" si="33"/>
        <v>3595.5900000000006</v>
      </c>
      <c r="H48" s="21">
        <f t="shared" ca="1" si="33"/>
        <v>-8737.17</v>
      </c>
      <c r="I48" s="21">
        <f t="shared" ca="1" si="33"/>
        <v>1014549.33</v>
      </c>
      <c r="J48" s="21">
        <f t="shared" ca="1" si="33"/>
        <v>0</v>
      </c>
      <c r="K48" s="21">
        <f t="shared" ca="1" si="33"/>
        <v>0</v>
      </c>
      <c r="L48" s="21">
        <f t="shared" ca="1" si="33"/>
        <v>0</v>
      </c>
      <c r="M48" s="21">
        <f t="shared" ca="1" si="33"/>
        <v>0</v>
      </c>
      <c r="N48" s="21">
        <f t="shared" ca="1" si="33"/>
        <v>0</v>
      </c>
      <c r="O48" s="21">
        <f t="shared" ca="1" si="33"/>
        <v>387550.46</v>
      </c>
      <c r="P48" s="21">
        <f t="shared" ca="1" si="33"/>
        <v>0</v>
      </c>
      <c r="Q48" s="21">
        <f t="shared" ca="1" si="33"/>
        <v>0</v>
      </c>
      <c r="R48" s="21">
        <f t="shared" ca="1" si="33"/>
        <v>0</v>
      </c>
      <c r="S48" s="21">
        <f t="shared" ca="1" si="33"/>
        <v>0</v>
      </c>
      <c r="T48" s="21">
        <f t="shared" ca="1" si="33"/>
        <v>0</v>
      </c>
      <c r="U48" s="21">
        <f t="shared" ca="1" si="34"/>
        <v>0</v>
      </c>
      <c r="V48" s="21">
        <f t="shared" ca="1" si="34"/>
        <v>0</v>
      </c>
      <c r="W48" s="21">
        <f t="shared" ca="1" si="34"/>
        <v>-14463601.309999777</v>
      </c>
      <c r="X48" s="21">
        <f t="shared" ca="1" si="34"/>
        <v>0</v>
      </c>
      <c r="Y48" s="21">
        <f t="shared" ca="1" si="34"/>
        <v>64.089999999999804</v>
      </c>
      <c r="Z48" s="21">
        <f t="shared" ca="1" si="34"/>
        <v>-1180946.7100000007</v>
      </c>
      <c r="AA48" s="21">
        <f t="shared" ca="1" si="34"/>
        <v>0</v>
      </c>
      <c r="AB48" s="21">
        <f t="shared" ca="1" si="34"/>
        <v>0</v>
      </c>
      <c r="AC48" s="21">
        <f t="shared" ca="1" si="34"/>
        <v>-28682.089999999982</v>
      </c>
      <c r="AD48" s="21">
        <f t="shared" ca="1" si="34"/>
        <v>-93172.789999999877</v>
      </c>
      <c r="AE48" s="21">
        <f t="shared" ca="1" si="34"/>
        <v>0</v>
      </c>
      <c r="AF48" s="21">
        <f t="shared" ca="1" si="34"/>
        <v>194856.01</v>
      </c>
      <c r="AG48" s="21">
        <f t="shared" ca="1" si="34"/>
        <v>0</v>
      </c>
      <c r="AH48" s="21">
        <f t="shared" ca="1" si="34"/>
        <v>0</v>
      </c>
      <c r="AI48" s="21">
        <f t="shared" ca="1" si="34"/>
        <v>0</v>
      </c>
      <c r="AJ48" s="21">
        <f t="shared" ca="1" si="34"/>
        <v>675</v>
      </c>
      <c r="AK48" s="21">
        <f t="shared" ca="1" si="31"/>
        <v>0</v>
      </c>
      <c r="AL48" s="21">
        <f t="shared" ca="1" si="31"/>
        <v>0</v>
      </c>
      <c r="AM48" s="21">
        <f t="shared" ca="1" si="31"/>
        <v>0</v>
      </c>
      <c r="AN48" s="21">
        <f t="shared" ca="1" si="31"/>
        <v>0</v>
      </c>
      <c r="AO48" s="21">
        <f t="shared" ca="1" si="31"/>
        <v>0</v>
      </c>
      <c r="AP48" s="21">
        <f t="shared" ca="1" si="31"/>
        <v>-8.4699999999998923</v>
      </c>
      <c r="AQ48" s="21">
        <f t="shared" ca="1" si="31"/>
        <v>0</v>
      </c>
      <c r="AR48" s="21">
        <f t="shared" ca="1" si="31"/>
        <v>0</v>
      </c>
      <c r="AS48" s="21">
        <f t="shared" ca="1" si="31"/>
        <v>0</v>
      </c>
      <c r="AT48" s="21">
        <f t="shared" ca="1" si="31"/>
        <v>-254548.2199999998</v>
      </c>
      <c r="AU48" s="21">
        <f t="shared" ca="1" si="31"/>
        <v>-98049.679999999949</v>
      </c>
      <c r="AV48" s="21">
        <f t="shared" ca="1" si="31"/>
        <v>-32122.709999999992</v>
      </c>
      <c r="AW48" s="21">
        <f t="shared" ca="1" si="31"/>
        <v>0</v>
      </c>
      <c r="AX48" s="21">
        <f t="shared" ca="1" si="31"/>
        <v>0</v>
      </c>
      <c r="AY48" s="21">
        <f t="shared" ca="1" si="31"/>
        <v>0</v>
      </c>
      <c r="AZ48" s="21">
        <f t="shared" ca="1" si="31"/>
        <v>0</v>
      </c>
      <c r="BA48" s="21">
        <f t="shared" ca="1" si="28"/>
        <v>0</v>
      </c>
      <c r="BB48" s="21">
        <f t="shared" ca="1" si="28"/>
        <v>0</v>
      </c>
      <c r="BC48" s="21">
        <f t="shared" ca="1" si="28"/>
        <v>0</v>
      </c>
      <c r="BD48" s="21">
        <f t="shared" ca="1" si="28"/>
        <v>-230053.73999999935</v>
      </c>
      <c r="BE48" s="21">
        <f t="shared" ca="1" si="28"/>
        <v>0</v>
      </c>
      <c r="BF48" s="21">
        <f t="shared" ca="1" si="28"/>
        <v>0</v>
      </c>
      <c r="BG48" s="21">
        <f t="shared" ca="1" si="28"/>
        <v>0</v>
      </c>
      <c r="BH48" s="21">
        <f t="shared" ca="1" si="28"/>
        <v>0</v>
      </c>
      <c r="BI48" s="21">
        <f t="shared" ca="1" si="28"/>
        <v>0</v>
      </c>
      <c r="BJ48" s="21">
        <f t="shared" ca="1" si="28"/>
        <v>0</v>
      </c>
      <c r="BK48" s="21">
        <f t="shared" ca="1" si="28"/>
        <v>0</v>
      </c>
      <c r="BL48" s="21">
        <f t="shared" ca="1" si="28"/>
        <v>0</v>
      </c>
      <c r="BM48" s="21">
        <f t="shared" ca="1" si="28"/>
        <v>0</v>
      </c>
      <c r="BN48" s="21">
        <f t="shared" ca="1" si="28"/>
        <v>-10101.739999999972</v>
      </c>
      <c r="BO48" s="21">
        <f t="shared" ca="1" si="35"/>
        <v>0</v>
      </c>
      <c r="BP48" s="21">
        <f t="shared" ca="1" si="35"/>
        <v>-22518.80999999999</v>
      </c>
      <c r="BQ48" s="21">
        <f t="shared" ca="1" si="35"/>
        <v>1364.23</v>
      </c>
      <c r="BR48" s="21">
        <f t="shared" ca="1" si="35"/>
        <v>0</v>
      </c>
      <c r="BS48" s="21">
        <f t="shared" ca="1" si="35"/>
        <v>2692.3500000000031</v>
      </c>
      <c r="BT48" s="21">
        <f t="shared" ca="1" si="35"/>
        <v>0</v>
      </c>
      <c r="BU48" s="21">
        <f t="shared" ca="1" si="35"/>
        <v>0</v>
      </c>
      <c r="BV48" s="21">
        <f t="shared" ca="1" si="35"/>
        <v>0</v>
      </c>
      <c r="BW48" s="21">
        <f t="shared" ca="1" si="35"/>
        <v>0</v>
      </c>
      <c r="BX48" s="21">
        <f t="shared" ca="1" si="35"/>
        <v>0</v>
      </c>
      <c r="BY48" s="21">
        <f t="shared" ca="1" si="35"/>
        <v>-1282659.2500000002</v>
      </c>
      <c r="BZ48" s="21">
        <f t="shared" ca="1" si="35"/>
        <v>98466.889999999985</v>
      </c>
      <c r="CA48" s="21">
        <f t="shared" ca="1" si="35"/>
        <v>0</v>
      </c>
      <c r="CB48" s="21">
        <f t="shared" ca="1" si="35"/>
        <v>0</v>
      </c>
      <c r="CC48" s="21">
        <f t="shared" ca="1" si="35"/>
        <v>850496.93000000052</v>
      </c>
      <c r="CD48" s="21">
        <f t="shared" ca="1" si="35"/>
        <v>0</v>
      </c>
      <c r="CE48" s="21">
        <f t="shared" ca="1" si="32"/>
        <v>0</v>
      </c>
      <c r="CF48" s="21">
        <f t="shared" ca="1" si="29"/>
        <v>0</v>
      </c>
      <c r="CG48" s="21">
        <f t="shared" ca="1" si="29"/>
        <v>12741.54</v>
      </c>
      <c r="CH48" s="21">
        <f t="shared" ca="1" si="29"/>
        <v>0</v>
      </c>
      <c r="CI48" s="22">
        <f t="shared" ca="1" si="25"/>
        <v>296769.71999999881</v>
      </c>
      <c r="CJ48" s="21">
        <f t="shared" ca="1" si="37"/>
        <v>0</v>
      </c>
      <c r="CK48" s="21">
        <f t="shared" ca="1" si="37"/>
        <v>0</v>
      </c>
      <c r="CL48" s="22">
        <f t="shared" ca="1" si="26"/>
        <v>296769.71999999881</v>
      </c>
      <c r="CM48" s="21">
        <f t="shared" ca="1" si="38"/>
        <v>0</v>
      </c>
      <c r="CN48" s="21">
        <f t="shared" ca="1" si="38"/>
        <v>296769.71999999881</v>
      </c>
      <c r="CO48" s="22">
        <f t="shared" ca="1" si="27"/>
        <v>0</v>
      </c>
      <c r="CP48" s="21">
        <f t="shared" ca="1" si="36"/>
        <v>0</v>
      </c>
      <c r="CQ48" s="21">
        <f t="shared" ca="1" si="36"/>
        <v>0</v>
      </c>
      <c r="CR48" s="21">
        <f t="shared" ca="1" si="36"/>
        <v>604027.74999999779</v>
      </c>
      <c r="CS48" s="21">
        <f t="shared" ca="1" si="36"/>
        <v>0</v>
      </c>
      <c r="CT48" s="21">
        <f t="shared" ca="1" si="36"/>
        <v>0</v>
      </c>
      <c r="CU48" s="22">
        <f t="shared" ca="1" si="9"/>
        <v>-14525547.299999785</v>
      </c>
    </row>
    <row r="49" spans="1:99" ht="12.75" customHeight="1" x14ac:dyDescent="0.2">
      <c r="A49" s="64" t="s">
        <v>229</v>
      </c>
      <c r="B49" s="20">
        <v>1055</v>
      </c>
      <c r="C49" s="65" t="s">
        <v>146</v>
      </c>
      <c r="D49" s="22">
        <f t="shared" ca="1" si="24"/>
        <v>11125.759999999998</v>
      </c>
      <c r="E49" s="21">
        <f t="shared" ca="1" si="33"/>
        <v>10707.46</v>
      </c>
      <c r="F49" s="21">
        <f t="shared" ca="1" si="33"/>
        <v>418.29999999999899</v>
      </c>
      <c r="G49" s="21">
        <f t="shared" ca="1" si="33"/>
        <v>-2.2737367544323201E-13</v>
      </c>
      <c r="H49" s="21">
        <f t="shared" ca="1" si="33"/>
        <v>12.63</v>
      </c>
      <c r="I49" s="21">
        <f t="shared" ca="1" si="33"/>
        <v>44357.01</v>
      </c>
      <c r="J49" s="21">
        <f t="shared" ca="1" si="33"/>
        <v>0</v>
      </c>
      <c r="K49" s="21">
        <f t="shared" ca="1" si="33"/>
        <v>0</v>
      </c>
      <c r="L49" s="21">
        <f t="shared" ca="1" si="33"/>
        <v>0</v>
      </c>
      <c r="M49" s="21">
        <f t="shared" ca="1" si="33"/>
        <v>0</v>
      </c>
      <c r="N49" s="21">
        <f t="shared" ca="1" si="33"/>
        <v>0</v>
      </c>
      <c r="O49" s="21">
        <f t="shared" ca="1" si="33"/>
        <v>-554241.89</v>
      </c>
      <c r="P49" s="21">
        <f t="shared" ca="1" si="33"/>
        <v>0</v>
      </c>
      <c r="Q49" s="21">
        <f t="shared" ca="1" si="33"/>
        <v>0</v>
      </c>
      <c r="R49" s="21">
        <f t="shared" ca="1" si="33"/>
        <v>0</v>
      </c>
      <c r="S49" s="21">
        <f t="shared" ca="1" si="33"/>
        <v>0</v>
      </c>
      <c r="T49" s="21">
        <f t="shared" ca="1" si="33"/>
        <v>0</v>
      </c>
      <c r="U49" s="21">
        <f t="shared" ca="1" si="34"/>
        <v>0</v>
      </c>
      <c r="V49" s="21">
        <f t="shared" ca="1" si="34"/>
        <v>363082.52</v>
      </c>
      <c r="W49" s="21">
        <f t="shared" ca="1" si="34"/>
        <v>3052441.09</v>
      </c>
      <c r="X49" s="21">
        <f t="shared" ca="1" si="34"/>
        <v>0</v>
      </c>
      <c r="Y49" s="21">
        <f t="shared" ca="1" si="34"/>
        <v>20898.599999999999</v>
      </c>
      <c r="Z49" s="21">
        <f t="shared" ca="1" si="34"/>
        <v>5731.77</v>
      </c>
      <c r="AA49" s="21">
        <f t="shared" ca="1" si="34"/>
        <v>251.25</v>
      </c>
      <c r="AB49" s="21">
        <f t="shared" ca="1" si="34"/>
        <v>0.75</v>
      </c>
      <c r="AC49" s="21">
        <f t="shared" ca="1" si="34"/>
        <v>158.66999999999999</v>
      </c>
      <c r="AD49" s="21">
        <f t="shared" ca="1" si="34"/>
        <v>1509.78</v>
      </c>
      <c r="AE49" s="21">
        <f t="shared" ca="1" si="34"/>
        <v>0</v>
      </c>
      <c r="AF49" s="21">
        <f t="shared" ca="1" si="34"/>
        <v>0</v>
      </c>
      <c r="AG49" s="21">
        <f t="shared" ca="1" si="34"/>
        <v>0</v>
      </c>
      <c r="AH49" s="21">
        <f t="shared" ca="1" si="34"/>
        <v>0</v>
      </c>
      <c r="AI49" s="21">
        <f t="shared" ca="1" si="34"/>
        <v>0</v>
      </c>
      <c r="AJ49" s="21">
        <f t="shared" ca="1" si="34"/>
        <v>783016.88210475049</v>
      </c>
      <c r="AK49" s="21">
        <f t="shared" ca="1" si="31"/>
        <v>0</v>
      </c>
      <c r="AL49" s="21">
        <f t="shared" ca="1" si="31"/>
        <v>0</v>
      </c>
      <c r="AM49" s="21">
        <f t="shared" ca="1" si="31"/>
        <v>0</v>
      </c>
      <c r="AN49" s="21">
        <f t="shared" ca="1" si="31"/>
        <v>0</v>
      </c>
      <c r="AO49" s="21">
        <f t="shared" ca="1" si="31"/>
        <v>0</v>
      </c>
      <c r="AP49" s="21">
        <f t="shared" ca="1" si="31"/>
        <v>0</v>
      </c>
      <c r="AQ49" s="21">
        <f t="shared" ca="1" si="31"/>
        <v>0</v>
      </c>
      <c r="AR49" s="21">
        <f t="shared" ca="1" si="31"/>
        <v>0</v>
      </c>
      <c r="AS49" s="21">
        <f t="shared" ca="1" si="31"/>
        <v>0</v>
      </c>
      <c r="AT49" s="21">
        <f t="shared" ca="1" si="31"/>
        <v>404658.6</v>
      </c>
      <c r="AU49" s="21">
        <f t="shared" ca="1" si="31"/>
        <v>1501.13</v>
      </c>
      <c r="AV49" s="21">
        <f t="shared" ca="1" si="31"/>
        <v>3461.4</v>
      </c>
      <c r="AW49" s="21">
        <f t="shared" ca="1" si="31"/>
        <v>0</v>
      </c>
      <c r="AX49" s="21">
        <f t="shared" ca="1" si="31"/>
        <v>1153.8</v>
      </c>
      <c r="AY49" s="21">
        <f t="shared" ca="1" si="31"/>
        <v>0</v>
      </c>
      <c r="AZ49" s="21">
        <f t="shared" ca="1" si="31"/>
        <v>0</v>
      </c>
      <c r="BA49" s="21">
        <f t="shared" ca="1" si="28"/>
        <v>0</v>
      </c>
      <c r="BB49" s="21">
        <f t="shared" ca="1" si="28"/>
        <v>0</v>
      </c>
      <c r="BC49" s="21">
        <f t="shared" ca="1" si="28"/>
        <v>0</v>
      </c>
      <c r="BD49" s="21">
        <f t="shared" ca="1" si="28"/>
        <v>109886.08</v>
      </c>
      <c r="BE49" s="21">
        <f t="shared" ca="1" si="28"/>
        <v>0</v>
      </c>
      <c r="BF49" s="21">
        <f t="shared" ca="1" si="28"/>
        <v>0</v>
      </c>
      <c r="BG49" s="21">
        <f t="shared" ca="1" si="28"/>
        <v>0</v>
      </c>
      <c r="BH49" s="21">
        <f t="shared" ca="1" si="28"/>
        <v>0</v>
      </c>
      <c r="BI49" s="21">
        <f t="shared" ca="1" si="28"/>
        <v>0</v>
      </c>
      <c r="BJ49" s="21">
        <f t="shared" ca="1" si="28"/>
        <v>0</v>
      </c>
      <c r="BK49" s="21">
        <f t="shared" ca="1" si="28"/>
        <v>0</v>
      </c>
      <c r="BL49" s="21">
        <f t="shared" ca="1" si="28"/>
        <v>0</v>
      </c>
      <c r="BM49" s="21">
        <f t="shared" ca="1" si="28"/>
        <v>0</v>
      </c>
      <c r="BN49" s="21">
        <f t="shared" ca="1" si="28"/>
        <v>9443.61</v>
      </c>
      <c r="BO49" s="21">
        <f t="shared" ca="1" si="35"/>
        <v>0</v>
      </c>
      <c r="BP49" s="21">
        <f t="shared" ca="1" si="35"/>
        <v>312.5</v>
      </c>
      <c r="BQ49" s="21">
        <f t="shared" ca="1" si="35"/>
        <v>0</v>
      </c>
      <c r="BR49" s="21">
        <f t="shared" ca="1" si="35"/>
        <v>48786.69</v>
      </c>
      <c r="BS49" s="21">
        <f t="shared" ca="1" si="35"/>
        <v>35577.46</v>
      </c>
      <c r="BT49" s="21">
        <f t="shared" ca="1" si="35"/>
        <v>0</v>
      </c>
      <c r="BU49" s="21">
        <f t="shared" ca="1" si="35"/>
        <v>0</v>
      </c>
      <c r="BV49" s="21">
        <f t="shared" ca="1" si="35"/>
        <v>0</v>
      </c>
      <c r="BW49" s="21">
        <f t="shared" ca="1" si="35"/>
        <v>0</v>
      </c>
      <c r="BX49" s="21">
        <f t="shared" ca="1" si="35"/>
        <v>0</v>
      </c>
      <c r="BY49" s="21">
        <f t="shared" ca="1" si="35"/>
        <v>0</v>
      </c>
      <c r="BZ49" s="21">
        <f t="shared" ca="1" si="35"/>
        <v>0</v>
      </c>
      <c r="CA49" s="21">
        <f t="shared" ca="1" si="35"/>
        <v>5497.59</v>
      </c>
      <c r="CB49" s="21">
        <f t="shared" ca="1" si="35"/>
        <v>0</v>
      </c>
      <c r="CC49" s="21">
        <f t="shared" ca="1" si="35"/>
        <v>0</v>
      </c>
      <c r="CD49" s="21">
        <f t="shared" ca="1" si="35"/>
        <v>0</v>
      </c>
      <c r="CE49" s="21">
        <f t="shared" ca="1" si="32"/>
        <v>0</v>
      </c>
      <c r="CF49" s="21">
        <f t="shared" ca="1" si="29"/>
        <v>0</v>
      </c>
      <c r="CG49" s="21">
        <f t="shared" ca="1" si="29"/>
        <v>0</v>
      </c>
      <c r="CH49" s="21">
        <f t="shared" ca="1" si="29"/>
        <v>1517.51</v>
      </c>
      <c r="CI49" s="22">
        <f t="shared" ca="1" si="25"/>
        <v>76070088.950000018</v>
      </c>
      <c r="CJ49" s="21">
        <f t="shared" ca="1" si="37"/>
        <v>17937.84</v>
      </c>
      <c r="CK49" s="21">
        <f t="shared" ca="1" si="37"/>
        <v>0</v>
      </c>
      <c r="CL49" s="22">
        <f t="shared" ca="1" si="26"/>
        <v>68810304.540000007</v>
      </c>
      <c r="CM49" s="21">
        <f t="shared" ca="1" si="38"/>
        <v>3496.36</v>
      </c>
      <c r="CN49" s="21">
        <f t="shared" ca="1" si="38"/>
        <v>68806808.180000007</v>
      </c>
      <c r="CO49" s="22">
        <f t="shared" ca="1" si="27"/>
        <v>7241846.5700000003</v>
      </c>
      <c r="CP49" s="21">
        <f t="shared" ca="1" si="36"/>
        <v>394851.34</v>
      </c>
      <c r="CQ49" s="21">
        <f t="shared" ca="1" si="36"/>
        <v>6846995.2300000004</v>
      </c>
      <c r="CR49" s="21">
        <f t="shared" ca="1" si="36"/>
        <v>14701148.140000001</v>
      </c>
      <c r="CS49" s="21">
        <f t="shared" ca="1" si="36"/>
        <v>0</v>
      </c>
      <c r="CT49" s="21">
        <f t="shared" ca="1" si="36"/>
        <v>0</v>
      </c>
      <c r="CU49" s="22">
        <f t="shared" ca="1" si="9"/>
        <v>95121378.282104775</v>
      </c>
    </row>
    <row r="50" spans="1:99" ht="12.75" customHeight="1" x14ac:dyDescent="0.2">
      <c r="A50" s="64" t="s">
        <v>231</v>
      </c>
      <c r="B50" s="20">
        <v>1056</v>
      </c>
      <c r="C50" s="65" t="s">
        <v>146</v>
      </c>
      <c r="D50" s="22">
        <f t="shared" ca="1" si="24"/>
        <v>0</v>
      </c>
      <c r="E50" s="21">
        <f t="shared" ca="1" si="33"/>
        <v>0</v>
      </c>
      <c r="F50" s="21">
        <f t="shared" ca="1" si="33"/>
        <v>0</v>
      </c>
      <c r="G50" s="21">
        <f t="shared" ca="1" si="33"/>
        <v>0</v>
      </c>
      <c r="H50" s="21">
        <f t="shared" ca="1" si="33"/>
        <v>0</v>
      </c>
      <c r="I50" s="21">
        <f t="shared" ca="1" si="33"/>
        <v>0</v>
      </c>
      <c r="J50" s="21">
        <f t="shared" ca="1" si="33"/>
        <v>0</v>
      </c>
      <c r="K50" s="21">
        <f t="shared" ca="1" si="33"/>
        <v>0</v>
      </c>
      <c r="L50" s="21">
        <f t="shared" ca="1" si="33"/>
        <v>0</v>
      </c>
      <c r="M50" s="21">
        <f t="shared" ca="1" si="33"/>
        <v>0</v>
      </c>
      <c r="N50" s="21">
        <f t="shared" ca="1" si="33"/>
        <v>0</v>
      </c>
      <c r="O50" s="21">
        <f t="shared" ca="1" si="33"/>
        <v>0</v>
      </c>
      <c r="P50" s="21">
        <f t="shared" ca="1" si="33"/>
        <v>0</v>
      </c>
      <c r="Q50" s="21">
        <f t="shared" ca="1" si="33"/>
        <v>0</v>
      </c>
      <c r="R50" s="21">
        <f t="shared" ca="1" si="33"/>
        <v>0</v>
      </c>
      <c r="S50" s="21">
        <f t="shared" ca="1" si="33"/>
        <v>0</v>
      </c>
      <c r="T50" s="21">
        <f t="shared" ca="1" si="33"/>
        <v>391020622</v>
      </c>
      <c r="U50" s="21">
        <f t="shared" ca="1" si="34"/>
        <v>8605777</v>
      </c>
      <c r="V50" s="21">
        <f t="shared" ca="1" si="34"/>
        <v>0</v>
      </c>
      <c r="W50" s="21">
        <f t="shared" ca="1" si="34"/>
        <v>0</v>
      </c>
      <c r="X50" s="21">
        <f t="shared" ca="1" si="34"/>
        <v>0</v>
      </c>
      <c r="Y50" s="21">
        <f t="shared" ca="1" si="34"/>
        <v>0</v>
      </c>
      <c r="Z50" s="21">
        <f t="shared" ca="1" si="34"/>
        <v>0</v>
      </c>
      <c r="AA50" s="21">
        <f t="shared" ca="1" si="34"/>
        <v>0</v>
      </c>
      <c r="AB50" s="21">
        <f t="shared" ca="1" si="34"/>
        <v>0</v>
      </c>
      <c r="AC50" s="21">
        <f t="shared" ca="1" si="34"/>
        <v>0</v>
      </c>
      <c r="AD50" s="21">
        <f t="shared" ca="1" si="34"/>
        <v>0</v>
      </c>
      <c r="AE50" s="21">
        <f t="shared" ca="1" si="34"/>
        <v>0</v>
      </c>
      <c r="AF50" s="21">
        <f t="shared" ca="1" si="34"/>
        <v>0</v>
      </c>
      <c r="AG50" s="21">
        <f t="shared" ca="1" si="34"/>
        <v>0</v>
      </c>
      <c r="AH50" s="21">
        <f t="shared" ca="1" si="34"/>
        <v>0</v>
      </c>
      <c r="AI50" s="21">
        <f t="shared" ca="1" si="34"/>
        <v>0</v>
      </c>
      <c r="AJ50" s="21">
        <f t="shared" ca="1" si="34"/>
        <v>739917</v>
      </c>
      <c r="AK50" s="21">
        <f t="shared" ca="1" si="31"/>
        <v>0</v>
      </c>
      <c r="AL50" s="21">
        <f t="shared" ca="1" si="31"/>
        <v>0</v>
      </c>
      <c r="AM50" s="21">
        <f t="shared" ca="1" si="31"/>
        <v>0</v>
      </c>
      <c r="AN50" s="21">
        <f t="shared" ca="1" si="31"/>
        <v>0</v>
      </c>
      <c r="AO50" s="21">
        <f t="shared" ca="1" si="31"/>
        <v>0</v>
      </c>
      <c r="AP50" s="21">
        <f t="shared" ca="1" si="31"/>
        <v>0</v>
      </c>
      <c r="AQ50" s="21">
        <f t="shared" ca="1" si="31"/>
        <v>0</v>
      </c>
      <c r="AR50" s="21">
        <f t="shared" ca="1" si="31"/>
        <v>0</v>
      </c>
      <c r="AS50" s="21">
        <f t="shared" ca="1" si="31"/>
        <v>0</v>
      </c>
      <c r="AT50" s="21">
        <f t="shared" ca="1" si="31"/>
        <v>0</v>
      </c>
      <c r="AU50" s="21">
        <f t="shared" ca="1" si="31"/>
        <v>0</v>
      </c>
      <c r="AV50" s="21">
        <f t="shared" ca="1" si="31"/>
        <v>0</v>
      </c>
      <c r="AW50" s="21">
        <f t="shared" ca="1" si="31"/>
        <v>0</v>
      </c>
      <c r="AX50" s="21">
        <f t="shared" ca="1" si="31"/>
        <v>0</v>
      </c>
      <c r="AY50" s="21">
        <f t="shared" ca="1" si="31"/>
        <v>0</v>
      </c>
      <c r="AZ50" s="21">
        <f t="shared" ca="1" si="31"/>
        <v>0</v>
      </c>
      <c r="BA50" s="21">
        <f t="shared" ca="1" si="28"/>
        <v>0</v>
      </c>
      <c r="BB50" s="21">
        <f t="shared" ca="1" si="28"/>
        <v>0</v>
      </c>
      <c r="BC50" s="21">
        <f t="shared" ca="1" si="28"/>
        <v>0</v>
      </c>
      <c r="BD50" s="21">
        <f t="shared" ca="1" si="28"/>
        <v>0</v>
      </c>
      <c r="BE50" s="21">
        <f t="shared" ca="1" si="28"/>
        <v>0</v>
      </c>
      <c r="BF50" s="21">
        <f t="shared" ca="1" si="28"/>
        <v>0</v>
      </c>
      <c r="BG50" s="21">
        <f t="shared" ca="1" si="28"/>
        <v>0</v>
      </c>
      <c r="BH50" s="21">
        <f t="shared" ca="1" si="28"/>
        <v>0</v>
      </c>
      <c r="BI50" s="21">
        <f t="shared" ca="1" si="28"/>
        <v>0</v>
      </c>
      <c r="BJ50" s="21">
        <f t="shared" ca="1" si="28"/>
        <v>0</v>
      </c>
      <c r="BK50" s="21">
        <f t="shared" ca="1" si="28"/>
        <v>0</v>
      </c>
      <c r="BL50" s="21">
        <f t="shared" ca="1" si="28"/>
        <v>0</v>
      </c>
      <c r="BM50" s="21">
        <f t="shared" ca="1" si="28"/>
        <v>0</v>
      </c>
      <c r="BN50" s="21">
        <f t="shared" ca="1" si="28"/>
        <v>0</v>
      </c>
      <c r="BO50" s="21">
        <f t="shared" ca="1" si="35"/>
        <v>0</v>
      </c>
      <c r="BP50" s="21">
        <f t="shared" ca="1" si="35"/>
        <v>0</v>
      </c>
      <c r="BQ50" s="21">
        <f t="shared" ca="1" si="35"/>
        <v>0</v>
      </c>
      <c r="BR50" s="21">
        <f t="shared" ca="1" si="35"/>
        <v>0</v>
      </c>
      <c r="BS50" s="21">
        <f t="shared" ca="1" si="35"/>
        <v>0</v>
      </c>
      <c r="BT50" s="21">
        <f t="shared" ca="1" si="35"/>
        <v>0</v>
      </c>
      <c r="BU50" s="21">
        <f t="shared" ca="1" si="35"/>
        <v>0</v>
      </c>
      <c r="BV50" s="21">
        <f t="shared" ca="1" si="35"/>
        <v>0</v>
      </c>
      <c r="BW50" s="21">
        <f t="shared" ca="1" si="35"/>
        <v>0</v>
      </c>
      <c r="BX50" s="21">
        <f t="shared" ca="1" si="35"/>
        <v>0</v>
      </c>
      <c r="BY50" s="21">
        <f t="shared" ca="1" si="35"/>
        <v>0</v>
      </c>
      <c r="BZ50" s="21">
        <f t="shared" ca="1" si="35"/>
        <v>0</v>
      </c>
      <c r="CA50" s="21">
        <f t="shared" ca="1" si="35"/>
        <v>0</v>
      </c>
      <c r="CB50" s="21">
        <f t="shared" ca="1" si="35"/>
        <v>0</v>
      </c>
      <c r="CC50" s="21">
        <f t="shared" ca="1" si="35"/>
        <v>0</v>
      </c>
      <c r="CD50" s="21">
        <f t="shared" ca="1" si="35"/>
        <v>0</v>
      </c>
      <c r="CE50" s="21">
        <f t="shared" ca="1" si="32"/>
        <v>0</v>
      </c>
      <c r="CF50" s="21">
        <f t="shared" ca="1" si="29"/>
        <v>0</v>
      </c>
      <c r="CG50" s="21">
        <f t="shared" ca="1" si="29"/>
        <v>0</v>
      </c>
      <c r="CH50" s="21">
        <f t="shared" ca="1" si="29"/>
        <v>0</v>
      </c>
      <c r="CI50" s="22">
        <f t="shared" ca="1" si="25"/>
        <v>0</v>
      </c>
      <c r="CJ50" s="21">
        <f t="shared" ca="1" si="37"/>
        <v>0</v>
      </c>
      <c r="CK50" s="21">
        <f t="shared" ca="1" si="37"/>
        <v>0</v>
      </c>
      <c r="CL50" s="22">
        <f t="shared" ca="1" si="26"/>
        <v>0</v>
      </c>
      <c r="CM50" s="21">
        <f t="shared" ca="1" si="38"/>
        <v>0</v>
      </c>
      <c r="CN50" s="21">
        <f t="shared" ca="1" si="38"/>
        <v>0</v>
      </c>
      <c r="CO50" s="22">
        <f t="shared" ca="1" si="27"/>
        <v>0</v>
      </c>
      <c r="CP50" s="21">
        <f t="shared" ca="1" si="36"/>
        <v>0</v>
      </c>
      <c r="CQ50" s="21">
        <f t="shared" ca="1" si="36"/>
        <v>0</v>
      </c>
      <c r="CR50" s="21">
        <f t="shared" ca="1" si="36"/>
        <v>0</v>
      </c>
      <c r="CS50" s="21">
        <f t="shared" ca="1" si="36"/>
        <v>0</v>
      </c>
      <c r="CT50" s="21">
        <f t="shared" ca="1" si="36"/>
        <v>0</v>
      </c>
      <c r="CU50" s="22">
        <f t="shared" ca="1" si="9"/>
        <v>400366316</v>
      </c>
    </row>
    <row r="51" spans="1:99" ht="12.75" customHeight="1" x14ac:dyDescent="0.2">
      <c r="A51" s="64" t="s">
        <v>233</v>
      </c>
      <c r="B51" s="20">
        <v>1057</v>
      </c>
      <c r="C51" s="65" t="s">
        <v>146</v>
      </c>
      <c r="D51" s="22">
        <f t="shared" ca="1" si="24"/>
        <v>8656.1600000000035</v>
      </c>
      <c r="E51" s="21">
        <f t="shared" ca="1" si="33"/>
        <v>4352.2900000000027</v>
      </c>
      <c r="F51" s="21">
        <f t="shared" ca="1" si="33"/>
        <v>4303.87</v>
      </c>
      <c r="G51" s="21">
        <f t="shared" ca="1" si="33"/>
        <v>0</v>
      </c>
      <c r="H51" s="21">
        <f t="shared" ca="1" si="33"/>
        <v>2.5299999999999954</v>
      </c>
      <c r="I51" s="21">
        <f t="shared" ca="1" si="33"/>
        <v>11153.65</v>
      </c>
      <c r="J51" s="21">
        <f t="shared" ca="1" si="33"/>
        <v>0</v>
      </c>
      <c r="K51" s="21">
        <f t="shared" ca="1" si="33"/>
        <v>0</v>
      </c>
      <c r="L51" s="21">
        <f t="shared" ca="1" si="33"/>
        <v>0</v>
      </c>
      <c r="M51" s="21">
        <f t="shared" ca="1" si="33"/>
        <v>0</v>
      </c>
      <c r="N51" s="21">
        <f t="shared" ca="1" si="33"/>
        <v>0</v>
      </c>
      <c r="O51" s="21">
        <f t="shared" ca="1" si="33"/>
        <v>0</v>
      </c>
      <c r="P51" s="21">
        <f t="shared" ca="1" si="33"/>
        <v>0</v>
      </c>
      <c r="Q51" s="21">
        <f t="shared" ca="1" si="33"/>
        <v>0</v>
      </c>
      <c r="R51" s="21">
        <f t="shared" ca="1" si="33"/>
        <v>0</v>
      </c>
      <c r="S51" s="21">
        <f t="shared" ca="1" si="33"/>
        <v>0</v>
      </c>
      <c r="T51" s="21">
        <f t="shared" ca="1" si="33"/>
        <v>0</v>
      </c>
      <c r="U51" s="21">
        <f t="shared" ca="1" si="34"/>
        <v>0</v>
      </c>
      <c r="V51" s="21">
        <f t="shared" ca="1" si="34"/>
        <v>2450.7099999999991</v>
      </c>
      <c r="W51" s="21">
        <f t="shared" ca="1" si="34"/>
        <v>6337738.9000000022</v>
      </c>
      <c r="X51" s="21">
        <f t="shared" ca="1" si="34"/>
        <v>0</v>
      </c>
      <c r="Y51" s="21">
        <f t="shared" ca="1" si="34"/>
        <v>0</v>
      </c>
      <c r="Z51" s="21">
        <f t="shared" ca="1" si="34"/>
        <v>48.340000000000011</v>
      </c>
      <c r="AA51" s="21">
        <f t="shared" ca="1" si="34"/>
        <v>0</v>
      </c>
      <c r="AB51" s="21">
        <f t="shared" ca="1" si="34"/>
        <v>0</v>
      </c>
      <c r="AC51" s="21">
        <f t="shared" ca="1" si="34"/>
        <v>105.41999999999999</v>
      </c>
      <c r="AD51" s="21">
        <f t="shared" ca="1" si="34"/>
        <v>6636.3699999999963</v>
      </c>
      <c r="AE51" s="21">
        <f t="shared" ca="1" si="34"/>
        <v>0</v>
      </c>
      <c r="AF51" s="21">
        <f t="shared" ca="1" si="34"/>
        <v>0</v>
      </c>
      <c r="AG51" s="21">
        <f t="shared" ca="1" si="34"/>
        <v>0</v>
      </c>
      <c r="AH51" s="21">
        <f t="shared" ca="1" si="34"/>
        <v>0</v>
      </c>
      <c r="AI51" s="21">
        <f t="shared" ca="1" si="34"/>
        <v>0</v>
      </c>
      <c r="AJ51" s="21">
        <f t="shared" ca="1" si="34"/>
        <v>734237.39</v>
      </c>
      <c r="AK51" s="21">
        <f t="shared" ca="1" si="31"/>
        <v>0</v>
      </c>
      <c r="AL51" s="21">
        <f t="shared" ca="1" si="31"/>
        <v>0</v>
      </c>
      <c r="AM51" s="21">
        <f t="shared" ca="1" si="31"/>
        <v>0</v>
      </c>
      <c r="AN51" s="21">
        <f t="shared" ca="1" si="31"/>
        <v>0</v>
      </c>
      <c r="AO51" s="21">
        <f t="shared" ca="1" si="31"/>
        <v>0</v>
      </c>
      <c r="AP51" s="21">
        <f t="shared" ca="1" si="31"/>
        <v>0</v>
      </c>
      <c r="AQ51" s="21">
        <f t="shared" ca="1" si="31"/>
        <v>0</v>
      </c>
      <c r="AR51" s="21">
        <f t="shared" ca="1" si="31"/>
        <v>0</v>
      </c>
      <c r="AS51" s="21">
        <f t="shared" ca="1" si="31"/>
        <v>0</v>
      </c>
      <c r="AT51" s="21">
        <f t="shared" ca="1" si="31"/>
        <v>21555.87</v>
      </c>
      <c r="AU51" s="21">
        <f t="shared" ca="1" si="31"/>
        <v>1181.48</v>
      </c>
      <c r="AV51" s="21">
        <f t="shared" ca="1" si="31"/>
        <v>1720.1599999999989</v>
      </c>
      <c r="AW51" s="21">
        <f t="shared" ca="1" si="31"/>
        <v>0</v>
      </c>
      <c r="AX51" s="21">
        <f t="shared" ca="1" si="31"/>
        <v>423.29000000000008</v>
      </c>
      <c r="AY51" s="21">
        <f t="shared" ca="1" si="31"/>
        <v>0</v>
      </c>
      <c r="AZ51" s="21">
        <f t="shared" ca="1" si="31"/>
        <v>0</v>
      </c>
      <c r="BA51" s="21">
        <f t="shared" ca="1" si="28"/>
        <v>0</v>
      </c>
      <c r="BB51" s="21">
        <f t="shared" ca="1" si="28"/>
        <v>0</v>
      </c>
      <c r="BC51" s="21">
        <f t="shared" ca="1" si="28"/>
        <v>0</v>
      </c>
      <c r="BD51" s="21">
        <f t="shared" ca="1" si="28"/>
        <v>21731.759999999998</v>
      </c>
      <c r="BE51" s="21">
        <f t="shared" ca="1" si="28"/>
        <v>0</v>
      </c>
      <c r="BF51" s="21">
        <f t="shared" ca="1" si="28"/>
        <v>0</v>
      </c>
      <c r="BG51" s="21">
        <f t="shared" ca="1" si="28"/>
        <v>0</v>
      </c>
      <c r="BH51" s="21">
        <f t="shared" ca="1" si="28"/>
        <v>0</v>
      </c>
      <c r="BI51" s="21">
        <f t="shared" ca="1" si="28"/>
        <v>0</v>
      </c>
      <c r="BJ51" s="21">
        <f t="shared" ca="1" si="28"/>
        <v>0</v>
      </c>
      <c r="BK51" s="21">
        <f t="shared" ca="1" si="28"/>
        <v>0</v>
      </c>
      <c r="BL51" s="21">
        <f t="shared" ca="1" si="28"/>
        <v>0</v>
      </c>
      <c r="BM51" s="21">
        <f t="shared" ca="1" si="28"/>
        <v>0</v>
      </c>
      <c r="BN51" s="21">
        <f t="shared" ca="1" si="28"/>
        <v>3013.3099999999995</v>
      </c>
      <c r="BO51" s="21">
        <f t="shared" ca="1" si="35"/>
        <v>0</v>
      </c>
      <c r="BP51" s="21">
        <f t="shared" ca="1" si="35"/>
        <v>105</v>
      </c>
      <c r="BQ51" s="21">
        <f t="shared" ca="1" si="35"/>
        <v>0</v>
      </c>
      <c r="BR51" s="21">
        <f t="shared" ca="1" si="35"/>
        <v>0</v>
      </c>
      <c r="BS51" s="21">
        <f t="shared" ca="1" si="35"/>
        <v>160</v>
      </c>
      <c r="BT51" s="21">
        <f t="shared" ca="1" si="35"/>
        <v>0</v>
      </c>
      <c r="BU51" s="21">
        <f t="shared" ca="1" si="35"/>
        <v>0</v>
      </c>
      <c r="BV51" s="21">
        <f t="shared" ca="1" si="35"/>
        <v>0</v>
      </c>
      <c r="BW51" s="21">
        <f t="shared" ca="1" si="35"/>
        <v>0</v>
      </c>
      <c r="BX51" s="21">
        <f t="shared" ca="1" si="35"/>
        <v>0</v>
      </c>
      <c r="BY51" s="21">
        <f t="shared" ca="1" si="35"/>
        <v>0</v>
      </c>
      <c r="BZ51" s="21">
        <f t="shared" ca="1" si="35"/>
        <v>0</v>
      </c>
      <c r="CA51" s="21">
        <f t="shared" ca="1" si="35"/>
        <v>0</v>
      </c>
      <c r="CB51" s="21">
        <f t="shared" ca="1" si="35"/>
        <v>0</v>
      </c>
      <c r="CC51" s="21">
        <f t="shared" ca="1" si="35"/>
        <v>0</v>
      </c>
      <c r="CD51" s="21">
        <f t="shared" ca="1" si="35"/>
        <v>0</v>
      </c>
      <c r="CE51" s="21">
        <f t="shared" ca="1" si="32"/>
        <v>0</v>
      </c>
      <c r="CF51" s="21">
        <f t="shared" ca="1" si="29"/>
        <v>0</v>
      </c>
      <c r="CG51" s="21">
        <f t="shared" ca="1" si="29"/>
        <v>0</v>
      </c>
      <c r="CH51" s="21">
        <f t="shared" ca="1" si="29"/>
        <v>0</v>
      </c>
      <c r="CI51" s="22">
        <f t="shared" ca="1" si="25"/>
        <v>0</v>
      </c>
      <c r="CJ51" s="21">
        <f t="shared" ca="1" si="37"/>
        <v>0</v>
      </c>
      <c r="CK51" s="21">
        <f t="shared" ca="1" si="37"/>
        <v>0</v>
      </c>
      <c r="CL51" s="22">
        <f t="shared" ca="1" si="26"/>
        <v>0</v>
      </c>
      <c r="CM51" s="21">
        <f t="shared" ca="1" si="38"/>
        <v>0</v>
      </c>
      <c r="CN51" s="21">
        <f t="shared" ca="1" si="38"/>
        <v>0</v>
      </c>
      <c r="CO51" s="22">
        <f t="shared" ca="1" si="27"/>
        <v>0</v>
      </c>
      <c r="CP51" s="21">
        <f t="shared" ca="1" si="36"/>
        <v>0</v>
      </c>
      <c r="CQ51" s="21">
        <f t="shared" ca="1" si="36"/>
        <v>0</v>
      </c>
      <c r="CR51" s="21">
        <f t="shared" ca="1" si="36"/>
        <v>0</v>
      </c>
      <c r="CS51" s="21">
        <f t="shared" ca="1" si="36"/>
        <v>0</v>
      </c>
      <c r="CT51" s="21">
        <f t="shared" ca="1" si="36"/>
        <v>0</v>
      </c>
      <c r="CU51" s="22">
        <f t="shared" ca="1" si="9"/>
        <v>7150920.3400000017</v>
      </c>
    </row>
    <row r="52" spans="1:99" ht="12.75" customHeight="1" x14ac:dyDescent="0.2">
      <c r="A52" s="64" t="s">
        <v>235</v>
      </c>
      <c r="B52" s="20">
        <v>1058</v>
      </c>
      <c r="C52" s="65" t="s">
        <v>146</v>
      </c>
      <c r="D52" s="22">
        <f t="shared" ca="1" si="24"/>
        <v>209725.25</v>
      </c>
      <c r="E52" s="21">
        <f t="shared" ca="1" si="33"/>
        <v>106956.3</v>
      </c>
      <c r="F52" s="21">
        <f t="shared" ca="1" si="33"/>
        <v>102768.95</v>
      </c>
      <c r="G52" s="21">
        <f t="shared" ca="1" si="33"/>
        <v>0</v>
      </c>
      <c r="H52" s="21">
        <f t="shared" ca="1" si="33"/>
        <v>6297.24</v>
      </c>
      <c r="I52" s="21">
        <f t="shared" ca="1" si="33"/>
        <v>168455.43</v>
      </c>
      <c r="J52" s="21">
        <f t="shared" ca="1" si="33"/>
        <v>0</v>
      </c>
      <c r="K52" s="21">
        <f t="shared" ca="1" si="33"/>
        <v>1950000</v>
      </c>
      <c r="L52" s="21">
        <f t="shared" ca="1" si="33"/>
        <v>0</v>
      </c>
      <c r="M52" s="21">
        <f t="shared" ca="1" si="33"/>
        <v>0</v>
      </c>
      <c r="N52" s="21">
        <f t="shared" ca="1" si="33"/>
        <v>0</v>
      </c>
      <c r="O52" s="21">
        <f t="shared" ca="1" si="33"/>
        <v>1539.79</v>
      </c>
      <c r="P52" s="21">
        <f t="shared" ca="1" si="33"/>
        <v>0</v>
      </c>
      <c r="Q52" s="21">
        <f t="shared" ca="1" si="33"/>
        <v>0</v>
      </c>
      <c r="R52" s="21">
        <f t="shared" ca="1" si="33"/>
        <v>0</v>
      </c>
      <c r="S52" s="21">
        <f t="shared" ca="1" si="33"/>
        <v>0</v>
      </c>
      <c r="T52" s="21">
        <f t="shared" ca="1" si="33"/>
        <v>0</v>
      </c>
      <c r="U52" s="21">
        <f t="shared" ca="1" si="34"/>
        <v>0</v>
      </c>
      <c r="V52" s="21">
        <f t="shared" ca="1" si="34"/>
        <v>0</v>
      </c>
      <c r="W52" s="21">
        <f t="shared" ca="1" si="34"/>
        <v>4274482.67</v>
      </c>
      <c r="X52" s="21">
        <f t="shared" ca="1" si="34"/>
        <v>0</v>
      </c>
      <c r="Y52" s="21">
        <f t="shared" ca="1" si="34"/>
        <v>58306.5</v>
      </c>
      <c r="Z52" s="21">
        <f t="shared" ca="1" si="34"/>
        <v>11414721.779999999</v>
      </c>
      <c r="AA52" s="21">
        <f t="shared" ca="1" si="34"/>
        <v>0</v>
      </c>
      <c r="AB52" s="21">
        <f t="shared" ca="1" si="34"/>
        <v>0</v>
      </c>
      <c r="AC52" s="21">
        <f t="shared" ca="1" si="34"/>
        <v>1391739.17</v>
      </c>
      <c r="AD52" s="21">
        <f t="shared" ca="1" si="34"/>
        <v>171336.3</v>
      </c>
      <c r="AE52" s="21">
        <f t="shared" ca="1" si="34"/>
        <v>0</v>
      </c>
      <c r="AF52" s="21">
        <f t="shared" ca="1" si="34"/>
        <v>0</v>
      </c>
      <c r="AG52" s="21">
        <f t="shared" ca="1" si="34"/>
        <v>0</v>
      </c>
      <c r="AH52" s="21">
        <f t="shared" ca="1" si="34"/>
        <v>0</v>
      </c>
      <c r="AI52" s="21">
        <f t="shared" ca="1" si="34"/>
        <v>0</v>
      </c>
      <c r="AJ52" s="21">
        <f t="shared" ca="1" si="34"/>
        <v>0</v>
      </c>
      <c r="AK52" s="21">
        <f t="shared" ca="1" si="31"/>
        <v>0</v>
      </c>
      <c r="AL52" s="21">
        <f t="shared" ca="1" si="31"/>
        <v>0</v>
      </c>
      <c r="AM52" s="21">
        <f t="shared" ca="1" si="31"/>
        <v>0</v>
      </c>
      <c r="AN52" s="21">
        <f t="shared" ca="1" si="31"/>
        <v>0</v>
      </c>
      <c r="AO52" s="21">
        <f t="shared" ca="1" si="31"/>
        <v>0</v>
      </c>
      <c r="AP52" s="21">
        <f t="shared" ca="1" si="31"/>
        <v>16164.15</v>
      </c>
      <c r="AQ52" s="21">
        <f t="shared" ca="1" si="31"/>
        <v>0</v>
      </c>
      <c r="AR52" s="21">
        <f t="shared" ca="1" si="31"/>
        <v>0</v>
      </c>
      <c r="AS52" s="21">
        <f t="shared" ca="1" si="31"/>
        <v>0</v>
      </c>
      <c r="AT52" s="21">
        <f t="shared" ca="1" si="31"/>
        <v>3011116.75</v>
      </c>
      <c r="AU52" s="21">
        <f t="shared" ca="1" si="31"/>
        <v>21436.07</v>
      </c>
      <c r="AV52" s="21">
        <f t="shared" ca="1" si="31"/>
        <v>21211.3</v>
      </c>
      <c r="AW52" s="21">
        <f t="shared" ca="1" si="31"/>
        <v>0</v>
      </c>
      <c r="AX52" s="21">
        <f t="shared" ca="1" si="31"/>
        <v>11545.29</v>
      </c>
      <c r="AY52" s="21">
        <f t="shared" ca="1" si="31"/>
        <v>0</v>
      </c>
      <c r="AZ52" s="21">
        <f t="shared" ca="1" si="31"/>
        <v>0</v>
      </c>
      <c r="BA52" s="21">
        <f t="shared" ca="1" si="28"/>
        <v>0</v>
      </c>
      <c r="BB52" s="21">
        <f t="shared" ca="1" si="28"/>
        <v>0</v>
      </c>
      <c r="BC52" s="21">
        <f t="shared" ca="1" si="28"/>
        <v>0</v>
      </c>
      <c r="BD52" s="21">
        <f t="shared" ca="1" si="28"/>
        <v>50746.57</v>
      </c>
      <c r="BE52" s="21">
        <f t="shared" ca="1" si="28"/>
        <v>0</v>
      </c>
      <c r="BF52" s="21">
        <f t="shared" ca="1" si="28"/>
        <v>0</v>
      </c>
      <c r="BG52" s="21">
        <f t="shared" ca="1" si="28"/>
        <v>0</v>
      </c>
      <c r="BH52" s="21">
        <f t="shared" ca="1" si="28"/>
        <v>0</v>
      </c>
      <c r="BI52" s="21">
        <f t="shared" ca="1" si="28"/>
        <v>0</v>
      </c>
      <c r="BJ52" s="21">
        <f t="shared" ca="1" si="28"/>
        <v>0</v>
      </c>
      <c r="BK52" s="21">
        <f t="shared" ca="1" si="28"/>
        <v>0</v>
      </c>
      <c r="BL52" s="21">
        <f t="shared" ca="1" si="28"/>
        <v>490.35</v>
      </c>
      <c r="BM52" s="21">
        <f t="shared" ca="1" si="28"/>
        <v>0.05</v>
      </c>
      <c r="BN52" s="21">
        <f t="shared" ca="1" si="28"/>
        <v>54576.9</v>
      </c>
      <c r="BO52" s="21">
        <f t="shared" ca="1" si="35"/>
        <v>0</v>
      </c>
      <c r="BP52" s="21">
        <f t="shared" ca="1" si="35"/>
        <v>4520.68</v>
      </c>
      <c r="BQ52" s="21">
        <f t="shared" ca="1" si="35"/>
        <v>0</v>
      </c>
      <c r="BR52" s="21">
        <f t="shared" ca="1" si="35"/>
        <v>5535.49</v>
      </c>
      <c r="BS52" s="21">
        <f t="shared" ca="1" si="35"/>
        <v>76784425.319999993</v>
      </c>
      <c r="BT52" s="21">
        <f t="shared" ca="1" si="35"/>
        <v>0</v>
      </c>
      <c r="BU52" s="21">
        <f t="shared" ca="1" si="35"/>
        <v>0</v>
      </c>
      <c r="BV52" s="21">
        <f t="shared" ca="1" si="35"/>
        <v>0</v>
      </c>
      <c r="BW52" s="21">
        <f t="shared" ca="1" si="35"/>
        <v>0</v>
      </c>
      <c r="BX52" s="21">
        <f t="shared" ca="1" si="35"/>
        <v>0</v>
      </c>
      <c r="BY52" s="21">
        <f t="shared" ca="1" si="35"/>
        <v>0</v>
      </c>
      <c r="BZ52" s="21">
        <f t="shared" ca="1" si="35"/>
        <v>0</v>
      </c>
      <c r="CA52" s="21">
        <f t="shared" ca="1" si="35"/>
        <v>0</v>
      </c>
      <c r="CB52" s="21">
        <f t="shared" ca="1" si="35"/>
        <v>0</v>
      </c>
      <c r="CC52" s="21">
        <f t="shared" ca="1" si="35"/>
        <v>0</v>
      </c>
      <c r="CD52" s="21">
        <f t="shared" ca="1" si="35"/>
        <v>0</v>
      </c>
      <c r="CE52" s="21">
        <f t="shared" ca="1" si="32"/>
        <v>0</v>
      </c>
      <c r="CF52" s="21">
        <f t="shared" ca="1" si="29"/>
        <v>0</v>
      </c>
      <c r="CG52" s="21">
        <f t="shared" ca="1" si="29"/>
        <v>0</v>
      </c>
      <c r="CH52" s="21">
        <f t="shared" ca="1" si="29"/>
        <v>0</v>
      </c>
      <c r="CI52" s="22">
        <f t="shared" ca="1" si="25"/>
        <v>0</v>
      </c>
      <c r="CJ52" s="21">
        <f t="shared" ca="1" si="37"/>
        <v>0</v>
      </c>
      <c r="CK52" s="21">
        <f t="shared" ca="1" si="37"/>
        <v>0</v>
      </c>
      <c r="CL52" s="22">
        <f t="shared" ca="1" si="26"/>
        <v>0</v>
      </c>
      <c r="CM52" s="21">
        <f t="shared" ca="1" si="38"/>
        <v>0</v>
      </c>
      <c r="CN52" s="21">
        <f t="shared" ca="1" si="38"/>
        <v>0</v>
      </c>
      <c r="CO52" s="22">
        <f t="shared" ca="1" si="27"/>
        <v>0</v>
      </c>
      <c r="CP52" s="21">
        <f t="shared" ca="1" si="36"/>
        <v>0</v>
      </c>
      <c r="CQ52" s="21">
        <f t="shared" ca="1" si="36"/>
        <v>0</v>
      </c>
      <c r="CR52" s="21">
        <f t="shared" ca="1" si="36"/>
        <v>3236.41</v>
      </c>
      <c r="CS52" s="21">
        <f t="shared" ca="1" si="36"/>
        <v>0</v>
      </c>
      <c r="CT52" s="21">
        <f t="shared" ca="1" si="36"/>
        <v>0</v>
      </c>
      <c r="CU52" s="22">
        <f t="shared" ref="CU52:CU55" ca="1" si="39">+D52+SUM(H52:CI52)+SUM(CR52:CT52)</f>
        <v>99631609.459999979</v>
      </c>
    </row>
    <row r="53" spans="1:99" ht="12.75" customHeight="1" x14ac:dyDescent="0.2">
      <c r="A53" s="64" t="s">
        <v>237</v>
      </c>
      <c r="B53" s="20">
        <v>1059</v>
      </c>
      <c r="C53" s="65" t="s">
        <v>146</v>
      </c>
      <c r="D53" s="22">
        <f t="shared" ca="1" si="24"/>
        <v>0</v>
      </c>
      <c r="E53" s="21">
        <f t="shared" ca="1" si="33"/>
        <v>0</v>
      </c>
      <c r="F53" s="21">
        <f t="shared" ca="1" si="33"/>
        <v>0</v>
      </c>
      <c r="G53" s="21">
        <f t="shared" ca="1" si="33"/>
        <v>0</v>
      </c>
      <c r="H53" s="21">
        <f t="shared" ca="1" si="33"/>
        <v>0</v>
      </c>
      <c r="I53" s="21">
        <f t="shared" ca="1" si="33"/>
        <v>42233.41</v>
      </c>
      <c r="J53" s="21">
        <f t="shared" ca="1" si="33"/>
        <v>0</v>
      </c>
      <c r="K53" s="21">
        <f t="shared" ca="1" si="33"/>
        <v>0</v>
      </c>
      <c r="L53" s="21">
        <f t="shared" ca="1" si="33"/>
        <v>0</v>
      </c>
      <c r="M53" s="21">
        <f t="shared" ca="1" si="33"/>
        <v>0</v>
      </c>
      <c r="N53" s="21">
        <f t="shared" ca="1" si="33"/>
        <v>0</v>
      </c>
      <c r="O53" s="21">
        <f t="shared" ca="1" si="33"/>
        <v>0</v>
      </c>
      <c r="P53" s="21">
        <f t="shared" ca="1" si="33"/>
        <v>0</v>
      </c>
      <c r="Q53" s="21">
        <f t="shared" ca="1" si="33"/>
        <v>0</v>
      </c>
      <c r="R53" s="21">
        <f t="shared" ca="1" si="33"/>
        <v>0</v>
      </c>
      <c r="S53" s="21">
        <f t="shared" ca="1" si="33"/>
        <v>0</v>
      </c>
      <c r="T53" s="21">
        <f t="shared" ca="1" si="33"/>
        <v>0</v>
      </c>
      <c r="U53" s="21">
        <f t="shared" ca="1" si="34"/>
        <v>0</v>
      </c>
      <c r="V53" s="21">
        <f t="shared" ca="1" si="34"/>
        <v>0</v>
      </c>
      <c r="W53" s="21">
        <f t="shared" ca="1" si="34"/>
        <v>0</v>
      </c>
      <c r="X53" s="21">
        <f t="shared" ca="1" si="34"/>
        <v>0</v>
      </c>
      <c r="Y53" s="21">
        <f t="shared" ca="1" si="34"/>
        <v>0</v>
      </c>
      <c r="Z53" s="21">
        <f t="shared" ca="1" si="34"/>
        <v>0</v>
      </c>
      <c r="AA53" s="21">
        <f t="shared" ca="1" si="34"/>
        <v>0</v>
      </c>
      <c r="AB53" s="21">
        <f t="shared" ca="1" si="34"/>
        <v>0</v>
      </c>
      <c r="AC53" s="21">
        <f t="shared" ca="1" si="34"/>
        <v>0</v>
      </c>
      <c r="AD53" s="21">
        <f t="shared" ca="1" si="34"/>
        <v>0</v>
      </c>
      <c r="AE53" s="21">
        <f t="shared" ca="1" si="34"/>
        <v>0</v>
      </c>
      <c r="AF53" s="21">
        <f t="shared" ca="1" si="34"/>
        <v>0</v>
      </c>
      <c r="AG53" s="21">
        <f t="shared" ca="1" si="34"/>
        <v>0</v>
      </c>
      <c r="AH53" s="21">
        <f t="shared" ca="1" si="34"/>
        <v>0</v>
      </c>
      <c r="AI53" s="21">
        <f t="shared" ca="1" si="34"/>
        <v>0</v>
      </c>
      <c r="AJ53" s="21">
        <f t="shared" ca="1" si="34"/>
        <v>0</v>
      </c>
      <c r="AK53" s="21">
        <f t="shared" ca="1" si="31"/>
        <v>0</v>
      </c>
      <c r="AL53" s="21">
        <f t="shared" ca="1" si="31"/>
        <v>0</v>
      </c>
      <c r="AM53" s="21">
        <f t="shared" ca="1" si="31"/>
        <v>7092602.6600000001</v>
      </c>
      <c r="AN53" s="21">
        <f t="shared" ca="1" si="31"/>
        <v>0</v>
      </c>
      <c r="AO53" s="21">
        <f t="shared" ca="1" si="31"/>
        <v>0</v>
      </c>
      <c r="AP53" s="21">
        <f t="shared" ca="1" si="31"/>
        <v>0</v>
      </c>
      <c r="AQ53" s="21">
        <f t="shared" ca="1" si="31"/>
        <v>0</v>
      </c>
      <c r="AR53" s="21">
        <f t="shared" ca="1" si="31"/>
        <v>0</v>
      </c>
      <c r="AS53" s="21">
        <f t="shared" ca="1" si="31"/>
        <v>0</v>
      </c>
      <c r="AT53" s="21">
        <f t="shared" ca="1" si="31"/>
        <v>0</v>
      </c>
      <c r="AU53" s="21">
        <f t="shared" ca="1" si="31"/>
        <v>0</v>
      </c>
      <c r="AV53" s="21">
        <f t="shared" ca="1" si="31"/>
        <v>0</v>
      </c>
      <c r="AW53" s="21">
        <f t="shared" ca="1" si="31"/>
        <v>0</v>
      </c>
      <c r="AX53" s="21">
        <f t="shared" ca="1" si="31"/>
        <v>0</v>
      </c>
      <c r="AY53" s="21">
        <f t="shared" ca="1" si="31"/>
        <v>0</v>
      </c>
      <c r="AZ53" s="21">
        <f t="shared" ca="1" si="31"/>
        <v>0</v>
      </c>
      <c r="BA53" s="21">
        <f t="shared" ref="BA53:BP68" ca="1" si="40">IFERROR(INDIRECT("'"&amp;$B$2&amp;"'!"&amp;ADDRESS(MATCH($B53,INDIRECT("'"&amp;$B$2&amp;"'!$B$1:$B$1095"),0),MATCH(BA$5,INDIRECT("'"&amp;$B$2&amp;"'!5:5"),0))),0)</f>
        <v>0</v>
      </c>
      <c r="BB53" s="21">
        <f t="shared" ca="1" si="40"/>
        <v>0</v>
      </c>
      <c r="BC53" s="21">
        <f t="shared" ca="1" si="40"/>
        <v>0</v>
      </c>
      <c r="BD53" s="21">
        <f t="shared" ca="1" si="40"/>
        <v>330481.83</v>
      </c>
      <c r="BE53" s="21">
        <f t="shared" ca="1" si="40"/>
        <v>0</v>
      </c>
      <c r="BF53" s="21">
        <f t="shared" ca="1" si="40"/>
        <v>0</v>
      </c>
      <c r="BG53" s="21">
        <f t="shared" ca="1" si="40"/>
        <v>0</v>
      </c>
      <c r="BH53" s="21">
        <f t="shared" ca="1" si="40"/>
        <v>0</v>
      </c>
      <c r="BI53" s="21">
        <f t="shared" ca="1" si="40"/>
        <v>0</v>
      </c>
      <c r="BJ53" s="21">
        <f t="shared" ca="1" si="40"/>
        <v>0</v>
      </c>
      <c r="BK53" s="21">
        <f t="shared" ca="1" si="40"/>
        <v>0</v>
      </c>
      <c r="BL53" s="21">
        <f t="shared" ca="1" si="40"/>
        <v>7092602.3200000003</v>
      </c>
      <c r="BM53" s="21">
        <f t="shared" ca="1" si="40"/>
        <v>0</v>
      </c>
      <c r="BN53" s="21">
        <f t="shared" ca="1" si="40"/>
        <v>13093.31</v>
      </c>
      <c r="BO53" s="21">
        <f t="shared" ca="1" si="40"/>
        <v>0</v>
      </c>
      <c r="BP53" s="21">
        <f t="shared" ca="1" si="40"/>
        <v>0</v>
      </c>
      <c r="BQ53" s="21">
        <f t="shared" ca="1" si="35"/>
        <v>0</v>
      </c>
      <c r="BR53" s="21">
        <f t="shared" ca="1" si="35"/>
        <v>0</v>
      </c>
      <c r="BS53" s="21">
        <f t="shared" ca="1" si="35"/>
        <v>117888020.47999999</v>
      </c>
      <c r="BT53" s="21">
        <f t="shared" ca="1" si="35"/>
        <v>0</v>
      </c>
      <c r="BU53" s="21">
        <f t="shared" ca="1" si="35"/>
        <v>0</v>
      </c>
      <c r="BV53" s="21">
        <f t="shared" ca="1" si="35"/>
        <v>0</v>
      </c>
      <c r="BW53" s="21">
        <f t="shared" ca="1" si="35"/>
        <v>0</v>
      </c>
      <c r="BX53" s="21">
        <f t="shared" ca="1" si="35"/>
        <v>0</v>
      </c>
      <c r="BY53" s="21">
        <f t="shared" ca="1" si="35"/>
        <v>0</v>
      </c>
      <c r="BZ53" s="21">
        <f t="shared" ca="1" si="35"/>
        <v>0</v>
      </c>
      <c r="CA53" s="21">
        <f t="shared" ca="1" si="35"/>
        <v>0</v>
      </c>
      <c r="CB53" s="21">
        <f t="shared" ca="1" si="35"/>
        <v>0</v>
      </c>
      <c r="CC53" s="21">
        <f t="shared" ca="1" si="35"/>
        <v>0</v>
      </c>
      <c r="CD53" s="21">
        <f t="shared" ca="1" si="35"/>
        <v>0</v>
      </c>
      <c r="CE53" s="21">
        <f t="shared" ca="1" si="32"/>
        <v>0</v>
      </c>
      <c r="CF53" s="21">
        <f t="shared" ref="CF53:CH53" ca="1" si="41">IFERROR(INDIRECT("'"&amp;$B$2&amp;"'!"&amp;ADDRESS(MATCH($B53,INDIRECT("'"&amp;$B$2&amp;"'!$B$1:$B$1095"),0),MATCH(CF$5,INDIRECT("'"&amp;$B$2&amp;"'!5:5"),0))),0)</f>
        <v>0</v>
      </c>
      <c r="CG53" s="21">
        <f t="shared" ca="1" si="41"/>
        <v>0</v>
      </c>
      <c r="CH53" s="21">
        <f t="shared" ca="1" si="41"/>
        <v>178698.1</v>
      </c>
      <c r="CI53" s="22">
        <f t="shared" ca="1" si="25"/>
        <v>0</v>
      </c>
      <c r="CJ53" s="21">
        <f t="shared" ca="1" si="37"/>
        <v>0</v>
      </c>
      <c r="CK53" s="21">
        <f t="shared" ca="1" si="37"/>
        <v>0</v>
      </c>
      <c r="CL53" s="22">
        <f t="shared" ca="1" si="26"/>
        <v>0</v>
      </c>
      <c r="CM53" s="21">
        <f t="shared" ca="1" si="38"/>
        <v>0</v>
      </c>
      <c r="CN53" s="21">
        <f t="shared" ca="1" si="38"/>
        <v>0</v>
      </c>
      <c r="CO53" s="22">
        <f t="shared" ca="1" si="27"/>
        <v>0</v>
      </c>
      <c r="CP53" s="21">
        <f t="shared" ca="1" si="36"/>
        <v>0</v>
      </c>
      <c r="CQ53" s="21">
        <f t="shared" ca="1" si="36"/>
        <v>0</v>
      </c>
      <c r="CR53" s="21">
        <f t="shared" ca="1" si="36"/>
        <v>0</v>
      </c>
      <c r="CS53" s="21">
        <f t="shared" ca="1" si="36"/>
        <v>0</v>
      </c>
      <c r="CT53" s="21">
        <f t="shared" ca="1" si="36"/>
        <v>0</v>
      </c>
      <c r="CU53" s="22">
        <f t="shared" ca="1" si="39"/>
        <v>132637732.10999998</v>
      </c>
    </row>
    <row r="54" spans="1:99" ht="12.75" customHeight="1" x14ac:dyDescent="0.2">
      <c r="A54" s="64" t="s">
        <v>239</v>
      </c>
      <c r="B54" s="20">
        <v>1060</v>
      </c>
      <c r="C54" s="65" t="s">
        <v>146</v>
      </c>
      <c r="D54" s="22">
        <f t="shared" ca="1" si="24"/>
        <v>0</v>
      </c>
      <c r="E54" s="21">
        <f t="shared" ca="1" si="33"/>
        <v>0</v>
      </c>
      <c r="F54" s="21">
        <f t="shared" ca="1" si="33"/>
        <v>0</v>
      </c>
      <c r="G54" s="21">
        <f t="shared" ca="1" si="33"/>
        <v>0</v>
      </c>
      <c r="H54" s="21">
        <f t="shared" ca="1" si="33"/>
        <v>0</v>
      </c>
      <c r="I54" s="21">
        <f t="shared" ca="1" si="33"/>
        <v>0</v>
      </c>
      <c r="J54" s="21">
        <f t="shared" ca="1" si="33"/>
        <v>4068217</v>
      </c>
      <c r="K54" s="21">
        <f t="shared" ca="1" si="33"/>
        <v>-761103</v>
      </c>
      <c r="L54" s="21">
        <f t="shared" ca="1" si="33"/>
        <v>0</v>
      </c>
      <c r="M54" s="21">
        <f t="shared" ca="1" si="33"/>
        <v>0</v>
      </c>
      <c r="N54" s="21">
        <f t="shared" ca="1" si="33"/>
        <v>0</v>
      </c>
      <c r="O54" s="21">
        <f t="shared" ca="1" si="33"/>
        <v>0</v>
      </c>
      <c r="P54" s="21">
        <f t="shared" ca="1" si="33"/>
        <v>0</v>
      </c>
      <c r="Q54" s="21">
        <f t="shared" ca="1" si="33"/>
        <v>0</v>
      </c>
      <c r="R54" s="21">
        <f t="shared" ca="1" si="33"/>
        <v>0</v>
      </c>
      <c r="S54" s="21">
        <f t="shared" ca="1" si="33"/>
        <v>0</v>
      </c>
      <c r="T54" s="21">
        <f t="shared" ref="O54:AD69" ca="1" si="42">IFERROR(INDIRECT("'"&amp;$B$2&amp;"'!"&amp;ADDRESS(MATCH($B54,INDIRECT("'"&amp;$B$2&amp;"'!$B$1:$B$1095"),0),MATCH(T$5,INDIRECT("'"&amp;$B$2&amp;"'!5:5"),0))),0)</f>
        <v>0</v>
      </c>
      <c r="U54" s="21">
        <f t="shared" ca="1" si="42"/>
        <v>0</v>
      </c>
      <c r="V54" s="21">
        <f t="shared" ca="1" si="42"/>
        <v>0</v>
      </c>
      <c r="W54" s="21">
        <f t="shared" ca="1" si="42"/>
        <v>0</v>
      </c>
      <c r="X54" s="21">
        <f t="shared" ca="1" si="42"/>
        <v>0</v>
      </c>
      <c r="Y54" s="21">
        <f t="shared" ca="1" si="34"/>
        <v>0</v>
      </c>
      <c r="Z54" s="21">
        <f t="shared" ca="1" si="34"/>
        <v>0</v>
      </c>
      <c r="AA54" s="21">
        <f t="shared" ca="1" si="34"/>
        <v>0</v>
      </c>
      <c r="AB54" s="21">
        <f t="shared" ca="1" si="34"/>
        <v>0</v>
      </c>
      <c r="AC54" s="21">
        <f t="shared" ca="1" si="34"/>
        <v>0</v>
      </c>
      <c r="AD54" s="21">
        <f t="shared" ca="1" si="34"/>
        <v>0</v>
      </c>
      <c r="AE54" s="21">
        <f t="shared" ca="1" si="34"/>
        <v>0</v>
      </c>
      <c r="AF54" s="21">
        <f t="shared" ca="1" si="34"/>
        <v>0</v>
      </c>
      <c r="AG54" s="21">
        <f t="shared" ca="1" si="34"/>
        <v>0</v>
      </c>
      <c r="AH54" s="21">
        <f t="shared" ca="1" si="34"/>
        <v>0</v>
      </c>
      <c r="AI54" s="21">
        <f t="shared" ca="1" si="34"/>
        <v>0</v>
      </c>
      <c r="AJ54" s="21">
        <f t="shared" ca="1" si="34"/>
        <v>0</v>
      </c>
      <c r="AK54" s="21">
        <f t="shared" ref="AK54:AZ69" ca="1" si="43">IFERROR(INDIRECT("'"&amp;$B$2&amp;"'!"&amp;ADDRESS(MATCH($B54,INDIRECT("'"&amp;$B$2&amp;"'!$B$1:$B$1095"),0),MATCH(AK$5,INDIRECT("'"&amp;$B$2&amp;"'!5:5"),0))),0)</f>
        <v>0</v>
      </c>
      <c r="AL54" s="21">
        <f t="shared" ca="1" si="43"/>
        <v>0</v>
      </c>
      <c r="AM54" s="21">
        <f t="shared" ca="1" si="43"/>
        <v>0</v>
      </c>
      <c r="AN54" s="21">
        <f t="shared" ca="1" si="43"/>
        <v>0</v>
      </c>
      <c r="AO54" s="21">
        <f t="shared" ca="1" si="43"/>
        <v>0</v>
      </c>
      <c r="AP54" s="21">
        <f t="shared" ca="1" si="43"/>
        <v>0</v>
      </c>
      <c r="AQ54" s="21">
        <f t="shared" ca="1" si="43"/>
        <v>0</v>
      </c>
      <c r="AR54" s="21">
        <f t="shared" ca="1" si="43"/>
        <v>0</v>
      </c>
      <c r="AS54" s="21">
        <f t="shared" ca="1" si="43"/>
        <v>0</v>
      </c>
      <c r="AT54" s="21">
        <f t="shared" ca="1" si="43"/>
        <v>0</v>
      </c>
      <c r="AU54" s="21">
        <f t="shared" ca="1" si="43"/>
        <v>0</v>
      </c>
      <c r="AV54" s="21">
        <f t="shared" ca="1" si="43"/>
        <v>0</v>
      </c>
      <c r="AW54" s="21">
        <f t="shared" ca="1" si="43"/>
        <v>0</v>
      </c>
      <c r="AX54" s="21">
        <f t="shared" ca="1" si="43"/>
        <v>0</v>
      </c>
      <c r="AY54" s="21">
        <f t="shared" ca="1" si="43"/>
        <v>0</v>
      </c>
      <c r="AZ54" s="21">
        <f t="shared" ca="1" si="43"/>
        <v>0</v>
      </c>
      <c r="BA54" s="21">
        <f t="shared" ca="1" si="40"/>
        <v>0</v>
      </c>
      <c r="BB54" s="21">
        <f t="shared" ca="1" si="40"/>
        <v>0</v>
      </c>
      <c r="BC54" s="21">
        <f t="shared" ca="1" si="40"/>
        <v>0</v>
      </c>
      <c r="BD54" s="21">
        <f t="shared" ca="1" si="40"/>
        <v>0</v>
      </c>
      <c r="BE54" s="21">
        <f t="shared" ca="1" si="40"/>
        <v>0</v>
      </c>
      <c r="BF54" s="21">
        <f t="shared" ca="1" si="40"/>
        <v>0</v>
      </c>
      <c r="BG54" s="21">
        <f t="shared" ca="1" si="40"/>
        <v>0</v>
      </c>
      <c r="BH54" s="21">
        <f t="shared" ca="1" si="40"/>
        <v>0</v>
      </c>
      <c r="BI54" s="21">
        <f t="shared" ca="1" si="40"/>
        <v>0</v>
      </c>
      <c r="BJ54" s="21">
        <f t="shared" ca="1" si="40"/>
        <v>0</v>
      </c>
      <c r="BK54" s="21">
        <f t="shared" ca="1" si="40"/>
        <v>0</v>
      </c>
      <c r="BL54" s="21">
        <f t="shared" ca="1" si="40"/>
        <v>0</v>
      </c>
      <c r="BM54" s="21">
        <f t="shared" ca="1" si="40"/>
        <v>0</v>
      </c>
      <c r="BN54" s="21">
        <f t="shared" ca="1" si="40"/>
        <v>0</v>
      </c>
      <c r="BO54" s="21">
        <f t="shared" ca="1" si="40"/>
        <v>0</v>
      </c>
      <c r="BP54" s="21">
        <f t="shared" ca="1" si="40"/>
        <v>0</v>
      </c>
      <c r="BQ54" s="21">
        <f t="shared" ca="1" si="35"/>
        <v>0</v>
      </c>
      <c r="BR54" s="21">
        <f t="shared" ca="1" si="35"/>
        <v>0</v>
      </c>
      <c r="BS54" s="21">
        <f t="shared" ca="1" si="35"/>
        <v>0</v>
      </c>
      <c r="BT54" s="21">
        <f t="shared" ca="1" si="35"/>
        <v>0</v>
      </c>
      <c r="BU54" s="21">
        <f t="shared" ca="1" si="35"/>
        <v>0</v>
      </c>
      <c r="BV54" s="21">
        <f t="shared" ca="1" si="35"/>
        <v>0</v>
      </c>
      <c r="BW54" s="21">
        <f t="shared" ca="1" si="35"/>
        <v>0</v>
      </c>
      <c r="BX54" s="21">
        <f t="shared" ca="1" si="35"/>
        <v>0</v>
      </c>
      <c r="BY54" s="21">
        <f t="shared" ca="1" si="35"/>
        <v>0</v>
      </c>
      <c r="BZ54" s="21">
        <f t="shared" ca="1" si="35"/>
        <v>0</v>
      </c>
      <c r="CA54" s="21">
        <f t="shared" ca="1" si="35"/>
        <v>0</v>
      </c>
      <c r="CB54" s="21">
        <f t="shared" ca="1" si="35"/>
        <v>0</v>
      </c>
      <c r="CC54" s="21">
        <f t="shared" ca="1" si="35"/>
        <v>0</v>
      </c>
      <c r="CD54" s="21">
        <f t="shared" ca="1" si="35"/>
        <v>0</v>
      </c>
      <c r="CE54" s="21">
        <f t="shared" ref="CE54:CH69" ca="1" si="44">IFERROR(INDIRECT("'"&amp;$B$2&amp;"'!"&amp;ADDRESS(MATCH($B54,INDIRECT("'"&amp;$B$2&amp;"'!$B$1:$B$1095"),0),MATCH(CE$5,INDIRECT("'"&amp;$B$2&amp;"'!5:5"),0))),0)</f>
        <v>0</v>
      </c>
      <c r="CF54" s="21">
        <f t="shared" ca="1" si="44"/>
        <v>0</v>
      </c>
      <c r="CG54" s="21">
        <f t="shared" ca="1" si="44"/>
        <v>0</v>
      </c>
      <c r="CH54" s="21">
        <f t="shared" ca="1" si="44"/>
        <v>0</v>
      </c>
      <c r="CI54" s="22">
        <f t="shared" ca="1" si="25"/>
        <v>0</v>
      </c>
      <c r="CJ54" s="21">
        <f t="shared" ca="1" si="37"/>
        <v>0</v>
      </c>
      <c r="CK54" s="21">
        <f t="shared" ca="1" si="37"/>
        <v>0</v>
      </c>
      <c r="CL54" s="22">
        <f t="shared" ca="1" si="26"/>
        <v>0</v>
      </c>
      <c r="CM54" s="21">
        <f t="shared" ca="1" si="38"/>
        <v>0</v>
      </c>
      <c r="CN54" s="21">
        <f t="shared" ca="1" si="38"/>
        <v>0</v>
      </c>
      <c r="CO54" s="22">
        <f t="shared" ca="1" si="27"/>
        <v>0</v>
      </c>
      <c r="CP54" s="21">
        <f t="shared" ca="1" si="36"/>
        <v>0</v>
      </c>
      <c r="CQ54" s="21">
        <f t="shared" ca="1" si="36"/>
        <v>0</v>
      </c>
      <c r="CR54" s="21">
        <f t="shared" ca="1" si="36"/>
        <v>0</v>
      </c>
      <c r="CS54" s="21">
        <f t="shared" ca="1" si="36"/>
        <v>0</v>
      </c>
      <c r="CT54" s="21">
        <f t="shared" ca="1" si="36"/>
        <v>0</v>
      </c>
      <c r="CU54" s="22">
        <f t="shared" ca="1" si="39"/>
        <v>3307114</v>
      </c>
    </row>
    <row r="55" spans="1:99" ht="12.75" customHeight="1" x14ac:dyDescent="0.2">
      <c r="A55" s="64" t="s">
        <v>241</v>
      </c>
      <c r="B55" s="20">
        <v>1061</v>
      </c>
      <c r="C55" s="65" t="s">
        <v>146</v>
      </c>
      <c r="D55" s="22">
        <f t="shared" ca="1" si="24"/>
        <v>0</v>
      </c>
      <c r="E55" s="21">
        <f t="shared" ref="E55:T70" ca="1" si="45">IFERROR(INDIRECT("'"&amp;$B$2&amp;"'!"&amp;ADDRESS(MATCH($B55,INDIRECT("'"&amp;$B$2&amp;"'!$B$1:$B$1095"),0),MATCH(E$5,INDIRECT("'"&amp;$B$2&amp;"'!5:5"),0))),0)</f>
        <v>0</v>
      </c>
      <c r="F55" s="21">
        <f t="shared" ca="1" si="45"/>
        <v>0</v>
      </c>
      <c r="G55" s="21">
        <f t="shared" ca="1" si="45"/>
        <v>0</v>
      </c>
      <c r="H55" s="21">
        <f t="shared" ca="1" si="45"/>
        <v>0</v>
      </c>
      <c r="I55" s="21">
        <f t="shared" ca="1" si="45"/>
        <v>0</v>
      </c>
      <c r="J55" s="21">
        <f t="shared" ca="1" si="45"/>
        <v>0</v>
      </c>
      <c r="K55" s="21">
        <f t="shared" ca="1" si="45"/>
        <v>0</v>
      </c>
      <c r="L55" s="21">
        <f t="shared" ca="1" si="45"/>
        <v>0</v>
      </c>
      <c r="M55" s="21">
        <f t="shared" ca="1" si="45"/>
        <v>0</v>
      </c>
      <c r="N55" s="21">
        <f t="shared" ca="1" si="45"/>
        <v>0</v>
      </c>
      <c r="O55" s="21">
        <f t="shared" ca="1" si="42"/>
        <v>0</v>
      </c>
      <c r="P55" s="21">
        <f t="shared" ca="1" si="42"/>
        <v>0</v>
      </c>
      <c r="Q55" s="21">
        <f t="shared" ca="1" si="42"/>
        <v>0</v>
      </c>
      <c r="R55" s="21">
        <f t="shared" ca="1" si="42"/>
        <v>0</v>
      </c>
      <c r="S55" s="21">
        <f t="shared" ca="1" si="42"/>
        <v>0</v>
      </c>
      <c r="T55" s="21">
        <f t="shared" ca="1" si="42"/>
        <v>0</v>
      </c>
      <c r="U55" s="21">
        <f t="shared" ca="1" si="42"/>
        <v>0</v>
      </c>
      <c r="V55" s="21">
        <f t="shared" ca="1" si="42"/>
        <v>0</v>
      </c>
      <c r="W55" s="21">
        <f t="shared" ca="1" si="42"/>
        <v>0</v>
      </c>
      <c r="X55" s="21">
        <f t="shared" ca="1" si="42"/>
        <v>0</v>
      </c>
      <c r="Y55" s="21">
        <f t="shared" ca="1" si="42"/>
        <v>0</v>
      </c>
      <c r="Z55" s="21">
        <f t="shared" ca="1" si="42"/>
        <v>0</v>
      </c>
      <c r="AA55" s="21">
        <f t="shared" ca="1" si="42"/>
        <v>0</v>
      </c>
      <c r="AB55" s="21">
        <f t="shared" ca="1" si="42"/>
        <v>0</v>
      </c>
      <c r="AC55" s="21">
        <f t="shared" ca="1" si="42"/>
        <v>0</v>
      </c>
      <c r="AD55" s="21">
        <f t="shared" ca="1" si="42"/>
        <v>0</v>
      </c>
      <c r="AE55" s="21">
        <f t="shared" ref="AE55:AT70" ca="1" si="46">IFERROR(INDIRECT("'"&amp;$B$2&amp;"'!"&amp;ADDRESS(MATCH($B55,INDIRECT("'"&amp;$B$2&amp;"'!$B$1:$B$1095"),0),MATCH(AE$5,INDIRECT("'"&amp;$B$2&amp;"'!5:5"),0))),0)</f>
        <v>0</v>
      </c>
      <c r="AF55" s="21">
        <f t="shared" ca="1" si="46"/>
        <v>0</v>
      </c>
      <c r="AG55" s="21">
        <f t="shared" ca="1" si="46"/>
        <v>0</v>
      </c>
      <c r="AH55" s="21">
        <f t="shared" ca="1" si="46"/>
        <v>0</v>
      </c>
      <c r="AI55" s="21">
        <f t="shared" ca="1" si="46"/>
        <v>0</v>
      </c>
      <c r="AJ55" s="21">
        <f t="shared" ca="1" si="46"/>
        <v>0</v>
      </c>
      <c r="AK55" s="21">
        <f t="shared" ca="1" si="46"/>
        <v>0</v>
      </c>
      <c r="AL55" s="21">
        <f t="shared" ca="1" si="46"/>
        <v>0</v>
      </c>
      <c r="AM55" s="21">
        <f t="shared" ca="1" si="46"/>
        <v>0</v>
      </c>
      <c r="AN55" s="21">
        <f t="shared" ca="1" si="46"/>
        <v>0</v>
      </c>
      <c r="AO55" s="21">
        <f t="shared" ca="1" si="46"/>
        <v>0</v>
      </c>
      <c r="AP55" s="21">
        <f t="shared" ca="1" si="46"/>
        <v>0</v>
      </c>
      <c r="AQ55" s="21">
        <f t="shared" ca="1" si="46"/>
        <v>0</v>
      </c>
      <c r="AR55" s="21">
        <f t="shared" ca="1" si="46"/>
        <v>0</v>
      </c>
      <c r="AS55" s="21">
        <f t="shared" ca="1" si="43"/>
        <v>0</v>
      </c>
      <c r="AT55" s="21">
        <f t="shared" ca="1" si="43"/>
        <v>0</v>
      </c>
      <c r="AU55" s="21">
        <f t="shared" ca="1" si="43"/>
        <v>0</v>
      </c>
      <c r="AV55" s="21">
        <f t="shared" ca="1" si="43"/>
        <v>0</v>
      </c>
      <c r="AW55" s="21">
        <f t="shared" ca="1" si="43"/>
        <v>0</v>
      </c>
      <c r="AX55" s="21">
        <f t="shared" ca="1" si="43"/>
        <v>0</v>
      </c>
      <c r="AY55" s="21">
        <f t="shared" ca="1" si="43"/>
        <v>0</v>
      </c>
      <c r="AZ55" s="21">
        <f t="shared" ca="1" si="43"/>
        <v>0</v>
      </c>
      <c r="BA55" s="21">
        <f t="shared" ca="1" si="40"/>
        <v>0</v>
      </c>
      <c r="BB55" s="21">
        <f t="shared" ca="1" si="40"/>
        <v>0</v>
      </c>
      <c r="BC55" s="21">
        <f t="shared" ca="1" si="40"/>
        <v>0</v>
      </c>
      <c r="BD55" s="21">
        <f t="shared" ca="1" si="40"/>
        <v>0</v>
      </c>
      <c r="BE55" s="21">
        <f t="shared" ca="1" si="40"/>
        <v>0</v>
      </c>
      <c r="BF55" s="21">
        <f t="shared" ca="1" si="40"/>
        <v>0</v>
      </c>
      <c r="BG55" s="21">
        <f t="shared" ca="1" si="40"/>
        <v>0</v>
      </c>
      <c r="BH55" s="21">
        <f t="shared" ca="1" si="40"/>
        <v>0</v>
      </c>
      <c r="BI55" s="21">
        <f t="shared" ca="1" si="40"/>
        <v>0</v>
      </c>
      <c r="BJ55" s="21">
        <f t="shared" ca="1" si="40"/>
        <v>0</v>
      </c>
      <c r="BK55" s="21">
        <f t="shared" ca="1" si="40"/>
        <v>0</v>
      </c>
      <c r="BL55" s="21">
        <f t="shared" ca="1" si="40"/>
        <v>0</v>
      </c>
      <c r="BM55" s="21">
        <f t="shared" ca="1" si="40"/>
        <v>0</v>
      </c>
      <c r="BN55" s="21">
        <f t="shared" ca="1" si="40"/>
        <v>0</v>
      </c>
      <c r="BO55" s="21">
        <f t="shared" ca="1" si="40"/>
        <v>0</v>
      </c>
      <c r="BP55" s="21">
        <f t="shared" ca="1" si="40"/>
        <v>0</v>
      </c>
      <c r="BQ55" s="21">
        <f t="shared" ref="BQ55:CF70" ca="1" si="47">IFERROR(INDIRECT("'"&amp;$B$2&amp;"'!"&amp;ADDRESS(MATCH($B55,INDIRECT("'"&amp;$B$2&amp;"'!$B$1:$B$1095"),0),MATCH(BQ$5,INDIRECT("'"&amp;$B$2&amp;"'!5:5"),0))),0)</f>
        <v>0</v>
      </c>
      <c r="BR55" s="21">
        <f t="shared" ca="1" si="47"/>
        <v>0</v>
      </c>
      <c r="BS55" s="21">
        <f t="shared" ca="1" si="47"/>
        <v>0</v>
      </c>
      <c r="BT55" s="21">
        <f t="shared" ca="1" si="47"/>
        <v>0</v>
      </c>
      <c r="BU55" s="21">
        <f t="shared" ca="1" si="47"/>
        <v>0</v>
      </c>
      <c r="BV55" s="21">
        <f t="shared" ca="1" si="47"/>
        <v>0</v>
      </c>
      <c r="BW55" s="21">
        <f t="shared" ca="1" si="47"/>
        <v>0</v>
      </c>
      <c r="BX55" s="21">
        <f t="shared" ca="1" si="47"/>
        <v>0</v>
      </c>
      <c r="BY55" s="21">
        <f t="shared" ca="1" si="47"/>
        <v>0</v>
      </c>
      <c r="BZ55" s="21">
        <f t="shared" ca="1" si="47"/>
        <v>0</v>
      </c>
      <c r="CA55" s="21">
        <f t="shared" ca="1" si="47"/>
        <v>0</v>
      </c>
      <c r="CB55" s="21">
        <f t="shared" ca="1" si="47"/>
        <v>0</v>
      </c>
      <c r="CC55" s="21">
        <f t="shared" ca="1" si="47"/>
        <v>0</v>
      </c>
      <c r="CD55" s="21">
        <f t="shared" ca="1" si="47"/>
        <v>0</v>
      </c>
      <c r="CE55" s="21">
        <f t="shared" ca="1" si="47"/>
        <v>0</v>
      </c>
      <c r="CF55" s="21">
        <f t="shared" ca="1" si="47"/>
        <v>0</v>
      </c>
      <c r="CG55" s="21">
        <f t="shared" ca="1" si="44"/>
        <v>0</v>
      </c>
      <c r="CH55" s="21">
        <f t="shared" ca="1" si="44"/>
        <v>0</v>
      </c>
      <c r="CI55" s="22">
        <f t="shared" ca="1" si="25"/>
        <v>39028251.240000002</v>
      </c>
      <c r="CJ55" s="21">
        <f t="shared" ca="1" si="37"/>
        <v>0</v>
      </c>
      <c r="CK55" s="21">
        <f t="shared" ca="1" si="37"/>
        <v>0</v>
      </c>
      <c r="CL55" s="22">
        <f t="shared" ca="1" si="26"/>
        <v>42162.74</v>
      </c>
      <c r="CM55" s="21">
        <f t="shared" ca="1" si="38"/>
        <v>10230.15</v>
      </c>
      <c r="CN55" s="21">
        <f t="shared" ca="1" si="38"/>
        <v>31932.59</v>
      </c>
      <c r="CO55" s="22">
        <f t="shared" ca="1" si="27"/>
        <v>38986088.5</v>
      </c>
      <c r="CP55" s="21">
        <f t="shared" ref="CP55:CT70" ca="1" si="48">IFERROR(INDIRECT("'"&amp;$B$2&amp;"'!"&amp;ADDRESS(MATCH($B55,INDIRECT("'"&amp;$B$2&amp;"'!$B$1:$B$1095"),0),MATCH(CP$5,INDIRECT("'"&amp;$B$2&amp;"'!5:5"),0))),0)</f>
        <v>124143.82</v>
      </c>
      <c r="CQ55" s="21">
        <f t="shared" ca="1" si="48"/>
        <v>38861944.68</v>
      </c>
      <c r="CR55" s="21">
        <f t="shared" ca="1" si="48"/>
        <v>0</v>
      </c>
      <c r="CS55" s="21">
        <f t="shared" ca="1" si="48"/>
        <v>0</v>
      </c>
      <c r="CT55" s="21">
        <f t="shared" ca="1" si="48"/>
        <v>0</v>
      </c>
      <c r="CU55" s="22">
        <f t="shared" ca="1" si="39"/>
        <v>39028251.240000002</v>
      </c>
    </row>
    <row r="56" spans="1:99" ht="12.75" customHeight="1" x14ac:dyDescent="0.2">
      <c r="A56" s="64" t="s">
        <v>243</v>
      </c>
      <c r="B56" s="20">
        <v>2001</v>
      </c>
      <c r="C56" s="65" t="s">
        <v>146</v>
      </c>
      <c r="D56" s="22">
        <f t="shared" ca="1" si="24"/>
        <v>0</v>
      </c>
      <c r="E56" s="21">
        <f t="shared" ca="1" si="45"/>
        <v>0</v>
      </c>
      <c r="F56" s="21">
        <f t="shared" ca="1" si="45"/>
        <v>0</v>
      </c>
      <c r="G56" s="21">
        <f t="shared" ca="1" si="45"/>
        <v>0</v>
      </c>
      <c r="H56" s="21">
        <f t="shared" ca="1" si="45"/>
        <v>0</v>
      </c>
      <c r="I56" s="21">
        <f t="shared" ca="1" si="45"/>
        <v>0</v>
      </c>
      <c r="J56" s="21">
        <f t="shared" ca="1" si="45"/>
        <v>0</v>
      </c>
      <c r="K56" s="21">
        <f t="shared" ca="1" si="45"/>
        <v>0</v>
      </c>
      <c r="L56" s="21">
        <f t="shared" ca="1" si="45"/>
        <v>0</v>
      </c>
      <c r="M56" s="21">
        <f t="shared" ca="1" si="45"/>
        <v>0</v>
      </c>
      <c r="N56" s="21">
        <f t="shared" ca="1" si="45"/>
        <v>0</v>
      </c>
      <c r="O56" s="21">
        <f t="shared" ca="1" si="42"/>
        <v>0</v>
      </c>
      <c r="P56" s="21">
        <f t="shared" ca="1" si="42"/>
        <v>0</v>
      </c>
      <c r="Q56" s="21">
        <f t="shared" ca="1" si="42"/>
        <v>0</v>
      </c>
      <c r="R56" s="21">
        <f t="shared" ca="1" si="42"/>
        <v>0</v>
      </c>
      <c r="S56" s="21">
        <f t="shared" ca="1" si="42"/>
        <v>0</v>
      </c>
      <c r="T56" s="21">
        <f t="shared" ca="1" si="42"/>
        <v>0</v>
      </c>
      <c r="U56" s="21">
        <f t="shared" ca="1" si="42"/>
        <v>0</v>
      </c>
      <c r="V56" s="21">
        <f t="shared" ca="1" si="42"/>
        <v>0</v>
      </c>
      <c r="W56" s="21">
        <f t="shared" ca="1" si="42"/>
        <v>0</v>
      </c>
      <c r="X56" s="21">
        <f t="shared" ca="1" si="42"/>
        <v>0</v>
      </c>
      <c r="Y56" s="21">
        <f t="shared" ca="1" si="42"/>
        <v>0</v>
      </c>
      <c r="Z56" s="21">
        <f t="shared" ca="1" si="42"/>
        <v>0</v>
      </c>
      <c r="AA56" s="21">
        <f t="shared" ca="1" si="42"/>
        <v>0</v>
      </c>
      <c r="AB56" s="21">
        <f t="shared" ca="1" si="42"/>
        <v>0</v>
      </c>
      <c r="AC56" s="21">
        <f t="shared" ca="1" si="42"/>
        <v>0</v>
      </c>
      <c r="AD56" s="21">
        <f t="shared" ca="1" si="42"/>
        <v>0</v>
      </c>
      <c r="AE56" s="21">
        <f t="shared" ca="1" si="46"/>
        <v>0</v>
      </c>
      <c r="AF56" s="21">
        <f t="shared" ca="1" si="46"/>
        <v>0</v>
      </c>
      <c r="AG56" s="21">
        <f t="shared" ca="1" si="46"/>
        <v>0</v>
      </c>
      <c r="AH56" s="21">
        <f t="shared" ca="1" si="46"/>
        <v>0</v>
      </c>
      <c r="AI56" s="21">
        <f t="shared" ca="1" si="46"/>
        <v>0</v>
      </c>
      <c r="AJ56" s="21">
        <f t="shared" ca="1" si="46"/>
        <v>0</v>
      </c>
      <c r="AK56" s="21">
        <f t="shared" ca="1" si="46"/>
        <v>0</v>
      </c>
      <c r="AL56" s="21">
        <f t="shared" ca="1" si="46"/>
        <v>0</v>
      </c>
      <c r="AM56" s="21">
        <f t="shared" ca="1" si="46"/>
        <v>0</v>
      </c>
      <c r="AN56" s="21">
        <f t="shared" ca="1" si="46"/>
        <v>0</v>
      </c>
      <c r="AO56" s="21">
        <f t="shared" ca="1" si="46"/>
        <v>0</v>
      </c>
      <c r="AP56" s="21">
        <f t="shared" ca="1" si="46"/>
        <v>0</v>
      </c>
      <c r="AQ56" s="21">
        <f t="shared" ca="1" si="46"/>
        <v>0</v>
      </c>
      <c r="AR56" s="21">
        <f t="shared" ca="1" si="46"/>
        <v>0</v>
      </c>
      <c r="AS56" s="21">
        <f t="shared" ca="1" si="43"/>
        <v>0</v>
      </c>
      <c r="AT56" s="21">
        <f t="shared" ca="1" si="43"/>
        <v>0</v>
      </c>
      <c r="AU56" s="21">
        <f t="shared" ca="1" si="43"/>
        <v>0</v>
      </c>
      <c r="AV56" s="21">
        <f t="shared" ca="1" si="43"/>
        <v>0</v>
      </c>
      <c r="AW56" s="21">
        <f t="shared" ca="1" si="43"/>
        <v>0</v>
      </c>
      <c r="AX56" s="21">
        <f t="shared" ca="1" si="43"/>
        <v>0</v>
      </c>
      <c r="AY56" s="21">
        <f t="shared" ca="1" si="43"/>
        <v>0</v>
      </c>
      <c r="AZ56" s="21">
        <f t="shared" ca="1" si="43"/>
        <v>0</v>
      </c>
      <c r="BA56" s="21">
        <f t="shared" ca="1" si="40"/>
        <v>0</v>
      </c>
      <c r="BB56" s="21">
        <f t="shared" ca="1" si="40"/>
        <v>0</v>
      </c>
      <c r="BC56" s="21">
        <f t="shared" ca="1" si="40"/>
        <v>0</v>
      </c>
      <c r="BD56" s="21">
        <f t="shared" ca="1" si="40"/>
        <v>0</v>
      </c>
      <c r="BE56" s="21">
        <f t="shared" ca="1" si="40"/>
        <v>0</v>
      </c>
      <c r="BF56" s="21">
        <f t="shared" ca="1" si="40"/>
        <v>0</v>
      </c>
      <c r="BG56" s="21">
        <f t="shared" ca="1" si="40"/>
        <v>0</v>
      </c>
      <c r="BH56" s="21">
        <f t="shared" ca="1" si="40"/>
        <v>0</v>
      </c>
      <c r="BI56" s="21">
        <f t="shared" ca="1" si="40"/>
        <v>0</v>
      </c>
      <c r="BJ56" s="21">
        <f t="shared" ca="1" si="40"/>
        <v>0</v>
      </c>
      <c r="BK56" s="21">
        <f t="shared" ca="1" si="40"/>
        <v>0</v>
      </c>
      <c r="BL56" s="21">
        <f t="shared" ca="1" si="40"/>
        <v>0</v>
      </c>
      <c r="BM56" s="21">
        <f t="shared" ca="1" si="40"/>
        <v>0</v>
      </c>
      <c r="BN56" s="21">
        <f t="shared" ca="1" si="40"/>
        <v>0</v>
      </c>
      <c r="BO56" s="21">
        <f t="shared" ca="1" si="40"/>
        <v>0</v>
      </c>
      <c r="BP56" s="21">
        <f t="shared" ca="1" si="40"/>
        <v>0</v>
      </c>
      <c r="BQ56" s="21">
        <f t="shared" ca="1" si="47"/>
        <v>0</v>
      </c>
      <c r="BR56" s="21">
        <f t="shared" ca="1" si="47"/>
        <v>0</v>
      </c>
      <c r="BS56" s="21">
        <f t="shared" ca="1" si="47"/>
        <v>0</v>
      </c>
      <c r="BT56" s="21">
        <f t="shared" ca="1" si="47"/>
        <v>0</v>
      </c>
      <c r="BU56" s="21">
        <f t="shared" ca="1" si="47"/>
        <v>0</v>
      </c>
      <c r="BV56" s="21">
        <f t="shared" ca="1" si="47"/>
        <v>0</v>
      </c>
      <c r="BW56" s="21">
        <f t="shared" ca="1" si="47"/>
        <v>0</v>
      </c>
      <c r="BX56" s="21">
        <f t="shared" ca="1" si="47"/>
        <v>0</v>
      </c>
      <c r="BY56" s="21">
        <f t="shared" ca="1" si="47"/>
        <v>0</v>
      </c>
      <c r="BZ56" s="21">
        <f t="shared" ca="1" si="47"/>
        <v>0</v>
      </c>
      <c r="CA56" s="21">
        <f t="shared" ca="1" si="47"/>
        <v>0</v>
      </c>
      <c r="CB56" s="21">
        <f t="shared" ca="1" si="47"/>
        <v>0</v>
      </c>
      <c r="CC56" s="21">
        <f t="shared" ca="1" si="47"/>
        <v>0</v>
      </c>
      <c r="CD56" s="21">
        <f t="shared" ca="1" si="47"/>
        <v>0</v>
      </c>
      <c r="CE56" s="21">
        <f t="shared" ca="1" si="47"/>
        <v>0</v>
      </c>
      <c r="CF56" s="21">
        <f t="shared" ca="1" si="47"/>
        <v>0</v>
      </c>
      <c r="CG56" s="21">
        <f t="shared" ca="1" si="44"/>
        <v>0</v>
      </c>
      <c r="CH56" s="21">
        <f t="shared" ca="1" si="44"/>
        <v>0</v>
      </c>
      <c r="CI56" s="22">
        <f t="shared" ca="1" si="25"/>
        <v>4384767213.8197079</v>
      </c>
      <c r="CJ56" s="21">
        <f t="shared" ca="1" si="37"/>
        <v>6274828.0599999996</v>
      </c>
      <c r="CK56" s="21">
        <f t="shared" ca="1" si="37"/>
        <v>0</v>
      </c>
      <c r="CL56" s="22">
        <f t="shared" ca="1" si="26"/>
        <v>1505611068.9210422</v>
      </c>
      <c r="CM56" s="21">
        <f t="shared" ca="1" si="38"/>
        <v>6857499.3830000032</v>
      </c>
      <c r="CN56" s="21">
        <f t="shared" ca="1" si="38"/>
        <v>1498753569.5380423</v>
      </c>
      <c r="CO56" s="22">
        <f t="shared" ca="1" si="27"/>
        <v>2872881316.838666</v>
      </c>
      <c r="CP56" s="21">
        <f t="shared" ca="1" si="48"/>
        <v>20340145.98</v>
      </c>
      <c r="CQ56" s="21">
        <f t="shared" ca="1" si="48"/>
        <v>2852541170.8586659</v>
      </c>
      <c r="CR56" s="21">
        <f t="shared" ca="1" si="48"/>
        <v>0</v>
      </c>
      <c r="CS56" s="21">
        <f t="shared" ca="1" si="48"/>
        <v>0</v>
      </c>
      <c r="CT56" s="21">
        <f t="shared" ca="1" si="48"/>
        <v>0</v>
      </c>
      <c r="CU56" s="22">
        <f t="shared" ca="1" si="9"/>
        <v>4384767213.8197079</v>
      </c>
    </row>
    <row r="57" spans="1:99" ht="12.75" customHeight="1" x14ac:dyDescent="0.2">
      <c r="A57" s="64" t="s">
        <v>245</v>
      </c>
      <c r="B57" s="20">
        <v>2002</v>
      </c>
      <c r="C57" s="65" t="s">
        <v>246</v>
      </c>
      <c r="D57" s="22">
        <f t="shared" ca="1" si="24"/>
        <v>0</v>
      </c>
      <c r="E57" s="21">
        <f t="shared" ca="1" si="45"/>
        <v>0</v>
      </c>
      <c r="F57" s="21">
        <f t="shared" ca="1" si="45"/>
        <v>0</v>
      </c>
      <c r="G57" s="21">
        <f t="shared" ca="1" si="45"/>
        <v>0</v>
      </c>
      <c r="H57" s="21">
        <f t="shared" ca="1" si="45"/>
        <v>0</v>
      </c>
      <c r="I57" s="21">
        <f t="shared" ca="1" si="45"/>
        <v>0</v>
      </c>
      <c r="J57" s="21">
        <f t="shared" ca="1" si="45"/>
        <v>0</v>
      </c>
      <c r="K57" s="21">
        <f t="shared" ca="1" si="45"/>
        <v>0</v>
      </c>
      <c r="L57" s="21">
        <f t="shared" ca="1" si="45"/>
        <v>0</v>
      </c>
      <c r="M57" s="21">
        <f t="shared" ca="1" si="45"/>
        <v>0</v>
      </c>
      <c r="N57" s="21">
        <f t="shared" ca="1" si="45"/>
        <v>0</v>
      </c>
      <c r="O57" s="21">
        <f t="shared" ca="1" si="42"/>
        <v>0</v>
      </c>
      <c r="P57" s="21">
        <f t="shared" ca="1" si="42"/>
        <v>0</v>
      </c>
      <c r="Q57" s="21">
        <f t="shared" ca="1" si="42"/>
        <v>0</v>
      </c>
      <c r="R57" s="21">
        <f t="shared" ca="1" si="42"/>
        <v>0</v>
      </c>
      <c r="S57" s="21">
        <f t="shared" ca="1" si="42"/>
        <v>0</v>
      </c>
      <c r="T57" s="21">
        <f t="shared" ca="1" si="42"/>
        <v>0</v>
      </c>
      <c r="U57" s="21">
        <f t="shared" ca="1" si="42"/>
        <v>0</v>
      </c>
      <c r="V57" s="21">
        <f t="shared" ca="1" si="42"/>
        <v>0</v>
      </c>
      <c r="W57" s="21">
        <f t="shared" ca="1" si="42"/>
        <v>0</v>
      </c>
      <c r="X57" s="21">
        <f t="shared" ca="1" si="42"/>
        <v>0</v>
      </c>
      <c r="Y57" s="21">
        <f t="shared" ca="1" si="42"/>
        <v>0</v>
      </c>
      <c r="Z57" s="21">
        <f t="shared" ca="1" si="42"/>
        <v>0</v>
      </c>
      <c r="AA57" s="21">
        <f t="shared" ca="1" si="42"/>
        <v>0</v>
      </c>
      <c r="AB57" s="21">
        <f t="shared" ca="1" si="42"/>
        <v>0</v>
      </c>
      <c r="AC57" s="21">
        <f t="shared" ca="1" si="42"/>
        <v>0</v>
      </c>
      <c r="AD57" s="21">
        <f t="shared" ca="1" si="42"/>
        <v>0</v>
      </c>
      <c r="AE57" s="21">
        <f t="shared" ca="1" si="46"/>
        <v>0</v>
      </c>
      <c r="AF57" s="21">
        <f t="shared" ca="1" si="46"/>
        <v>0</v>
      </c>
      <c r="AG57" s="21">
        <f t="shared" ca="1" si="46"/>
        <v>0</v>
      </c>
      <c r="AH57" s="21">
        <f t="shared" ca="1" si="46"/>
        <v>0</v>
      </c>
      <c r="AI57" s="21">
        <f t="shared" ca="1" si="46"/>
        <v>0</v>
      </c>
      <c r="AJ57" s="21">
        <f t="shared" ca="1" si="46"/>
        <v>0</v>
      </c>
      <c r="AK57" s="21">
        <f t="shared" ca="1" si="46"/>
        <v>0</v>
      </c>
      <c r="AL57" s="21">
        <f t="shared" ca="1" si="46"/>
        <v>0</v>
      </c>
      <c r="AM57" s="21">
        <f t="shared" ca="1" si="46"/>
        <v>0</v>
      </c>
      <c r="AN57" s="21">
        <f t="shared" ca="1" si="46"/>
        <v>0</v>
      </c>
      <c r="AO57" s="21">
        <f t="shared" ca="1" si="46"/>
        <v>0</v>
      </c>
      <c r="AP57" s="21">
        <f t="shared" ca="1" si="46"/>
        <v>0</v>
      </c>
      <c r="AQ57" s="21">
        <f t="shared" ca="1" si="46"/>
        <v>0</v>
      </c>
      <c r="AR57" s="21">
        <f t="shared" ca="1" si="46"/>
        <v>0</v>
      </c>
      <c r="AS57" s="21">
        <f t="shared" ca="1" si="43"/>
        <v>0</v>
      </c>
      <c r="AT57" s="21">
        <f t="shared" ca="1" si="43"/>
        <v>0</v>
      </c>
      <c r="AU57" s="21">
        <f t="shared" ca="1" si="43"/>
        <v>0</v>
      </c>
      <c r="AV57" s="21">
        <f t="shared" ca="1" si="43"/>
        <v>0</v>
      </c>
      <c r="AW57" s="21">
        <f t="shared" ca="1" si="43"/>
        <v>0</v>
      </c>
      <c r="AX57" s="21">
        <f t="shared" ca="1" si="43"/>
        <v>0</v>
      </c>
      <c r="AY57" s="21">
        <f t="shared" ca="1" si="43"/>
        <v>0</v>
      </c>
      <c r="AZ57" s="21">
        <f t="shared" ca="1" si="43"/>
        <v>0</v>
      </c>
      <c r="BA57" s="21">
        <f t="shared" ca="1" si="40"/>
        <v>0</v>
      </c>
      <c r="BB57" s="21">
        <f t="shared" ca="1" si="40"/>
        <v>0</v>
      </c>
      <c r="BC57" s="21">
        <f t="shared" ca="1" si="40"/>
        <v>0</v>
      </c>
      <c r="BD57" s="21">
        <f t="shared" ca="1" si="40"/>
        <v>6808991.1699999096</v>
      </c>
      <c r="BE57" s="21">
        <f t="shared" ca="1" si="40"/>
        <v>0</v>
      </c>
      <c r="BF57" s="21">
        <f t="shared" ca="1" si="40"/>
        <v>0</v>
      </c>
      <c r="BG57" s="21">
        <f t="shared" ca="1" si="40"/>
        <v>0</v>
      </c>
      <c r="BH57" s="21">
        <f t="shared" ca="1" si="40"/>
        <v>0</v>
      </c>
      <c r="BI57" s="21">
        <f t="shared" ca="1" si="40"/>
        <v>0</v>
      </c>
      <c r="BJ57" s="21">
        <f t="shared" ca="1" si="40"/>
        <v>0</v>
      </c>
      <c r="BK57" s="21">
        <f t="shared" ca="1" si="40"/>
        <v>0</v>
      </c>
      <c r="BL57" s="21">
        <f t="shared" ca="1" si="40"/>
        <v>0</v>
      </c>
      <c r="BM57" s="21">
        <f t="shared" ca="1" si="40"/>
        <v>0</v>
      </c>
      <c r="BN57" s="21">
        <f t="shared" ca="1" si="40"/>
        <v>0</v>
      </c>
      <c r="BO57" s="21">
        <f t="shared" ca="1" si="40"/>
        <v>0</v>
      </c>
      <c r="BP57" s="21">
        <f t="shared" ca="1" si="40"/>
        <v>0</v>
      </c>
      <c r="BQ57" s="21">
        <f t="shared" ca="1" si="47"/>
        <v>0</v>
      </c>
      <c r="BR57" s="21">
        <f t="shared" ca="1" si="47"/>
        <v>0</v>
      </c>
      <c r="BS57" s="21">
        <f t="shared" ca="1" si="47"/>
        <v>0</v>
      </c>
      <c r="BT57" s="21">
        <f t="shared" ca="1" si="47"/>
        <v>0</v>
      </c>
      <c r="BU57" s="21">
        <f t="shared" ca="1" si="47"/>
        <v>0</v>
      </c>
      <c r="BV57" s="21">
        <f t="shared" ca="1" si="47"/>
        <v>0</v>
      </c>
      <c r="BW57" s="21">
        <f t="shared" ca="1" si="47"/>
        <v>0</v>
      </c>
      <c r="BX57" s="21">
        <f t="shared" ca="1" si="47"/>
        <v>0</v>
      </c>
      <c r="BY57" s="21">
        <f t="shared" ca="1" si="47"/>
        <v>0</v>
      </c>
      <c r="BZ57" s="21">
        <f t="shared" ca="1" si="47"/>
        <v>0</v>
      </c>
      <c r="CA57" s="21">
        <f t="shared" ca="1" si="47"/>
        <v>0</v>
      </c>
      <c r="CB57" s="21">
        <f t="shared" ca="1" si="47"/>
        <v>0</v>
      </c>
      <c r="CC57" s="21">
        <f t="shared" ca="1" si="47"/>
        <v>0</v>
      </c>
      <c r="CD57" s="21">
        <f t="shared" ca="1" si="47"/>
        <v>0</v>
      </c>
      <c r="CE57" s="21">
        <f t="shared" ca="1" si="47"/>
        <v>0</v>
      </c>
      <c r="CF57" s="21">
        <f t="shared" ca="1" si="47"/>
        <v>0</v>
      </c>
      <c r="CG57" s="21">
        <f t="shared" ca="1" si="44"/>
        <v>0</v>
      </c>
      <c r="CH57" s="21">
        <f t="shared" ca="1" si="44"/>
        <v>363.48571428571427</v>
      </c>
      <c r="CI57" s="22">
        <f t="shared" ca="1" si="25"/>
        <v>0</v>
      </c>
      <c r="CJ57" s="21">
        <f t="shared" ca="1" si="37"/>
        <v>0</v>
      </c>
      <c r="CK57" s="21">
        <f t="shared" ca="1" si="37"/>
        <v>0</v>
      </c>
      <c r="CL57" s="22">
        <f t="shared" ca="1" si="26"/>
        <v>0</v>
      </c>
      <c r="CM57" s="21">
        <f t="shared" ca="1" si="38"/>
        <v>0</v>
      </c>
      <c r="CN57" s="21">
        <f t="shared" ca="1" si="38"/>
        <v>0</v>
      </c>
      <c r="CO57" s="22">
        <f t="shared" ca="1" si="27"/>
        <v>0</v>
      </c>
      <c r="CP57" s="21">
        <f t="shared" ca="1" si="48"/>
        <v>0</v>
      </c>
      <c r="CQ57" s="21">
        <f t="shared" ca="1" si="48"/>
        <v>0</v>
      </c>
      <c r="CR57" s="21">
        <f t="shared" ca="1" si="48"/>
        <v>0</v>
      </c>
      <c r="CS57" s="21">
        <f t="shared" ca="1" si="48"/>
        <v>0</v>
      </c>
      <c r="CT57" s="21">
        <f t="shared" ca="1" si="48"/>
        <v>0</v>
      </c>
      <c r="CU57" s="22">
        <f t="shared" ca="1" si="9"/>
        <v>6809354.6557141952</v>
      </c>
    </row>
    <row r="58" spans="1:99" ht="12.75" customHeight="1" x14ac:dyDescent="0.2">
      <c r="A58" s="64" t="s">
        <v>248</v>
      </c>
      <c r="B58" s="20">
        <v>2005</v>
      </c>
      <c r="C58" s="65" t="s">
        <v>246</v>
      </c>
      <c r="D58" s="22">
        <f t="shared" ca="1" si="24"/>
        <v>0</v>
      </c>
      <c r="E58" s="21">
        <f t="shared" ca="1" si="45"/>
        <v>0</v>
      </c>
      <c r="F58" s="21">
        <f t="shared" ca="1" si="45"/>
        <v>0</v>
      </c>
      <c r="G58" s="21">
        <f t="shared" ca="1" si="45"/>
        <v>0</v>
      </c>
      <c r="H58" s="21">
        <f t="shared" ca="1" si="45"/>
        <v>0</v>
      </c>
      <c r="I58" s="21">
        <f t="shared" ca="1" si="45"/>
        <v>0</v>
      </c>
      <c r="J58" s="21">
        <f t="shared" ca="1" si="45"/>
        <v>0</v>
      </c>
      <c r="K58" s="21">
        <f t="shared" ca="1" si="45"/>
        <v>0</v>
      </c>
      <c r="L58" s="21">
        <f t="shared" ca="1" si="45"/>
        <v>0</v>
      </c>
      <c r="M58" s="21">
        <f t="shared" ca="1" si="45"/>
        <v>0</v>
      </c>
      <c r="N58" s="21">
        <f t="shared" ca="1" si="45"/>
        <v>0</v>
      </c>
      <c r="O58" s="21">
        <f t="shared" ca="1" si="42"/>
        <v>0</v>
      </c>
      <c r="P58" s="21">
        <f t="shared" ca="1" si="42"/>
        <v>0</v>
      </c>
      <c r="Q58" s="21">
        <f t="shared" ca="1" si="42"/>
        <v>0</v>
      </c>
      <c r="R58" s="21">
        <f t="shared" ca="1" si="42"/>
        <v>0</v>
      </c>
      <c r="S58" s="21">
        <f t="shared" ca="1" si="42"/>
        <v>0</v>
      </c>
      <c r="T58" s="21">
        <f t="shared" ca="1" si="42"/>
        <v>0</v>
      </c>
      <c r="U58" s="21">
        <f t="shared" ca="1" si="42"/>
        <v>0</v>
      </c>
      <c r="V58" s="21">
        <f t="shared" ca="1" si="42"/>
        <v>0</v>
      </c>
      <c r="W58" s="21">
        <f t="shared" ca="1" si="42"/>
        <v>0</v>
      </c>
      <c r="X58" s="21">
        <f t="shared" ca="1" si="42"/>
        <v>0</v>
      </c>
      <c r="Y58" s="21">
        <f t="shared" ca="1" si="42"/>
        <v>0</v>
      </c>
      <c r="Z58" s="21">
        <f t="shared" ca="1" si="42"/>
        <v>0</v>
      </c>
      <c r="AA58" s="21">
        <f t="shared" ca="1" si="42"/>
        <v>0</v>
      </c>
      <c r="AB58" s="21">
        <f t="shared" ca="1" si="42"/>
        <v>0</v>
      </c>
      <c r="AC58" s="21">
        <f t="shared" ca="1" si="42"/>
        <v>0</v>
      </c>
      <c r="AD58" s="21">
        <f t="shared" ca="1" si="42"/>
        <v>0</v>
      </c>
      <c r="AE58" s="21">
        <f t="shared" ca="1" si="46"/>
        <v>0</v>
      </c>
      <c r="AF58" s="21">
        <f t="shared" ca="1" si="46"/>
        <v>0</v>
      </c>
      <c r="AG58" s="21">
        <f t="shared" ca="1" si="46"/>
        <v>0</v>
      </c>
      <c r="AH58" s="21">
        <f t="shared" ca="1" si="46"/>
        <v>0</v>
      </c>
      <c r="AI58" s="21">
        <f t="shared" ca="1" si="46"/>
        <v>0</v>
      </c>
      <c r="AJ58" s="21">
        <f t="shared" ca="1" si="46"/>
        <v>0</v>
      </c>
      <c r="AK58" s="21">
        <f t="shared" ca="1" si="46"/>
        <v>0</v>
      </c>
      <c r="AL58" s="21">
        <f t="shared" ca="1" si="46"/>
        <v>0</v>
      </c>
      <c r="AM58" s="21">
        <f t="shared" ca="1" si="46"/>
        <v>0</v>
      </c>
      <c r="AN58" s="21">
        <f t="shared" ca="1" si="46"/>
        <v>0</v>
      </c>
      <c r="AO58" s="21">
        <f t="shared" ca="1" si="46"/>
        <v>0</v>
      </c>
      <c r="AP58" s="21">
        <f t="shared" ca="1" si="46"/>
        <v>0</v>
      </c>
      <c r="AQ58" s="21">
        <f t="shared" ca="1" si="46"/>
        <v>0</v>
      </c>
      <c r="AR58" s="21">
        <f t="shared" ca="1" si="46"/>
        <v>0</v>
      </c>
      <c r="AS58" s="21">
        <f t="shared" ca="1" si="43"/>
        <v>0</v>
      </c>
      <c r="AT58" s="21">
        <f t="shared" ca="1" si="43"/>
        <v>0</v>
      </c>
      <c r="AU58" s="21">
        <f t="shared" ca="1" si="43"/>
        <v>0</v>
      </c>
      <c r="AV58" s="21">
        <f t="shared" ca="1" si="43"/>
        <v>0</v>
      </c>
      <c r="AW58" s="21">
        <f t="shared" ca="1" si="43"/>
        <v>0</v>
      </c>
      <c r="AX58" s="21">
        <f t="shared" ca="1" si="43"/>
        <v>0</v>
      </c>
      <c r="AY58" s="21">
        <f t="shared" ca="1" si="43"/>
        <v>0</v>
      </c>
      <c r="AZ58" s="21">
        <f t="shared" ca="1" si="43"/>
        <v>0</v>
      </c>
      <c r="BA58" s="21">
        <f t="shared" ca="1" si="40"/>
        <v>0</v>
      </c>
      <c r="BB58" s="21">
        <f t="shared" ca="1" si="40"/>
        <v>0</v>
      </c>
      <c r="BC58" s="21">
        <f t="shared" ca="1" si="40"/>
        <v>0</v>
      </c>
      <c r="BD58" s="21">
        <f t="shared" ca="1" si="40"/>
        <v>1986005.2599998727</v>
      </c>
      <c r="BE58" s="21">
        <f t="shared" ca="1" si="40"/>
        <v>0</v>
      </c>
      <c r="BF58" s="21">
        <f t="shared" ca="1" si="40"/>
        <v>0</v>
      </c>
      <c r="BG58" s="21">
        <f t="shared" ca="1" si="40"/>
        <v>0</v>
      </c>
      <c r="BH58" s="21">
        <f t="shared" ca="1" si="40"/>
        <v>0</v>
      </c>
      <c r="BI58" s="21">
        <f t="shared" ca="1" si="40"/>
        <v>0</v>
      </c>
      <c r="BJ58" s="21">
        <f t="shared" ca="1" si="40"/>
        <v>0</v>
      </c>
      <c r="BK58" s="21">
        <f t="shared" ca="1" si="40"/>
        <v>0</v>
      </c>
      <c r="BL58" s="21">
        <f t="shared" ca="1" si="40"/>
        <v>0</v>
      </c>
      <c r="BM58" s="21">
        <f t="shared" ca="1" si="40"/>
        <v>0</v>
      </c>
      <c r="BN58" s="21">
        <f t="shared" ca="1" si="40"/>
        <v>0</v>
      </c>
      <c r="BO58" s="21">
        <f t="shared" ca="1" si="40"/>
        <v>0</v>
      </c>
      <c r="BP58" s="21">
        <f t="shared" ca="1" si="40"/>
        <v>0</v>
      </c>
      <c r="BQ58" s="21">
        <f t="shared" ca="1" si="47"/>
        <v>0</v>
      </c>
      <c r="BR58" s="21">
        <f t="shared" ca="1" si="47"/>
        <v>0</v>
      </c>
      <c r="BS58" s="21">
        <f t="shared" ca="1" si="47"/>
        <v>0</v>
      </c>
      <c r="BT58" s="21">
        <f t="shared" ca="1" si="47"/>
        <v>0</v>
      </c>
      <c r="BU58" s="21">
        <f t="shared" ca="1" si="47"/>
        <v>0</v>
      </c>
      <c r="BV58" s="21">
        <f t="shared" ca="1" si="47"/>
        <v>0</v>
      </c>
      <c r="BW58" s="21">
        <f t="shared" ca="1" si="47"/>
        <v>0</v>
      </c>
      <c r="BX58" s="21">
        <f t="shared" ca="1" si="47"/>
        <v>0</v>
      </c>
      <c r="BY58" s="21">
        <f t="shared" ca="1" si="47"/>
        <v>0</v>
      </c>
      <c r="BZ58" s="21">
        <f t="shared" ca="1" si="47"/>
        <v>0</v>
      </c>
      <c r="CA58" s="21">
        <f t="shared" ca="1" si="47"/>
        <v>0</v>
      </c>
      <c r="CB58" s="21">
        <f t="shared" ca="1" si="47"/>
        <v>0</v>
      </c>
      <c r="CC58" s="21">
        <f t="shared" ca="1" si="47"/>
        <v>0</v>
      </c>
      <c r="CD58" s="21">
        <f t="shared" ca="1" si="47"/>
        <v>0</v>
      </c>
      <c r="CE58" s="21">
        <f t="shared" ca="1" si="47"/>
        <v>0</v>
      </c>
      <c r="CF58" s="21">
        <f t="shared" ca="1" si="47"/>
        <v>0</v>
      </c>
      <c r="CG58" s="21">
        <f t="shared" ca="1" si="44"/>
        <v>0</v>
      </c>
      <c r="CH58" s="21">
        <f t="shared" ca="1" si="44"/>
        <v>0</v>
      </c>
      <c r="CI58" s="22">
        <f t="shared" ca="1" si="25"/>
        <v>336825778.48000002</v>
      </c>
      <c r="CJ58" s="21">
        <f t="shared" ca="1" si="37"/>
        <v>1390.81</v>
      </c>
      <c r="CK58" s="21">
        <f t="shared" ca="1" si="37"/>
        <v>0</v>
      </c>
      <c r="CL58" s="22">
        <f t="shared" ca="1" si="26"/>
        <v>195244927.62</v>
      </c>
      <c r="CM58" s="21">
        <f t="shared" ca="1" si="38"/>
        <v>151667.77000000002</v>
      </c>
      <c r="CN58" s="21">
        <f t="shared" ca="1" si="38"/>
        <v>195093259.84999999</v>
      </c>
      <c r="CO58" s="22">
        <f t="shared" ca="1" si="27"/>
        <v>141579460.04999998</v>
      </c>
      <c r="CP58" s="21">
        <f t="shared" ca="1" si="48"/>
        <v>22749336.039999999</v>
      </c>
      <c r="CQ58" s="21">
        <f t="shared" ca="1" si="48"/>
        <v>118830124.00999999</v>
      </c>
      <c r="CR58" s="21">
        <f t="shared" ca="1" si="48"/>
        <v>1535896.14</v>
      </c>
      <c r="CS58" s="21">
        <f t="shared" ca="1" si="48"/>
        <v>0</v>
      </c>
      <c r="CT58" s="21">
        <f t="shared" ca="1" si="48"/>
        <v>0</v>
      </c>
      <c r="CU58" s="22">
        <f t="shared" ca="1" si="9"/>
        <v>340347679.87999988</v>
      </c>
    </row>
    <row r="59" spans="1:99" ht="12.75" customHeight="1" x14ac:dyDescent="0.2">
      <c r="A59" s="64" t="s">
        <v>250</v>
      </c>
      <c r="B59" s="20">
        <v>2006</v>
      </c>
      <c r="C59" s="65" t="s">
        <v>251</v>
      </c>
      <c r="D59" s="22">
        <f t="shared" ca="1" si="24"/>
        <v>0</v>
      </c>
      <c r="E59" s="21">
        <f t="shared" ca="1" si="45"/>
        <v>0</v>
      </c>
      <c r="F59" s="21">
        <f t="shared" ca="1" si="45"/>
        <v>0</v>
      </c>
      <c r="G59" s="21">
        <f t="shared" ca="1" si="45"/>
        <v>0</v>
      </c>
      <c r="H59" s="21">
        <f t="shared" ca="1" si="45"/>
        <v>0</v>
      </c>
      <c r="I59" s="21">
        <f t="shared" ca="1" si="45"/>
        <v>0</v>
      </c>
      <c r="J59" s="21">
        <f t="shared" ca="1" si="45"/>
        <v>0</v>
      </c>
      <c r="K59" s="21">
        <f t="shared" ca="1" si="45"/>
        <v>0</v>
      </c>
      <c r="L59" s="21">
        <f t="shared" ca="1" si="45"/>
        <v>0</v>
      </c>
      <c r="M59" s="21">
        <f t="shared" ca="1" si="45"/>
        <v>0</v>
      </c>
      <c r="N59" s="21">
        <f t="shared" ca="1" si="45"/>
        <v>0</v>
      </c>
      <c r="O59" s="21">
        <f t="shared" ca="1" si="42"/>
        <v>0</v>
      </c>
      <c r="P59" s="21">
        <f t="shared" ca="1" si="42"/>
        <v>0</v>
      </c>
      <c r="Q59" s="21">
        <f t="shared" ca="1" si="42"/>
        <v>0</v>
      </c>
      <c r="R59" s="21">
        <f t="shared" ca="1" si="42"/>
        <v>0</v>
      </c>
      <c r="S59" s="21">
        <f t="shared" ca="1" si="42"/>
        <v>0</v>
      </c>
      <c r="T59" s="21">
        <f t="shared" ca="1" si="42"/>
        <v>0</v>
      </c>
      <c r="U59" s="21">
        <f t="shared" ca="1" si="42"/>
        <v>0</v>
      </c>
      <c r="V59" s="21">
        <f t="shared" ca="1" si="42"/>
        <v>0</v>
      </c>
      <c r="W59" s="21">
        <f t="shared" ca="1" si="42"/>
        <v>0</v>
      </c>
      <c r="X59" s="21">
        <f t="shared" ca="1" si="42"/>
        <v>0</v>
      </c>
      <c r="Y59" s="21">
        <f t="shared" ca="1" si="42"/>
        <v>0</v>
      </c>
      <c r="Z59" s="21">
        <f t="shared" ca="1" si="42"/>
        <v>0</v>
      </c>
      <c r="AA59" s="21">
        <f t="shared" ca="1" si="42"/>
        <v>0</v>
      </c>
      <c r="AB59" s="21">
        <f t="shared" ca="1" si="42"/>
        <v>0</v>
      </c>
      <c r="AC59" s="21">
        <f t="shared" ca="1" si="42"/>
        <v>0</v>
      </c>
      <c r="AD59" s="21">
        <f t="shared" ca="1" si="42"/>
        <v>0</v>
      </c>
      <c r="AE59" s="21">
        <f t="shared" ca="1" si="46"/>
        <v>0</v>
      </c>
      <c r="AF59" s="21">
        <f t="shared" ca="1" si="46"/>
        <v>0</v>
      </c>
      <c r="AG59" s="21">
        <f t="shared" ca="1" si="46"/>
        <v>0</v>
      </c>
      <c r="AH59" s="21">
        <f t="shared" ca="1" si="46"/>
        <v>0</v>
      </c>
      <c r="AI59" s="21">
        <f t="shared" ca="1" si="46"/>
        <v>0</v>
      </c>
      <c r="AJ59" s="21">
        <f t="shared" ca="1" si="46"/>
        <v>0</v>
      </c>
      <c r="AK59" s="21">
        <f t="shared" ca="1" si="46"/>
        <v>0</v>
      </c>
      <c r="AL59" s="21">
        <f t="shared" ca="1" si="46"/>
        <v>0</v>
      </c>
      <c r="AM59" s="21">
        <f t="shared" ca="1" si="46"/>
        <v>0</v>
      </c>
      <c r="AN59" s="21">
        <f t="shared" ca="1" si="46"/>
        <v>0</v>
      </c>
      <c r="AO59" s="21">
        <f t="shared" ca="1" si="46"/>
        <v>0</v>
      </c>
      <c r="AP59" s="21">
        <f t="shared" ca="1" si="46"/>
        <v>0</v>
      </c>
      <c r="AQ59" s="21">
        <f t="shared" ca="1" si="46"/>
        <v>0</v>
      </c>
      <c r="AR59" s="21">
        <f t="shared" ca="1" si="46"/>
        <v>0</v>
      </c>
      <c r="AS59" s="21">
        <f t="shared" ca="1" si="43"/>
        <v>0</v>
      </c>
      <c r="AT59" s="21">
        <f t="shared" ca="1" si="43"/>
        <v>0</v>
      </c>
      <c r="AU59" s="21">
        <f t="shared" ca="1" si="43"/>
        <v>0</v>
      </c>
      <c r="AV59" s="21">
        <f t="shared" ca="1" si="43"/>
        <v>0</v>
      </c>
      <c r="AW59" s="21">
        <f t="shared" ca="1" si="43"/>
        <v>0</v>
      </c>
      <c r="AX59" s="21">
        <f t="shared" ca="1" si="43"/>
        <v>0</v>
      </c>
      <c r="AY59" s="21">
        <f t="shared" ca="1" si="43"/>
        <v>0</v>
      </c>
      <c r="AZ59" s="21">
        <f t="shared" ca="1" si="43"/>
        <v>0</v>
      </c>
      <c r="BA59" s="21">
        <f t="shared" ca="1" si="40"/>
        <v>0</v>
      </c>
      <c r="BB59" s="21">
        <f t="shared" ca="1" si="40"/>
        <v>0</v>
      </c>
      <c r="BC59" s="21">
        <f t="shared" ca="1" si="40"/>
        <v>0</v>
      </c>
      <c r="BD59" s="21">
        <f t="shared" ca="1" si="40"/>
        <v>0</v>
      </c>
      <c r="BE59" s="21">
        <f t="shared" ca="1" si="40"/>
        <v>0</v>
      </c>
      <c r="BF59" s="21">
        <f t="shared" ca="1" si="40"/>
        <v>0</v>
      </c>
      <c r="BG59" s="21">
        <f t="shared" ca="1" si="40"/>
        <v>0</v>
      </c>
      <c r="BH59" s="21">
        <f t="shared" ca="1" si="40"/>
        <v>0</v>
      </c>
      <c r="BI59" s="21">
        <f t="shared" ca="1" si="40"/>
        <v>0</v>
      </c>
      <c r="BJ59" s="21">
        <f t="shared" ca="1" si="40"/>
        <v>0</v>
      </c>
      <c r="BK59" s="21">
        <f t="shared" ca="1" si="40"/>
        <v>0</v>
      </c>
      <c r="BL59" s="21">
        <f t="shared" ca="1" si="40"/>
        <v>0</v>
      </c>
      <c r="BM59" s="21">
        <f t="shared" ca="1" si="40"/>
        <v>0</v>
      </c>
      <c r="BN59" s="21">
        <f t="shared" ca="1" si="40"/>
        <v>0</v>
      </c>
      <c r="BO59" s="21">
        <f t="shared" ca="1" si="40"/>
        <v>0</v>
      </c>
      <c r="BP59" s="21">
        <f t="shared" ca="1" si="40"/>
        <v>0</v>
      </c>
      <c r="BQ59" s="21">
        <f t="shared" ca="1" si="47"/>
        <v>0</v>
      </c>
      <c r="BR59" s="21">
        <f t="shared" ca="1" si="47"/>
        <v>0</v>
      </c>
      <c r="BS59" s="21">
        <f t="shared" ca="1" si="47"/>
        <v>0</v>
      </c>
      <c r="BT59" s="21">
        <f t="shared" ca="1" si="47"/>
        <v>0</v>
      </c>
      <c r="BU59" s="21">
        <f t="shared" ca="1" si="47"/>
        <v>0</v>
      </c>
      <c r="BV59" s="21">
        <f t="shared" ca="1" si="47"/>
        <v>0</v>
      </c>
      <c r="BW59" s="21">
        <f t="shared" ca="1" si="47"/>
        <v>0</v>
      </c>
      <c r="BX59" s="21">
        <f t="shared" ca="1" si="47"/>
        <v>0</v>
      </c>
      <c r="BY59" s="21">
        <f t="shared" ca="1" si="47"/>
        <v>0</v>
      </c>
      <c r="BZ59" s="21">
        <f t="shared" ca="1" si="47"/>
        <v>0</v>
      </c>
      <c r="CA59" s="21">
        <f t="shared" ca="1" si="47"/>
        <v>0</v>
      </c>
      <c r="CB59" s="21">
        <f t="shared" ca="1" si="47"/>
        <v>0</v>
      </c>
      <c r="CC59" s="21">
        <f t="shared" ca="1" si="47"/>
        <v>0</v>
      </c>
      <c r="CD59" s="21">
        <f t="shared" ca="1" si="47"/>
        <v>0</v>
      </c>
      <c r="CE59" s="21">
        <f t="shared" ca="1" si="47"/>
        <v>0</v>
      </c>
      <c r="CF59" s="21">
        <f t="shared" ca="1" si="47"/>
        <v>0</v>
      </c>
      <c r="CG59" s="21">
        <f t="shared" ca="1" si="44"/>
        <v>0</v>
      </c>
      <c r="CH59" s="21">
        <f t="shared" ca="1" si="44"/>
        <v>0</v>
      </c>
      <c r="CI59" s="22">
        <f t="shared" ca="1" si="25"/>
        <v>0</v>
      </c>
      <c r="CJ59" s="21">
        <f t="shared" ref="CJ59:CK76" ca="1" si="49">IFERROR(INDIRECT("'"&amp;$B$2&amp;"'!"&amp;ADDRESS(MATCH($B59,INDIRECT("'"&amp;$B$2&amp;"'!$B$1:$B$1095"),0),MATCH(CJ$5,INDIRECT("'"&amp;$B$2&amp;"'!5:5"),0))),0)</f>
        <v>0</v>
      </c>
      <c r="CK59" s="21">
        <f t="shared" ca="1" si="49"/>
        <v>0</v>
      </c>
      <c r="CL59" s="22">
        <f t="shared" ca="1" si="26"/>
        <v>0</v>
      </c>
      <c r="CM59" s="21">
        <f t="shared" ref="CM59:CN76" ca="1" si="50">IFERROR(INDIRECT("'"&amp;$B$2&amp;"'!"&amp;ADDRESS(MATCH($B59,INDIRECT("'"&amp;$B$2&amp;"'!$B$1:$B$1095"),0),MATCH(CM$5,INDIRECT("'"&amp;$B$2&amp;"'!5:5"),0))),0)</f>
        <v>0</v>
      </c>
      <c r="CN59" s="21">
        <f t="shared" ca="1" si="50"/>
        <v>0</v>
      </c>
      <c r="CO59" s="22">
        <f t="shared" ca="1" si="27"/>
        <v>0</v>
      </c>
      <c r="CP59" s="21">
        <f t="shared" ca="1" si="48"/>
        <v>0</v>
      </c>
      <c r="CQ59" s="21">
        <f t="shared" ca="1" si="48"/>
        <v>0</v>
      </c>
      <c r="CR59" s="21">
        <f t="shared" ca="1" si="48"/>
        <v>0</v>
      </c>
      <c r="CS59" s="21">
        <f t="shared" ca="1" si="48"/>
        <v>0</v>
      </c>
      <c r="CT59" s="21">
        <f t="shared" ca="1" si="48"/>
        <v>0</v>
      </c>
      <c r="CU59" s="22">
        <f t="shared" ca="1" si="9"/>
        <v>0</v>
      </c>
    </row>
    <row r="60" spans="1:99" ht="12.75" customHeight="1" x14ac:dyDescent="0.2">
      <c r="A60" s="64" t="s">
        <v>253</v>
      </c>
      <c r="B60" s="20">
        <v>2007</v>
      </c>
      <c r="C60" s="65" t="s">
        <v>246</v>
      </c>
      <c r="D60" s="22">
        <f t="shared" ca="1" si="24"/>
        <v>0</v>
      </c>
      <c r="E60" s="21">
        <f t="shared" ca="1" si="45"/>
        <v>0</v>
      </c>
      <c r="F60" s="21">
        <f t="shared" ca="1" si="45"/>
        <v>0</v>
      </c>
      <c r="G60" s="21">
        <f t="shared" ca="1" si="45"/>
        <v>0</v>
      </c>
      <c r="H60" s="21">
        <f t="shared" ca="1" si="45"/>
        <v>0</v>
      </c>
      <c r="I60" s="21">
        <f t="shared" ca="1" si="45"/>
        <v>0</v>
      </c>
      <c r="J60" s="21">
        <f t="shared" ca="1" si="45"/>
        <v>0</v>
      </c>
      <c r="K60" s="21">
        <f t="shared" ca="1" si="45"/>
        <v>0</v>
      </c>
      <c r="L60" s="21">
        <f t="shared" ca="1" si="45"/>
        <v>0</v>
      </c>
      <c r="M60" s="21">
        <f t="shared" ca="1" si="45"/>
        <v>0</v>
      </c>
      <c r="N60" s="21">
        <f t="shared" ca="1" si="45"/>
        <v>0</v>
      </c>
      <c r="O60" s="21">
        <f t="shared" ca="1" si="42"/>
        <v>0</v>
      </c>
      <c r="P60" s="21">
        <f t="shared" ca="1" si="42"/>
        <v>0</v>
      </c>
      <c r="Q60" s="21">
        <f t="shared" ca="1" si="42"/>
        <v>0</v>
      </c>
      <c r="R60" s="21">
        <f t="shared" ca="1" si="42"/>
        <v>0</v>
      </c>
      <c r="S60" s="21">
        <f t="shared" ca="1" si="42"/>
        <v>0</v>
      </c>
      <c r="T60" s="21">
        <f t="shared" ca="1" si="42"/>
        <v>0</v>
      </c>
      <c r="U60" s="21">
        <f t="shared" ca="1" si="42"/>
        <v>0</v>
      </c>
      <c r="V60" s="21">
        <f t="shared" ca="1" si="42"/>
        <v>0</v>
      </c>
      <c r="W60" s="21">
        <f t="shared" ca="1" si="42"/>
        <v>0</v>
      </c>
      <c r="X60" s="21">
        <f t="shared" ca="1" si="42"/>
        <v>0</v>
      </c>
      <c r="Y60" s="21">
        <f t="shared" ca="1" si="42"/>
        <v>0</v>
      </c>
      <c r="Z60" s="21">
        <f t="shared" ca="1" si="42"/>
        <v>0</v>
      </c>
      <c r="AA60" s="21">
        <f t="shared" ca="1" si="42"/>
        <v>0</v>
      </c>
      <c r="AB60" s="21">
        <f t="shared" ca="1" si="42"/>
        <v>0</v>
      </c>
      <c r="AC60" s="21">
        <f t="shared" ca="1" si="42"/>
        <v>0</v>
      </c>
      <c r="AD60" s="21">
        <f t="shared" ca="1" si="42"/>
        <v>0</v>
      </c>
      <c r="AE60" s="21">
        <f t="shared" ca="1" si="46"/>
        <v>0</v>
      </c>
      <c r="AF60" s="21">
        <f t="shared" ca="1" si="46"/>
        <v>0</v>
      </c>
      <c r="AG60" s="21">
        <f t="shared" ca="1" si="46"/>
        <v>0</v>
      </c>
      <c r="AH60" s="21">
        <f t="shared" ca="1" si="46"/>
        <v>0</v>
      </c>
      <c r="AI60" s="21">
        <f t="shared" ca="1" si="46"/>
        <v>0</v>
      </c>
      <c r="AJ60" s="21">
        <f t="shared" ca="1" si="46"/>
        <v>0</v>
      </c>
      <c r="AK60" s="21">
        <f t="shared" ca="1" si="46"/>
        <v>0</v>
      </c>
      <c r="AL60" s="21">
        <f t="shared" ca="1" si="46"/>
        <v>0</v>
      </c>
      <c r="AM60" s="21">
        <f t="shared" ca="1" si="46"/>
        <v>0</v>
      </c>
      <c r="AN60" s="21">
        <f t="shared" ca="1" si="46"/>
        <v>0</v>
      </c>
      <c r="AO60" s="21">
        <f t="shared" ca="1" si="46"/>
        <v>0</v>
      </c>
      <c r="AP60" s="21">
        <f t="shared" ca="1" si="46"/>
        <v>0</v>
      </c>
      <c r="AQ60" s="21">
        <f t="shared" ca="1" si="46"/>
        <v>0</v>
      </c>
      <c r="AR60" s="21">
        <f t="shared" ca="1" si="46"/>
        <v>0</v>
      </c>
      <c r="AS60" s="21">
        <f t="shared" ca="1" si="43"/>
        <v>0</v>
      </c>
      <c r="AT60" s="21">
        <f t="shared" ca="1" si="43"/>
        <v>0</v>
      </c>
      <c r="AU60" s="21">
        <f t="shared" ca="1" si="43"/>
        <v>0</v>
      </c>
      <c r="AV60" s="21">
        <f t="shared" ca="1" si="43"/>
        <v>0</v>
      </c>
      <c r="AW60" s="21">
        <f t="shared" ca="1" si="43"/>
        <v>0</v>
      </c>
      <c r="AX60" s="21">
        <f t="shared" ca="1" si="43"/>
        <v>0</v>
      </c>
      <c r="AY60" s="21">
        <f t="shared" ca="1" si="43"/>
        <v>0</v>
      </c>
      <c r="AZ60" s="21">
        <f t="shared" ca="1" si="43"/>
        <v>0</v>
      </c>
      <c r="BA60" s="21">
        <f t="shared" ca="1" si="40"/>
        <v>0</v>
      </c>
      <c r="BB60" s="21">
        <f t="shared" ca="1" si="40"/>
        <v>0</v>
      </c>
      <c r="BC60" s="21">
        <f t="shared" ca="1" si="40"/>
        <v>0</v>
      </c>
      <c r="BD60" s="21">
        <f t="shared" ca="1" si="40"/>
        <v>0</v>
      </c>
      <c r="BE60" s="21">
        <f t="shared" ca="1" si="40"/>
        <v>0</v>
      </c>
      <c r="BF60" s="21">
        <f t="shared" ca="1" si="40"/>
        <v>0</v>
      </c>
      <c r="BG60" s="21">
        <f t="shared" ca="1" si="40"/>
        <v>0</v>
      </c>
      <c r="BH60" s="21">
        <f t="shared" ca="1" si="40"/>
        <v>0</v>
      </c>
      <c r="BI60" s="21">
        <f t="shared" ca="1" si="40"/>
        <v>0</v>
      </c>
      <c r="BJ60" s="21">
        <f t="shared" ca="1" si="40"/>
        <v>0</v>
      </c>
      <c r="BK60" s="21">
        <f t="shared" ca="1" si="40"/>
        <v>0</v>
      </c>
      <c r="BL60" s="21">
        <f t="shared" ca="1" si="40"/>
        <v>0</v>
      </c>
      <c r="BM60" s="21">
        <f t="shared" ca="1" si="40"/>
        <v>0</v>
      </c>
      <c r="BN60" s="21">
        <f t="shared" ca="1" si="40"/>
        <v>0</v>
      </c>
      <c r="BO60" s="21">
        <f t="shared" ca="1" si="40"/>
        <v>0</v>
      </c>
      <c r="BP60" s="21">
        <f t="shared" ca="1" si="40"/>
        <v>0</v>
      </c>
      <c r="BQ60" s="21">
        <f t="shared" ca="1" si="47"/>
        <v>0</v>
      </c>
      <c r="BR60" s="21">
        <f t="shared" ca="1" si="47"/>
        <v>0</v>
      </c>
      <c r="BS60" s="21">
        <f t="shared" ca="1" si="47"/>
        <v>0</v>
      </c>
      <c r="BT60" s="21">
        <f t="shared" ca="1" si="47"/>
        <v>0</v>
      </c>
      <c r="BU60" s="21">
        <f t="shared" ca="1" si="47"/>
        <v>0</v>
      </c>
      <c r="BV60" s="21">
        <f t="shared" ca="1" si="47"/>
        <v>0</v>
      </c>
      <c r="BW60" s="21">
        <f t="shared" ca="1" si="47"/>
        <v>0</v>
      </c>
      <c r="BX60" s="21">
        <f t="shared" ca="1" si="47"/>
        <v>0</v>
      </c>
      <c r="BY60" s="21">
        <f t="shared" ca="1" si="47"/>
        <v>0</v>
      </c>
      <c r="BZ60" s="21">
        <f t="shared" ca="1" si="47"/>
        <v>0</v>
      </c>
      <c r="CA60" s="21">
        <f t="shared" ca="1" si="47"/>
        <v>0</v>
      </c>
      <c r="CB60" s="21">
        <f t="shared" ca="1" si="47"/>
        <v>0</v>
      </c>
      <c r="CC60" s="21">
        <f t="shared" ca="1" si="47"/>
        <v>0</v>
      </c>
      <c r="CD60" s="21">
        <f t="shared" ca="1" si="47"/>
        <v>0</v>
      </c>
      <c r="CE60" s="21">
        <f t="shared" ca="1" si="47"/>
        <v>0</v>
      </c>
      <c r="CF60" s="21">
        <f t="shared" ca="1" si="47"/>
        <v>0</v>
      </c>
      <c r="CG60" s="21">
        <f t="shared" ca="1" si="44"/>
        <v>0</v>
      </c>
      <c r="CH60" s="21">
        <f t="shared" ca="1" si="44"/>
        <v>0</v>
      </c>
      <c r="CI60" s="22">
        <f t="shared" ca="1" si="25"/>
        <v>737031.11</v>
      </c>
      <c r="CJ60" s="21">
        <f t="shared" ca="1" si="49"/>
        <v>0</v>
      </c>
      <c r="CK60" s="21">
        <f t="shared" ca="1" si="49"/>
        <v>0</v>
      </c>
      <c r="CL60" s="22">
        <f t="shared" ca="1" si="26"/>
        <v>737031.11</v>
      </c>
      <c r="CM60" s="21">
        <f t="shared" ca="1" si="50"/>
        <v>0</v>
      </c>
      <c r="CN60" s="21">
        <f t="shared" ca="1" si="50"/>
        <v>737031.11</v>
      </c>
      <c r="CO60" s="22">
        <f t="shared" ca="1" si="27"/>
        <v>0</v>
      </c>
      <c r="CP60" s="21">
        <f t="shared" ca="1" si="48"/>
        <v>0</v>
      </c>
      <c r="CQ60" s="21">
        <f t="shared" ca="1" si="48"/>
        <v>0</v>
      </c>
      <c r="CR60" s="21">
        <f t="shared" ca="1" si="48"/>
        <v>9535.8199999999979</v>
      </c>
      <c r="CS60" s="21">
        <f t="shared" ca="1" si="48"/>
        <v>0</v>
      </c>
      <c r="CT60" s="21">
        <f t="shared" ca="1" si="48"/>
        <v>0</v>
      </c>
      <c r="CU60" s="22">
        <f t="shared" ref="CU60" ca="1" si="51">+D60+SUM(H60:CI60)+SUM(CR60:CT60)</f>
        <v>746566.92999999993</v>
      </c>
    </row>
    <row r="61" spans="1:99" ht="12.75" customHeight="1" x14ac:dyDescent="0.2">
      <c r="A61" s="64" t="s">
        <v>255</v>
      </c>
      <c r="B61" s="20">
        <v>2008</v>
      </c>
      <c r="C61" s="65" t="s">
        <v>246</v>
      </c>
      <c r="D61" s="22">
        <f t="shared" ca="1" si="24"/>
        <v>0</v>
      </c>
      <c r="E61" s="21">
        <f t="shared" ca="1" si="45"/>
        <v>0</v>
      </c>
      <c r="F61" s="21">
        <f t="shared" ca="1" si="45"/>
        <v>0</v>
      </c>
      <c r="G61" s="21">
        <f t="shared" ca="1" si="45"/>
        <v>0</v>
      </c>
      <c r="H61" s="21">
        <f t="shared" ca="1" si="45"/>
        <v>0</v>
      </c>
      <c r="I61" s="21">
        <f t="shared" ca="1" si="45"/>
        <v>0</v>
      </c>
      <c r="J61" s="21">
        <f t="shared" ca="1" si="45"/>
        <v>0</v>
      </c>
      <c r="K61" s="21">
        <f t="shared" ca="1" si="45"/>
        <v>0</v>
      </c>
      <c r="L61" s="21">
        <f t="shared" ca="1" si="45"/>
        <v>0</v>
      </c>
      <c r="M61" s="21">
        <f t="shared" ca="1" si="45"/>
        <v>0</v>
      </c>
      <c r="N61" s="21">
        <f t="shared" ca="1" si="45"/>
        <v>0</v>
      </c>
      <c r="O61" s="21">
        <f t="shared" ca="1" si="42"/>
        <v>0</v>
      </c>
      <c r="P61" s="21">
        <f t="shared" ca="1" si="42"/>
        <v>0</v>
      </c>
      <c r="Q61" s="21">
        <f t="shared" ca="1" si="42"/>
        <v>0</v>
      </c>
      <c r="R61" s="21">
        <f t="shared" ca="1" si="42"/>
        <v>0</v>
      </c>
      <c r="S61" s="21">
        <f t="shared" ca="1" si="42"/>
        <v>0</v>
      </c>
      <c r="T61" s="21">
        <f t="shared" ca="1" si="42"/>
        <v>0</v>
      </c>
      <c r="U61" s="21">
        <f t="shared" ca="1" si="42"/>
        <v>0</v>
      </c>
      <c r="V61" s="21">
        <f t="shared" ca="1" si="42"/>
        <v>0</v>
      </c>
      <c r="W61" s="21">
        <f t="shared" ca="1" si="42"/>
        <v>0</v>
      </c>
      <c r="X61" s="21">
        <f t="shared" ca="1" si="42"/>
        <v>0</v>
      </c>
      <c r="Y61" s="21">
        <f t="shared" ca="1" si="42"/>
        <v>0</v>
      </c>
      <c r="Z61" s="21">
        <f t="shared" ca="1" si="42"/>
        <v>0</v>
      </c>
      <c r="AA61" s="21">
        <f t="shared" ca="1" si="42"/>
        <v>0</v>
      </c>
      <c r="AB61" s="21">
        <f t="shared" ca="1" si="42"/>
        <v>0</v>
      </c>
      <c r="AC61" s="21">
        <f t="shared" ca="1" si="42"/>
        <v>0</v>
      </c>
      <c r="AD61" s="21">
        <f t="shared" ca="1" si="42"/>
        <v>0</v>
      </c>
      <c r="AE61" s="21">
        <f t="shared" ca="1" si="46"/>
        <v>0</v>
      </c>
      <c r="AF61" s="21">
        <f t="shared" ca="1" si="46"/>
        <v>0</v>
      </c>
      <c r="AG61" s="21">
        <f t="shared" ca="1" si="46"/>
        <v>0</v>
      </c>
      <c r="AH61" s="21">
        <f t="shared" ca="1" si="46"/>
        <v>0</v>
      </c>
      <c r="AI61" s="21">
        <f t="shared" ca="1" si="46"/>
        <v>0</v>
      </c>
      <c r="AJ61" s="21">
        <f t="shared" ca="1" si="46"/>
        <v>0</v>
      </c>
      <c r="AK61" s="21">
        <f t="shared" ca="1" si="46"/>
        <v>0</v>
      </c>
      <c r="AL61" s="21">
        <f t="shared" ca="1" si="46"/>
        <v>0</v>
      </c>
      <c r="AM61" s="21">
        <f t="shared" ca="1" si="46"/>
        <v>0</v>
      </c>
      <c r="AN61" s="21">
        <f t="shared" ca="1" si="46"/>
        <v>0</v>
      </c>
      <c r="AO61" s="21">
        <f t="shared" ca="1" si="46"/>
        <v>0</v>
      </c>
      <c r="AP61" s="21">
        <f t="shared" ca="1" si="46"/>
        <v>0</v>
      </c>
      <c r="AQ61" s="21">
        <f t="shared" ca="1" si="46"/>
        <v>0</v>
      </c>
      <c r="AR61" s="21">
        <f t="shared" ca="1" si="46"/>
        <v>0</v>
      </c>
      <c r="AS61" s="21">
        <f t="shared" ca="1" si="43"/>
        <v>0</v>
      </c>
      <c r="AT61" s="21">
        <f t="shared" ca="1" si="43"/>
        <v>0</v>
      </c>
      <c r="AU61" s="21">
        <f t="shared" ca="1" si="43"/>
        <v>0</v>
      </c>
      <c r="AV61" s="21">
        <f t="shared" ca="1" si="43"/>
        <v>0</v>
      </c>
      <c r="AW61" s="21">
        <f t="shared" ca="1" si="43"/>
        <v>0</v>
      </c>
      <c r="AX61" s="21">
        <f t="shared" ca="1" si="43"/>
        <v>0</v>
      </c>
      <c r="AY61" s="21">
        <f t="shared" ca="1" si="43"/>
        <v>0</v>
      </c>
      <c r="AZ61" s="21">
        <f t="shared" ca="1" si="43"/>
        <v>0</v>
      </c>
      <c r="BA61" s="21">
        <f t="shared" ca="1" si="40"/>
        <v>0</v>
      </c>
      <c r="BB61" s="21">
        <f t="shared" ca="1" si="40"/>
        <v>0</v>
      </c>
      <c r="BC61" s="21">
        <f t="shared" ca="1" si="40"/>
        <v>0</v>
      </c>
      <c r="BD61" s="21">
        <f t="shared" ca="1" si="40"/>
        <v>5046.8</v>
      </c>
      <c r="BE61" s="21">
        <f t="shared" ca="1" si="40"/>
        <v>0</v>
      </c>
      <c r="BF61" s="21">
        <f t="shared" ca="1" si="40"/>
        <v>0</v>
      </c>
      <c r="BG61" s="21">
        <f t="shared" ca="1" si="40"/>
        <v>0</v>
      </c>
      <c r="BH61" s="21">
        <f t="shared" ca="1" si="40"/>
        <v>0</v>
      </c>
      <c r="BI61" s="21">
        <f t="shared" ca="1" si="40"/>
        <v>0</v>
      </c>
      <c r="BJ61" s="21">
        <f t="shared" ca="1" si="40"/>
        <v>0</v>
      </c>
      <c r="BK61" s="21">
        <f t="shared" ca="1" si="40"/>
        <v>0</v>
      </c>
      <c r="BL61" s="21">
        <f t="shared" ca="1" si="40"/>
        <v>0</v>
      </c>
      <c r="BM61" s="21">
        <f t="shared" ca="1" si="40"/>
        <v>0</v>
      </c>
      <c r="BN61" s="21">
        <f t="shared" ca="1" si="40"/>
        <v>0</v>
      </c>
      <c r="BO61" s="21">
        <f t="shared" ca="1" si="40"/>
        <v>0</v>
      </c>
      <c r="BP61" s="21">
        <f t="shared" ca="1" si="40"/>
        <v>0</v>
      </c>
      <c r="BQ61" s="21">
        <f t="shared" ca="1" si="47"/>
        <v>0</v>
      </c>
      <c r="BR61" s="21">
        <f t="shared" ca="1" si="47"/>
        <v>0</v>
      </c>
      <c r="BS61" s="21">
        <f t="shared" ca="1" si="47"/>
        <v>0</v>
      </c>
      <c r="BT61" s="21">
        <f t="shared" ca="1" si="47"/>
        <v>0</v>
      </c>
      <c r="BU61" s="21">
        <f t="shared" ca="1" si="47"/>
        <v>0</v>
      </c>
      <c r="BV61" s="21">
        <f t="shared" ca="1" si="47"/>
        <v>0</v>
      </c>
      <c r="BW61" s="21">
        <f t="shared" ca="1" si="47"/>
        <v>0</v>
      </c>
      <c r="BX61" s="21">
        <f t="shared" ca="1" si="47"/>
        <v>0</v>
      </c>
      <c r="BY61" s="21">
        <f t="shared" ca="1" si="47"/>
        <v>0</v>
      </c>
      <c r="BZ61" s="21">
        <f t="shared" ca="1" si="47"/>
        <v>0</v>
      </c>
      <c r="CA61" s="21">
        <f t="shared" ca="1" si="47"/>
        <v>0</v>
      </c>
      <c r="CB61" s="21">
        <f t="shared" ca="1" si="47"/>
        <v>0</v>
      </c>
      <c r="CC61" s="21">
        <f t="shared" ca="1" si="47"/>
        <v>0</v>
      </c>
      <c r="CD61" s="21">
        <f t="shared" ca="1" si="47"/>
        <v>0</v>
      </c>
      <c r="CE61" s="21">
        <f t="shared" ca="1" si="47"/>
        <v>0</v>
      </c>
      <c r="CF61" s="21">
        <f t="shared" ca="1" si="47"/>
        <v>0</v>
      </c>
      <c r="CG61" s="21">
        <f t="shared" ca="1" si="44"/>
        <v>0</v>
      </c>
      <c r="CH61" s="21">
        <f t="shared" ca="1" si="44"/>
        <v>0</v>
      </c>
      <c r="CI61" s="22">
        <f t="shared" ca="1" si="25"/>
        <v>0</v>
      </c>
      <c r="CJ61" s="21">
        <f t="shared" ca="1" si="49"/>
        <v>0</v>
      </c>
      <c r="CK61" s="21">
        <f t="shared" ca="1" si="49"/>
        <v>0</v>
      </c>
      <c r="CL61" s="22">
        <f t="shared" ca="1" si="26"/>
        <v>0</v>
      </c>
      <c r="CM61" s="21">
        <f t="shared" ca="1" si="50"/>
        <v>0</v>
      </c>
      <c r="CN61" s="21">
        <f t="shared" ca="1" si="50"/>
        <v>0</v>
      </c>
      <c r="CO61" s="22">
        <f t="shared" ca="1" si="27"/>
        <v>0</v>
      </c>
      <c r="CP61" s="21">
        <f t="shared" ca="1" si="48"/>
        <v>0</v>
      </c>
      <c r="CQ61" s="21">
        <f t="shared" ca="1" si="48"/>
        <v>0</v>
      </c>
      <c r="CR61" s="21">
        <f t="shared" ca="1" si="48"/>
        <v>0</v>
      </c>
      <c r="CS61" s="21">
        <f t="shared" ca="1" si="48"/>
        <v>0</v>
      </c>
      <c r="CT61" s="21">
        <f t="shared" ca="1" si="48"/>
        <v>0</v>
      </c>
      <c r="CU61" s="22">
        <f t="shared" ref="CU61:CU76" ca="1" si="52">+D61+SUM(H61:CI61)+SUM(CR61:CT61)</f>
        <v>5046.8</v>
      </c>
    </row>
    <row r="62" spans="1:99" ht="12.75" customHeight="1" x14ac:dyDescent="0.2">
      <c r="A62" s="64" t="s">
        <v>257</v>
      </c>
      <c r="B62" s="20">
        <v>3001</v>
      </c>
      <c r="C62" s="65" t="s">
        <v>251</v>
      </c>
      <c r="D62" s="22">
        <f t="shared" ca="1" si="24"/>
        <v>0</v>
      </c>
      <c r="E62" s="21">
        <f t="shared" ca="1" si="45"/>
        <v>0</v>
      </c>
      <c r="F62" s="21">
        <f t="shared" ca="1" si="45"/>
        <v>0</v>
      </c>
      <c r="G62" s="21">
        <f t="shared" ca="1" si="45"/>
        <v>0</v>
      </c>
      <c r="H62" s="21">
        <f t="shared" ca="1" si="45"/>
        <v>0</v>
      </c>
      <c r="I62" s="21">
        <f t="shared" ca="1" si="45"/>
        <v>0</v>
      </c>
      <c r="J62" s="21">
        <f t="shared" ca="1" si="45"/>
        <v>0</v>
      </c>
      <c r="K62" s="21">
        <f t="shared" ca="1" si="45"/>
        <v>0</v>
      </c>
      <c r="L62" s="21">
        <f t="shared" ca="1" si="45"/>
        <v>0</v>
      </c>
      <c r="M62" s="21">
        <f t="shared" ca="1" si="45"/>
        <v>0</v>
      </c>
      <c r="N62" s="21">
        <f t="shared" ca="1" si="45"/>
        <v>0</v>
      </c>
      <c r="O62" s="21">
        <f t="shared" ca="1" si="42"/>
        <v>0</v>
      </c>
      <c r="P62" s="21">
        <f t="shared" ca="1" si="42"/>
        <v>0</v>
      </c>
      <c r="Q62" s="21">
        <f t="shared" ca="1" si="42"/>
        <v>0</v>
      </c>
      <c r="R62" s="21">
        <f t="shared" ca="1" si="42"/>
        <v>0</v>
      </c>
      <c r="S62" s="21">
        <f t="shared" ca="1" si="42"/>
        <v>0</v>
      </c>
      <c r="T62" s="21">
        <f t="shared" ca="1" si="42"/>
        <v>0</v>
      </c>
      <c r="U62" s="21">
        <f t="shared" ca="1" si="42"/>
        <v>0</v>
      </c>
      <c r="V62" s="21">
        <f t="shared" ca="1" si="42"/>
        <v>0</v>
      </c>
      <c r="W62" s="21">
        <f t="shared" ca="1" si="42"/>
        <v>0</v>
      </c>
      <c r="X62" s="21">
        <f t="shared" ca="1" si="42"/>
        <v>0</v>
      </c>
      <c r="Y62" s="21">
        <f t="shared" ca="1" si="42"/>
        <v>0</v>
      </c>
      <c r="Z62" s="21">
        <f t="shared" ca="1" si="42"/>
        <v>0</v>
      </c>
      <c r="AA62" s="21">
        <f t="shared" ca="1" si="42"/>
        <v>0</v>
      </c>
      <c r="AB62" s="21">
        <f t="shared" ca="1" si="42"/>
        <v>0</v>
      </c>
      <c r="AC62" s="21">
        <f t="shared" ca="1" si="42"/>
        <v>0</v>
      </c>
      <c r="AD62" s="21">
        <f t="shared" ca="1" si="42"/>
        <v>0</v>
      </c>
      <c r="AE62" s="21">
        <f t="shared" ca="1" si="46"/>
        <v>0</v>
      </c>
      <c r="AF62" s="21">
        <f t="shared" ca="1" si="46"/>
        <v>0</v>
      </c>
      <c r="AG62" s="21">
        <f t="shared" ca="1" si="46"/>
        <v>0</v>
      </c>
      <c r="AH62" s="21">
        <f t="shared" ca="1" si="46"/>
        <v>0</v>
      </c>
      <c r="AI62" s="21">
        <f t="shared" ca="1" si="46"/>
        <v>0</v>
      </c>
      <c r="AJ62" s="21">
        <f t="shared" ca="1" si="46"/>
        <v>0</v>
      </c>
      <c r="AK62" s="21">
        <f t="shared" ca="1" si="46"/>
        <v>0</v>
      </c>
      <c r="AL62" s="21">
        <f t="shared" ca="1" si="46"/>
        <v>0</v>
      </c>
      <c r="AM62" s="21">
        <f t="shared" ca="1" si="46"/>
        <v>0</v>
      </c>
      <c r="AN62" s="21">
        <f t="shared" ca="1" si="46"/>
        <v>0</v>
      </c>
      <c r="AO62" s="21">
        <f t="shared" ca="1" si="46"/>
        <v>0</v>
      </c>
      <c r="AP62" s="21">
        <f t="shared" ca="1" si="46"/>
        <v>0</v>
      </c>
      <c r="AQ62" s="21">
        <f t="shared" ca="1" si="46"/>
        <v>0</v>
      </c>
      <c r="AR62" s="21">
        <f t="shared" ca="1" si="46"/>
        <v>0</v>
      </c>
      <c r="AS62" s="21">
        <f t="shared" ca="1" si="43"/>
        <v>0</v>
      </c>
      <c r="AT62" s="21">
        <f t="shared" ca="1" si="43"/>
        <v>0</v>
      </c>
      <c r="AU62" s="21">
        <f t="shared" ca="1" si="43"/>
        <v>0</v>
      </c>
      <c r="AV62" s="21">
        <f t="shared" ca="1" si="43"/>
        <v>0</v>
      </c>
      <c r="AW62" s="21">
        <f t="shared" ca="1" si="43"/>
        <v>0</v>
      </c>
      <c r="AX62" s="21">
        <f t="shared" ca="1" si="43"/>
        <v>0</v>
      </c>
      <c r="AY62" s="21">
        <f t="shared" ca="1" si="43"/>
        <v>0</v>
      </c>
      <c r="AZ62" s="21">
        <f t="shared" ca="1" si="43"/>
        <v>0</v>
      </c>
      <c r="BA62" s="21">
        <f t="shared" ca="1" si="40"/>
        <v>0</v>
      </c>
      <c r="BB62" s="21">
        <f t="shared" ca="1" si="40"/>
        <v>0</v>
      </c>
      <c r="BC62" s="21">
        <f t="shared" ca="1" si="40"/>
        <v>0</v>
      </c>
      <c r="BD62" s="21">
        <f t="shared" ca="1" si="40"/>
        <v>0</v>
      </c>
      <c r="BE62" s="21">
        <f t="shared" ca="1" si="40"/>
        <v>0</v>
      </c>
      <c r="BF62" s="21">
        <f t="shared" ca="1" si="40"/>
        <v>0</v>
      </c>
      <c r="BG62" s="21">
        <f t="shared" ca="1" si="40"/>
        <v>0</v>
      </c>
      <c r="BH62" s="21">
        <f t="shared" ca="1" si="40"/>
        <v>0</v>
      </c>
      <c r="BI62" s="21">
        <f t="shared" ca="1" si="40"/>
        <v>0</v>
      </c>
      <c r="BJ62" s="21">
        <f t="shared" ca="1" si="40"/>
        <v>0</v>
      </c>
      <c r="BK62" s="21">
        <f t="shared" ca="1" si="40"/>
        <v>0</v>
      </c>
      <c r="BL62" s="21">
        <f t="shared" ca="1" si="40"/>
        <v>0</v>
      </c>
      <c r="BM62" s="21">
        <f t="shared" ca="1" si="40"/>
        <v>0</v>
      </c>
      <c r="BN62" s="21">
        <f t="shared" ca="1" si="40"/>
        <v>0</v>
      </c>
      <c r="BO62" s="21">
        <f t="shared" ca="1" si="40"/>
        <v>0</v>
      </c>
      <c r="BP62" s="21">
        <f t="shared" ca="1" si="40"/>
        <v>0</v>
      </c>
      <c r="BQ62" s="21">
        <f t="shared" ca="1" si="47"/>
        <v>0</v>
      </c>
      <c r="BR62" s="21">
        <f t="shared" ca="1" si="47"/>
        <v>0</v>
      </c>
      <c r="BS62" s="21">
        <f t="shared" ca="1" si="47"/>
        <v>0</v>
      </c>
      <c r="BT62" s="21">
        <f t="shared" ca="1" si="47"/>
        <v>0</v>
      </c>
      <c r="BU62" s="21">
        <f t="shared" ca="1" si="47"/>
        <v>0</v>
      </c>
      <c r="BV62" s="21">
        <f t="shared" ca="1" si="47"/>
        <v>0</v>
      </c>
      <c r="BW62" s="21">
        <f t="shared" ca="1" si="47"/>
        <v>0</v>
      </c>
      <c r="BX62" s="21">
        <f t="shared" ca="1" si="47"/>
        <v>0</v>
      </c>
      <c r="BY62" s="21">
        <f t="shared" ca="1" si="47"/>
        <v>0</v>
      </c>
      <c r="BZ62" s="21">
        <f t="shared" ca="1" si="47"/>
        <v>0</v>
      </c>
      <c r="CA62" s="21">
        <f t="shared" ca="1" si="47"/>
        <v>0</v>
      </c>
      <c r="CB62" s="21">
        <f t="shared" ca="1" si="47"/>
        <v>0</v>
      </c>
      <c r="CC62" s="21">
        <f t="shared" ca="1" si="47"/>
        <v>0</v>
      </c>
      <c r="CD62" s="21">
        <f t="shared" ca="1" si="47"/>
        <v>0</v>
      </c>
      <c r="CE62" s="21">
        <f t="shared" ca="1" si="47"/>
        <v>0</v>
      </c>
      <c r="CF62" s="21">
        <f t="shared" ca="1" si="47"/>
        <v>0</v>
      </c>
      <c r="CG62" s="21">
        <f t="shared" ca="1" si="44"/>
        <v>0</v>
      </c>
      <c r="CH62" s="21">
        <f t="shared" ca="1" si="44"/>
        <v>0</v>
      </c>
      <c r="CI62" s="22">
        <f t="shared" ca="1" si="25"/>
        <v>0</v>
      </c>
      <c r="CJ62" s="21">
        <f t="shared" ca="1" si="49"/>
        <v>0</v>
      </c>
      <c r="CK62" s="21">
        <f t="shared" ca="1" si="49"/>
        <v>0</v>
      </c>
      <c r="CL62" s="22">
        <f t="shared" ca="1" si="26"/>
        <v>0</v>
      </c>
      <c r="CM62" s="21">
        <f t="shared" ca="1" si="50"/>
        <v>0</v>
      </c>
      <c r="CN62" s="21">
        <f t="shared" ca="1" si="50"/>
        <v>0</v>
      </c>
      <c r="CO62" s="22">
        <f t="shared" ca="1" si="27"/>
        <v>0</v>
      </c>
      <c r="CP62" s="21">
        <f t="shared" ca="1" si="48"/>
        <v>0</v>
      </c>
      <c r="CQ62" s="21">
        <f t="shared" ca="1" si="48"/>
        <v>0</v>
      </c>
      <c r="CR62" s="21">
        <f t="shared" ca="1" si="48"/>
        <v>0</v>
      </c>
      <c r="CS62" s="21">
        <f t="shared" ca="1" si="48"/>
        <v>0</v>
      </c>
      <c r="CT62" s="21">
        <f t="shared" ca="1" si="48"/>
        <v>0</v>
      </c>
      <c r="CU62" s="22">
        <f t="shared" ca="1" si="52"/>
        <v>0</v>
      </c>
    </row>
    <row r="63" spans="1:99" ht="12.75" customHeight="1" x14ac:dyDescent="0.2">
      <c r="A63" s="64" t="s">
        <v>259</v>
      </c>
      <c r="B63" s="20">
        <v>3002</v>
      </c>
      <c r="C63" s="65" t="s">
        <v>251</v>
      </c>
      <c r="D63" s="22">
        <f t="shared" ca="1" si="24"/>
        <v>0</v>
      </c>
      <c r="E63" s="21">
        <f t="shared" ca="1" si="45"/>
        <v>0</v>
      </c>
      <c r="F63" s="21">
        <f t="shared" ca="1" si="45"/>
        <v>0</v>
      </c>
      <c r="G63" s="21">
        <f t="shared" ca="1" si="45"/>
        <v>0</v>
      </c>
      <c r="H63" s="21">
        <f t="shared" ca="1" si="45"/>
        <v>0</v>
      </c>
      <c r="I63" s="21">
        <f t="shared" ca="1" si="45"/>
        <v>0</v>
      </c>
      <c r="J63" s="21">
        <f t="shared" ca="1" si="45"/>
        <v>0</v>
      </c>
      <c r="K63" s="21">
        <f t="shared" ca="1" si="45"/>
        <v>0</v>
      </c>
      <c r="L63" s="21">
        <f t="shared" ca="1" si="45"/>
        <v>0</v>
      </c>
      <c r="M63" s="21">
        <f t="shared" ca="1" si="45"/>
        <v>0</v>
      </c>
      <c r="N63" s="21">
        <f t="shared" ca="1" si="45"/>
        <v>0</v>
      </c>
      <c r="O63" s="21">
        <f t="shared" ca="1" si="42"/>
        <v>0</v>
      </c>
      <c r="P63" s="21">
        <f t="shared" ca="1" si="42"/>
        <v>0</v>
      </c>
      <c r="Q63" s="21">
        <f t="shared" ca="1" si="42"/>
        <v>0</v>
      </c>
      <c r="R63" s="21">
        <f t="shared" ca="1" si="42"/>
        <v>0</v>
      </c>
      <c r="S63" s="21">
        <f t="shared" ca="1" si="42"/>
        <v>0</v>
      </c>
      <c r="T63" s="21">
        <f t="shared" ca="1" si="42"/>
        <v>0</v>
      </c>
      <c r="U63" s="21">
        <f t="shared" ca="1" si="42"/>
        <v>0</v>
      </c>
      <c r="V63" s="21">
        <f t="shared" ca="1" si="42"/>
        <v>0</v>
      </c>
      <c r="W63" s="21">
        <f t="shared" ca="1" si="42"/>
        <v>0</v>
      </c>
      <c r="X63" s="21">
        <f t="shared" ca="1" si="42"/>
        <v>0</v>
      </c>
      <c r="Y63" s="21">
        <f t="shared" ca="1" si="42"/>
        <v>0</v>
      </c>
      <c r="Z63" s="21">
        <f t="shared" ca="1" si="42"/>
        <v>0</v>
      </c>
      <c r="AA63" s="21">
        <f t="shared" ca="1" si="42"/>
        <v>0</v>
      </c>
      <c r="AB63" s="21">
        <f t="shared" ca="1" si="42"/>
        <v>0</v>
      </c>
      <c r="AC63" s="21">
        <f t="shared" ca="1" si="42"/>
        <v>0</v>
      </c>
      <c r="AD63" s="21">
        <f t="shared" ca="1" si="42"/>
        <v>0</v>
      </c>
      <c r="AE63" s="21">
        <f t="shared" ca="1" si="46"/>
        <v>0</v>
      </c>
      <c r="AF63" s="21">
        <f t="shared" ca="1" si="46"/>
        <v>0</v>
      </c>
      <c r="AG63" s="21">
        <f t="shared" ca="1" si="46"/>
        <v>0</v>
      </c>
      <c r="AH63" s="21">
        <f t="shared" ca="1" si="46"/>
        <v>0</v>
      </c>
      <c r="AI63" s="21">
        <f t="shared" ca="1" si="46"/>
        <v>0</v>
      </c>
      <c r="AJ63" s="21">
        <f t="shared" ca="1" si="46"/>
        <v>0</v>
      </c>
      <c r="AK63" s="21">
        <f t="shared" ca="1" si="46"/>
        <v>0</v>
      </c>
      <c r="AL63" s="21">
        <f t="shared" ca="1" si="46"/>
        <v>0</v>
      </c>
      <c r="AM63" s="21">
        <f t="shared" ca="1" si="46"/>
        <v>0</v>
      </c>
      <c r="AN63" s="21">
        <f t="shared" ca="1" si="46"/>
        <v>0</v>
      </c>
      <c r="AO63" s="21">
        <f t="shared" ca="1" si="46"/>
        <v>0</v>
      </c>
      <c r="AP63" s="21">
        <f t="shared" ca="1" si="46"/>
        <v>0</v>
      </c>
      <c r="AQ63" s="21">
        <f t="shared" ca="1" si="46"/>
        <v>0</v>
      </c>
      <c r="AR63" s="21">
        <f t="shared" ca="1" si="46"/>
        <v>0</v>
      </c>
      <c r="AS63" s="21">
        <f t="shared" ca="1" si="43"/>
        <v>0</v>
      </c>
      <c r="AT63" s="21">
        <f t="shared" ca="1" si="43"/>
        <v>0</v>
      </c>
      <c r="AU63" s="21">
        <f t="shared" ca="1" si="43"/>
        <v>0</v>
      </c>
      <c r="AV63" s="21">
        <f t="shared" ca="1" si="43"/>
        <v>0</v>
      </c>
      <c r="AW63" s="21">
        <f t="shared" ca="1" si="43"/>
        <v>0</v>
      </c>
      <c r="AX63" s="21">
        <f t="shared" ca="1" si="43"/>
        <v>0</v>
      </c>
      <c r="AY63" s="21">
        <f t="shared" ca="1" si="43"/>
        <v>0</v>
      </c>
      <c r="AZ63" s="21">
        <f t="shared" ca="1" si="43"/>
        <v>0</v>
      </c>
      <c r="BA63" s="21">
        <f t="shared" ca="1" si="40"/>
        <v>0</v>
      </c>
      <c r="BB63" s="21">
        <f t="shared" ca="1" si="40"/>
        <v>0</v>
      </c>
      <c r="BC63" s="21">
        <f t="shared" ca="1" si="40"/>
        <v>0</v>
      </c>
      <c r="BD63" s="21">
        <f t="shared" ca="1" si="40"/>
        <v>538347.17000000004</v>
      </c>
      <c r="BE63" s="21">
        <f t="shared" ca="1" si="40"/>
        <v>0</v>
      </c>
      <c r="BF63" s="21">
        <f t="shared" ca="1" si="40"/>
        <v>0</v>
      </c>
      <c r="BG63" s="21">
        <f t="shared" ca="1" si="40"/>
        <v>0</v>
      </c>
      <c r="BH63" s="21">
        <f t="shared" ca="1" si="40"/>
        <v>0</v>
      </c>
      <c r="BI63" s="21">
        <f t="shared" ca="1" si="40"/>
        <v>0</v>
      </c>
      <c r="BJ63" s="21">
        <f t="shared" ca="1" si="40"/>
        <v>0</v>
      </c>
      <c r="BK63" s="21">
        <f t="shared" ca="1" si="40"/>
        <v>0</v>
      </c>
      <c r="BL63" s="21">
        <f t="shared" ca="1" si="40"/>
        <v>0</v>
      </c>
      <c r="BM63" s="21">
        <f t="shared" ca="1" si="40"/>
        <v>0</v>
      </c>
      <c r="BN63" s="21">
        <f t="shared" ca="1" si="40"/>
        <v>0</v>
      </c>
      <c r="BO63" s="21">
        <f t="shared" ca="1" si="40"/>
        <v>0</v>
      </c>
      <c r="BP63" s="21">
        <f t="shared" ca="1" si="40"/>
        <v>0</v>
      </c>
      <c r="BQ63" s="21">
        <f t="shared" ca="1" si="47"/>
        <v>0</v>
      </c>
      <c r="BR63" s="21">
        <f t="shared" ca="1" si="47"/>
        <v>0</v>
      </c>
      <c r="BS63" s="21">
        <f t="shared" ca="1" si="47"/>
        <v>0</v>
      </c>
      <c r="BT63" s="21">
        <f t="shared" ca="1" si="47"/>
        <v>0</v>
      </c>
      <c r="BU63" s="21">
        <f t="shared" ca="1" si="47"/>
        <v>0</v>
      </c>
      <c r="BV63" s="21">
        <f t="shared" ca="1" si="47"/>
        <v>0</v>
      </c>
      <c r="BW63" s="21">
        <f t="shared" ca="1" si="47"/>
        <v>0</v>
      </c>
      <c r="BX63" s="21">
        <f t="shared" ca="1" si="47"/>
        <v>0</v>
      </c>
      <c r="BY63" s="21">
        <f t="shared" ca="1" si="47"/>
        <v>0</v>
      </c>
      <c r="BZ63" s="21">
        <f t="shared" ca="1" si="47"/>
        <v>0</v>
      </c>
      <c r="CA63" s="21">
        <f t="shared" ca="1" si="47"/>
        <v>0</v>
      </c>
      <c r="CB63" s="21">
        <f t="shared" ca="1" si="47"/>
        <v>0</v>
      </c>
      <c r="CC63" s="21">
        <f t="shared" ca="1" si="47"/>
        <v>0</v>
      </c>
      <c r="CD63" s="21">
        <f t="shared" ca="1" si="47"/>
        <v>0</v>
      </c>
      <c r="CE63" s="21">
        <f t="shared" ca="1" si="47"/>
        <v>0</v>
      </c>
      <c r="CF63" s="21">
        <f t="shared" ca="1" si="47"/>
        <v>0</v>
      </c>
      <c r="CG63" s="21">
        <f t="shared" ca="1" si="44"/>
        <v>0</v>
      </c>
      <c r="CH63" s="21">
        <f t="shared" ca="1" si="44"/>
        <v>0</v>
      </c>
      <c r="CI63" s="22">
        <f t="shared" ca="1" si="25"/>
        <v>0</v>
      </c>
      <c r="CJ63" s="21">
        <f t="shared" ca="1" si="49"/>
        <v>0</v>
      </c>
      <c r="CK63" s="21">
        <f t="shared" ca="1" si="49"/>
        <v>0</v>
      </c>
      <c r="CL63" s="22">
        <f t="shared" ca="1" si="26"/>
        <v>0</v>
      </c>
      <c r="CM63" s="21">
        <f t="shared" ca="1" si="50"/>
        <v>0</v>
      </c>
      <c r="CN63" s="21">
        <f t="shared" ca="1" si="50"/>
        <v>0</v>
      </c>
      <c r="CO63" s="22">
        <f t="shared" ca="1" si="27"/>
        <v>0</v>
      </c>
      <c r="CP63" s="21">
        <f t="shared" ca="1" si="48"/>
        <v>0</v>
      </c>
      <c r="CQ63" s="21">
        <f t="shared" ca="1" si="48"/>
        <v>0</v>
      </c>
      <c r="CR63" s="21">
        <f t="shared" ca="1" si="48"/>
        <v>0</v>
      </c>
      <c r="CS63" s="21">
        <f t="shared" ca="1" si="48"/>
        <v>0</v>
      </c>
      <c r="CT63" s="21">
        <f t="shared" ca="1" si="48"/>
        <v>0</v>
      </c>
      <c r="CU63" s="22">
        <f t="shared" ca="1" si="52"/>
        <v>538347.17000000004</v>
      </c>
    </row>
    <row r="64" spans="1:99" ht="12.75" customHeight="1" x14ac:dyDescent="0.2">
      <c r="A64" s="64" t="s">
        <v>261</v>
      </c>
      <c r="B64" s="20">
        <v>3003</v>
      </c>
      <c r="C64" s="65" t="s">
        <v>251</v>
      </c>
      <c r="D64" s="22">
        <f t="shared" ca="1" si="24"/>
        <v>0</v>
      </c>
      <c r="E64" s="21">
        <f t="shared" ca="1" si="45"/>
        <v>0</v>
      </c>
      <c r="F64" s="21">
        <f t="shared" ca="1" si="45"/>
        <v>0</v>
      </c>
      <c r="G64" s="21">
        <f t="shared" ca="1" si="45"/>
        <v>0</v>
      </c>
      <c r="H64" s="21">
        <f t="shared" ca="1" si="45"/>
        <v>0</v>
      </c>
      <c r="I64" s="21">
        <f t="shared" ca="1" si="45"/>
        <v>0</v>
      </c>
      <c r="J64" s="21">
        <f t="shared" ca="1" si="45"/>
        <v>0</v>
      </c>
      <c r="K64" s="21">
        <f t="shared" ca="1" si="45"/>
        <v>0</v>
      </c>
      <c r="L64" s="21">
        <f t="shared" ca="1" si="45"/>
        <v>0</v>
      </c>
      <c r="M64" s="21">
        <f t="shared" ca="1" si="45"/>
        <v>0</v>
      </c>
      <c r="N64" s="21">
        <f t="shared" ca="1" si="45"/>
        <v>0</v>
      </c>
      <c r="O64" s="21">
        <f t="shared" ca="1" si="42"/>
        <v>0</v>
      </c>
      <c r="P64" s="21">
        <f t="shared" ca="1" si="42"/>
        <v>0</v>
      </c>
      <c r="Q64" s="21">
        <f t="shared" ca="1" si="42"/>
        <v>0</v>
      </c>
      <c r="R64" s="21">
        <f t="shared" ca="1" si="42"/>
        <v>0</v>
      </c>
      <c r="S64" s="21">
        <f t="shared" ca="1" si="42"/>
        <v>0</v>
      </c>
      <c r="T64" s="21">
        <f t="shared" ca="1" si="42"/>
        <v>0</v>
      </c>
      <c r="U64" s="21">
        <f t="shared" ca="1" si="42"/>
        <v>0</v>
      </c>
      <c r="V64" s="21">
        <f t="shared" ca="1" si="42"/>
        <v>0</v>
      </c>
      <c r="W64" s="21">
        <f t="shared" ca="1" si="42"/>
        <v>0</v>
      </c>
      <c r="X64" s="21">
        <f t="shared" ca="1" si="42"/>
        <v>0</v>
      </c>
      <c r="Y64" s="21">
        <f t="shared" ca="1" si="42"/>
        <v>0</v>
      </c>
      <c r="Z64" s="21">
        <f t="shared" ca="1" si="42"/>
        <v>0</v>
      </c>
      <c r="AA64" s="21">
        <f t="shared" ca="1" si="42"/>
        <v>0</v>
      </c>
      <c r="AB64" s="21">
        <f t="shared" ca="1" si="42"/>
        <v>0</v>
      </c>
      <c r="AC64" s="21">
        <f t="shared" ca="1" si="42"/>
        <v>0</v>
      </c>
      <c r="AD64" s="21">
        <f t="shared" ca="1" si="42"/>
        <v>0</v>
      </c>
      <c r="AE64" s="21">
        <f t="shared" ca="1" si="46"/>
        <v>0</v>
      </c>
      <c r="AF64" s="21">
        <f t="shared" ca="1" si="46"/>
        <v>0</v>
      </c>
      <c r="AG64" s="21">
        <f t="shared" ca="1" si="46"/>
        <v>0</v>
      </c>
      <c r="AH64" s="21">
        <f t="shared" ca="1" si="46"/>
        <v>0</v>
      </c>
      <c r="AI64" s="21">
        <f t="shared" ca="1" si="46"/>
        <v>0</v>
      </c>
      <c r="AJ64" s="21">
        <f t="shared" ca="1" si="46"/>
        <v>0</v>
      </c>
      <c r="AK64" s="21">
        <f t="shared" ca="1" si="46"/>
        <v>0</v>
      </c>
      <c r="AL64" s="21">
        <f t="shared" ca="1" si="46"/>
        <v>0</v>
      </c>
      <c r="AM64" s="21">
        <f t="shared" ca="1" si="46"/>
        <v>0</v>
      </c>
      <c r="AN64" s="21">
        <f t="shared" ca="1" si="46"/>
        <v>0</v>
      </c>
      <c r="AO64" s="21">
        <f t="shared" ca="1" si="46"/>
        <v>0</v>
      </c>
      <c r="AP64" s="21">
        <f t="shared" ca="1" si="46"/>
        <v>0</v>
      </c>
      <c r="AQ64" s="21">
        <f t="shared" ca="1" si="46"/>
        <v>0</v>
      </c>
      <c r="AR64" s="21">
        <f t="shared" ca="1" si="46"/>
        <v>0</v>
      </c>
      <c r="AS64" s="21">
        <f t="shared" ca="1" si="43"/>
        <v>0</v>
      </c>
      <c r="AT64" s="21">
        <f t="shared" ca="1" si="43"/>
        <v>0</v>
      </c>
      <c r="AU64" s="21">
        <f t="shared" ca="1" si="43"/>
        <v>0</v>
      </c>
      <c r="AV64" s="21">
        <f t="shared" ca="1" si="43"/>
        <v>0</v>
      </c>
      <c r="AW64" s="21">
        <f t="shared" ca="1" si="43"/>
        <v>0</v>
      </c>
      <c r="AX64" s="21">
        <f t="shared" ca="1" si="43"/>
        <v>0</v>
      </c>
      <c r="AY64" s="21">
        <f t="shared" ca="1" si="43"/>
        <v>0</v>
      </c>
      <c r="AZ64" s="21">
        <f t="shared" ca="1" si="43"/>
        <v>0</v>
      </c>
      <c r="BA64" s="21">
        <f t="shared" ca="1" si="40"/>
        <v>0</v>
      </c>
      <c r="BB64" s="21">
        <f t="shared" ca="1" si="40"/>
        <v>0</v>
      </c>
      <c r="BC64" s="21">
        <f t="shared" ca="1" si="40"/>
        <v>0</v>
      </c>
      <c r="BD64" s="21">
        <f t="shared" ca="1" si="40"/>
        <v>173717.87999999998</v>
      </c>
      <c r="BE64" s="21">
        <f t="shared" ca="1" si="40"/>
        <v>0</v>
      </c>
      <c r="BF64" s="21">
        <f t="shared" ca="1" si="40"/>
        <v>0</v>
      </c>
      <c r="BG64" s="21">
        <f t="shared" ca="1" si="40"/>
        <v>0</v>
      </c>
      <c r="BH64" s="21">
        <f t="shared" ca="1" si="40"/>
        <v>0</v>
      </c>
      <c r="BI64" s="21">
        <f t="shared" ca="1" si="40"/>
        <v>0</v>
      </c>
      <c r="BJ64" s="21">
        <f t="shared" ca="1" si="40"/>
        <v>0</v>
      </c>
      <c r="BK64" s="21">
        <f t="shared" ca="1" si="40"/>
        <v>0</v>
      </c>
      <c r="BL64" s="21">
        <f t="shared" ca="1" si="40"/>
        <v>0</v>
      </c>
      <c r="BM64" s="21">
        <f t="shared" ca="1" si="40"/>
        <v>0</v>
      </c>
      <c r="BN64" s="21">
        <f t="shared" ca="1" si="40"/>
        <v>0</v>
      </c>
      <c r="BO64" s="21">
        <f t="shared" ca="1" si="40"/>
        <v>0</v>
      </c>
      <c r="BP64" s="21">
        <f t="shared" ca="1" si="40"/>
        <v>0</v>
      </c>
      <c r="BQ64" s="21">
        <f t="shared" ca="1" si="47"/>
        <v>0</v>
      </c>
      <c r="BR64" s="21">
        <f t="shared" ca="1" si="47"/>
        <v>0</v>
      </c>
      <c r="BS64" s="21">
        <f t="shared" ca="1" si="47"/>
        <v>0</v>
      </c>
      <c r="BT64" s="21">
        <f t="shared" ca="1" si="47"/>
        <v>0</v>
      </c>
      <c r="BU64" s="21">
        <f t="shared" ca="1" si="47"/>
        <v>0</v>
      </c>
      <c r="BV64" s="21">
        <f t="shared" ca="1" si="47"/>
        <v>0</v>
      </c>
      <c r="BW64" s="21">
        <f t="shared" ca="1" si="47"/>
        <v>0</v>
      </c>
      <c r="BX64" s="21">
        <f t="shared" ca="1" si="47"/>
        <v>0</v>
      </c>
      <c r="BY64" s="21">
        <f t="shared" ca="1" si="47"/>
        <v>0</v>
      </c>
      <c r="BZ64" s="21">
        <f t="shared" ca="1" si="47"/>
        <v>0</v>
      </c>
      <c r="CA64" s="21">
        <f t="shared" ca="1" si="47"/>
        <v>0</v>
      </c>
      <c r="CB64" s="21">
        <f t="shared" ca="1" si="47"/>
        <v>0</v>
      </c>
      <c r="CC64" s="21">
        <f t="shared" ca="1" si="47"/>
        <v>0</v>
      </c>
      <c r="CD64" s="21">
        <f t="shared" ca="1" si="47"/>
        <v>0</v>
      </c>
      <c r="CE64" s="21">
        <f t="shared" ca="1" si="47"/>
        <v>0</v>
      </c>
      <c r="CF64" s="21">
        <f t="shared" ca="1" si="47"/>
        <v>0</v>
      </c>
      <c r="CG64" s="21">
        <f t="shared" ca="1" si="44"/>
        <v>0</v>
      </c>
      <c r="CH64" s="21">
        <f t="shared" ca="1" si="44"/>
        <v>0</v>
      </c>
      <c r="CI64" s="22">
        <f t="shared" ca="1" si="25"/>
        <v>0</v>
      </c>
      <c r="CJ64" s="21">
        <f t="shared" ca="1" si="49"/>
        <v>0</v>
      </c>
      <c r="CK64" s="21">
        <f t="shared" ca="1" si="49"/>
        <v>0</v>
      </c>
      <c r="CL64" s="22">
        <f t="shared" ca="1" si="26"/>
        <v>0</v>
      </c>
      <c r="CM64" s="21">
        <f t="shared" ca="1" si="50"/>
        <v>0</v>
      </c>
      <c r="CN64" s="21">
        <f t="shared" ca="1" si="50"/>
        <v>0</v>
      </c>
      <c r="CO64" s="22">
        <f t="shared" ca="1" si="27"/>
        <v>0</v>
      </c>
      <c r="CP64" s="21">
        <f t="shared" ca="1" si="48"/>
        <v>0</v>
      </c>
      <c r="CQ64" s="21">
        <f t="shared" ca="1" si="48"/>
        <v>0</v>
      </c>
      <c r="CR64" s="21">
        <f t="shared" ca="1" si="48"/>
        <v>0</v>
      </c>
      <c r="CS64" s="21">
        <f t="shared" ca="1" si="48"/>
        <v>0</v>
      </c>
      <c r="CT64" s="21">
        <f t="shared" ca="1" si="48"/>
        <v>0</v>
      </c>
      <c r="CU64" s="22">
        <f t="shared" ca="1" si="52"/>
        <v>173717.87999999998</v>
      </c>
    </row>
    <row r="65" spans="1:99" ht="12.75" customHeight="1" x14ac:dyDescent="0.2">
      <c r="A65" s="64" t="s">
        <v>263</v>
      </c>
      <c r="B65" s="20">
        <v>3004</v>
      </c>
      <c r="C65" s="65" t="s">
        <v>251</v>
      </c>
      <c r="D65" s="22">
        <f t="shared" ca="1" si="24"/>
        <v>0</v>
      </c>
      <c r="E65" s="21">
        <f t="shared" ca="1" si="45"/>
        <v>0</v>
      </c>
      <c r="F65" s="21">
        <f t="shared" ca="1" si="45"/>
        <v>0</v>
      </c>
      <c r="G65" s="21">
        <f t="shared" ca="1" si="45"/>
        <v>0</v>
      </c>
      <c r="H65" s="21">
        <f t="shared" ca="1" si="45"/>
        <v>0</v>
      </c>
      <c r="I65" s="21">
        <f t="shared" ca="1" si="45"/>
        <v>0</v>
      </c>
      <c r="J65" s="21">
        <f t="shared" ca="1" si="45"/>
        <v>0</v>
      </c>
      <c r="K65" s="21">
        <f t="shared" ca="1" si="45"/>
        <v>0</v>
      </c>
      <c r="L65" s="21">
        <f t="shared" ca="1" si="45"/>
        <v>0</v>
      </c>
      <c r="M65" s="21">
        <f t="shared" ca="1" si="45"/>
        <v>0</v>
      </c>
      <c r="N65" s="21">
        <f t="shared" ca="1" si="45"/>
        <v>0</v>
      </c>
      <c r="O65" s="21">
        <f t="shared" ca="1" si="42"/>
        <v>0</v>
      </c>
      <c r="P65" s="21">
        <f t="shared" ca="1" si="42"/>
        <v>0</v>
      </c>
      <c r="Q65" s="21">
        <f t="shared" ca="1" si="42"/>
        <v>0</v>
      </c>
      <c r="R65" s="21">
        <f t="shared" ca="1" si="42"/>
        <v>0</v>
      </c>
      <c r="S65" s="21">
        <f t="shared" ca="1" si="42"/>
        <v>0</v>
      </c>
      <c r="T65" s="21">
        <f t="shared" ca="1" si="42"/>
        <v>0</v>
      </c>
      <c r="U65" s="21">
        <f t="shared" ca="1" si="42"/>
        <v>0</v>
      </c>
      <c r="V65" s="21">
        <f t="shared" ca="1" si="42"/>
        <v>0</v>
      </c>
      <c r="W65" s="21">
        <f t="shared" ca="1" si="42"/>
        <v>0</v>
      </c>
      <c r="X65" s="21">
        <f t="shared" ca="1" si="42"/>
        <v>0</v>
      </c>
      <c r="Y65" s="21">
        <f t="shared" ca="1" si="42"/>
        <v>0</v>
      </c>
      <c r="Z65" s="21">
        <f t="shared" ca="1" si="42"/>
        <v>0</v>
      </c>
      <c r="AA65" s="21">
        <f t="shared" ca="1" si="42"/>
        <v>0</v>
      </c>
      <c r="AB65" s="21">
        <f t="shared" ca="1" si="42"/>
        <v>0</v>
      </c>
      <c r="AC65" s="21">
        <f t="shared" ca="1" si="42"/>
        <v>0</v>
      </c>
      <c r="AD65" s="21">
        <f t="shared" ca="1" si="42"/>
        <v>0</v>
      </c>
      <c r="AE65" s="21">
        <f t="shared" ca="1" si="46"/>
        <v>0</v>
      </c>
      <c r="AF65" s="21">
        <f t="shared" ca="1" si="46"/>
        <v>0</v>
      </c>
      <c r="AG65" s="21">
        <f t="shared" ca="1" si="46"/>
        <v>0</v>
      </c>
      <c r="AH65" s="21">
        <f t="shared" ca="1" si="46"/>
        <v>0</v>
      </c>
      <c r="AI65" s="21">
        <f t="shared" ca="1" si="46"/>
        <v>0</v>
      </c>
      <c r="AJ65" s="21">
        <f t="shared" ca="1" si="46"/>
        <v>0</v>
      </c>
      <c r="AK65" s="21">
        <f t="shared" ca="1" si="46"/>
        <v>0</v>
      </c>
      <c r="AL65" s="21">
        <f t="shared" ca="1" si="46"/>
        <v>0</v>
      </c>
      <c r="AM65" s="21">
        <f t="shared" ca="1" si="46"/>
        <v>0</v>
      </c>
      <c r="AN65" s="21">
        <f t="shared" ca="1" si="46"/>
        <v>0</v>
      </c>
      <c r="AO65" s="21">
        <f t="shared" ca="1" si="46"/>
        <v>0</v>
      </c>
      <c r="AP65" s="21">
        <f t="shared" ca="1" si="46"/>
        <v>0</v>
      </c>
      <c r="AQ65" s="21">
        <f t="shared" ca="1" si="46"/>
        <v>0</v>
      </c>
      <c r="AR65" s="21">
        <f t="shared" ca="1" si="46"/>
        <v>0</v>
      </c>
      <c r="AS65" s="21">
        <f t="shared" ca="1" si="43"/>
        <v>0</v>
      </c>
      <c r="AT65" s="21">
        <f t="shared" ca="1" si="43"/>
        <v>0</v>
      </c>
      <c r="AU65" s="21">
        <f t="shared" ca="1" si="43"/>
        <v>0</v>
      </c>
      <c r="AV65" s="21">
        <f t="shared" ca="1" si="43"/>
        <v>0</v>
      </c>
      <c r="AW65" s="21">
        <f t="shared" ca="1" si="43"/>
        <v>0</v>
      </c>
      <c r="AX65" s="21">
        <f t="shared" ca="1" si="43"/>
        <v>0</v>
      </c>
      <c r="AY65" s="21">
        <f t="shared" ca="1" si="43"/>
        <v>0</v>
      </c>
      <c r="AZ65" s="21">
        <f t="shared" ca="1" si="43"/>
        <v>0</v>
      </c>
      <c r="BA65" s="21">
        <f t="shared" ca="1" si="40"/>
        <v>0</v>
      </c>
      <c r="BB65" s="21">
        <f t="shared" ca="1" si="40"/>
        <v>0</v>
      </c>
      <c r="BC65" s="21">
        <f t="shared" ca="1" si="40"/>
        <v>0</v>
      </c>
      <c r="BD65" s="21">
        <f t="shared" ca="1" si="40"/>
        <v>320224.86000000016</v>
      </c>
      <c r="BE65" s="21">
        <f t="shared" ca="1" si="40"/>
        <v>0</v>
      </c>
      <c r="BF65" s="21">
        <f t="shared" ca="1" si="40"/>
        <v>0</v>
      </c>
      <c r="BG65" s="21">
        <f t="shared" ca="1" si="40"/>
        <v>0</v>
      </c>
      <c r="BH65" s="21">
        <f t="shared" ca="1" si="40"/>
        <v>0</v>
      </c>
      <c r="BI65" s="21">
        <f t="shared" ca="1" si="40"/>
        <v>0</v>
      </c>
      <c r="BJ65" s="21">
        <f t="shared" ca="1" si="40"/>
        <v>0</v>
      </c>
      <c r="BK65" s="21">
        <f t="shared" ca="1" si="40"/>
        <v>0</v>
      </c>
      <c r="BL65" s="21">
        <f t="shared" ca="1" si="40"/>
        <v>0</v>
      </c>
      <c r="BM65" s="21">
        <f t="shared" ca="1" si="40"/>
        <v>0</v>
      </c>
      <c r="BN65" s="21">
        <f t="shared" ca="1" si="40"/>
        <v>0</v>
      </c>
      <c r="BO65" s="21">
        <f t="shared" ca="1" si="40"/>
        <v>0</v>
      </c>
      <c r="BP65" s="21">
        <f t="shared" ca="1" si="40"/>
        <v>0</v>
      </c>
      <c r="BQ65" s="21">
        <f t="shared" ca="1" si="47"/>
        <v>0</v>
      </c>
      <c r="BR65" s="21">
        <f t="shared" ca="1" si="47"/>
        <v>0</v>
      </c>
      <c r="BS65" s="21">
        <f t="shared" ca="1" si="47"/>
        <v>0</v>
      </c>
      <c r="BT65" s="21">
        <f t="shared" ca="1" si="47"/>
        <v>0</v>
      </c>
      <c r="BU65" s="21">
        <f t="shared" ca="1" si="47"/>
        <v>0</v>
      </c>
      <c r="BV65" s="21">
        <f t="shared" ca="1" si="47"/>
        <v>0</v>
      </c>
      <c r="BW65" s="21">
        <f t="shared" ca="1" si="47"/>
        <v>0</v>
      </c>
      <c r="BX65" s="21">
        <f t="shared" ca="1" si="47"/>
        <v>0</v>
      </c>
      <c r="BY65" s="21">
        <f t="shared" ca="1" si="47"/>
        <v>0</v>
      </c>
      <c r="BZ65" s="21">
        <f t="shared" ca="1" si="47"/>
        <v>0</v>
      </c>
      <c r="CA65" s="21">
        <f t="shared" ca="1" si="47"/>
        <v>0</v>
      </c>
      <c r="CB65" s="21">
        <f t="shared" ca="1" si="47"/>
        <v>0</v>
      </c>
      <c r="CC65" s="21">
        <f t="shared" ca="1" si="47"/>
        <v>0</v>
      </c>
      <c r="CD65" s="21">
        <f t="shared" ca="1" si="47"/>
        <v>0</v>
      </c>
      <c r="CE65" s="21">
        <f t="shared" ca="1" si="47"/>
        <v>0</v>
      </c>
      <c r="CF65" s="21">
        <f t="shared" ca="1" si="47"/>
        <v>0</v>
      </c>
      <c r="CG65" s="21">
        <f t="shared" ca="1" si="44"/>
        <v>0</v>
      </c>
      <c r="CH65" s="21">
        <f t="shared" ca="1" si="44"/>
        <v>0</v>
      </c>
      <c r="CI65" s="22">
        <f t="shared" ca="1" si="25"/>
        <v>0</v>
      </c>
      <c r="CJ65" s="21">
        <f t="shared" ca="1" si="49"/>
        <v>0</v>
      </c>
      <c r="CK65" s="21">
        <f t="shared" ca="1" si="49"/>
        <v>0</v>
      </c>
      <c r="CL65" s="22">
        <f t="shared" ca="1" si="26"/>
        <v>0</v>
      </c>
      <c r="CM65" s="21">
        <f t="shared" ca="1" si="50"/>
        <v>0</v>
      </c>
      <c r="CN65" s="21">
        <f t="shared" ca="1" si="50"/>
        <v>0</v>
      </c>
      <c r="CO65" s="22">
        <f t="shared" ca="1" si="27"/>
        <v>0</v>
      </c>
      <c r="CP65" s="21">
        <f t="shared" ca="1" si="48"/>
        <v>0</v>
      </c>
      <c r="CQ65" s="21">
        <f t="shared" ca="1" si="48"/>
        <v>0</v>
      </c>
      <c r="CR65" s="21">
        <f t="shared" ca="1" si="48"/>
        <v>0</v>
      </c>
      <c r="CS65" s="21">
        <f t="shared" ca="1" si="48"/>
        <v>0</v>
      </c>
      <c r="CT65" s="21">
        <f t="shared" ca="1" si="48"/>
        <v>0</v>
      </c>
      <c r="CU65" s="22">
        <f t="shared" ca="1" si="52"/>
        <v>320224.86000000016</v>
      </c>
    </row>
    <row r="66" spans="1:99" ht="12.75" customHeight="1" x14ac:dyDescent="0.2">
      <c r="A66" s="64" t="s">
        <v>265</v>
      </c>
      <c r="B66" s="20">
        <v>3005</v>
      </c>
      <c r="C66" s="65" t="s">
        <v>251</v>
      </c>
      <c r="D66" s="22">
        <f t="shared" ca="1" si="24"/>
        <v>0</v>
      </c>
      <c r="E66" s="21">
        <f t="shared" ca="1" si="45"/>
        <v>0</v>
      </c>
      <c r="F66" s="21">
        <f t="shared" ca="1" si="45"/>
        <v>0</v>
      </c>
      <c r="G66" s="21">
        <f t="shared" ca="1" si="45"/>
        <v>0</v>
      </c>
      <c r="H66" s="21">
        <f t="shared" ca="1" si="45"/>
        <v>0</v>
      </c>
      <c r="I66" s="21">
        <f t="shared" ca="1" si="45"/>
        <v>0</v>
      </c>
      <c r="J66" s="21">
        <f t="shared" ca="1" si="45"/>
        <v>0</v>
      </c>
      <c r="K66" s="21">
        <f t="shared" ca="1" si="45"/>
        <v>0</v>
      </c>
      <c r="L66" s="21">
        <f t="shared" ca="1" si="45"/>
        <v>0</v>
      </c>
      <c r="M66" s="21">
        <f t="shared" ca="1" si="45"/>
        <v>0</v>
      </c>
      <c r="N66" s="21">
        <f t="shared" ca="1" si="45"/>
        <v>0</v>
      </c>
      <c r="O66" s="21">
        <f t="shared" ca="1" si="42"/>
        <v>0</v>
      </c>
      <c r="P66" s="21">
        <f t="shared" ca="1" si="42"/>
        <v>0</v>
      </c>
      <c r="Q66" s="21">
        <f t="shared" ca="1" si="42"/>
        <v>0</v>
      </c>
      <c r="R66" s="21">
        <f t="shared" ca="1" si="42"/>
        <v>0</v>
      </c>
      <c r="S66" s="21">
        <f t="shared" ca="1" si="42"/>
        <v>0</v>
      </c>
      <c r="T66" s="21">
        <f t="shared" ca="1" si="42"/>
        <v>0</v>
      </c>
      <c r="U66" s="21">
        <f t="shared" ca="1" si="42"/>
        <v>0</v>
      </c>
      <c r="V66" s="21">
        <f t="shared" ca="1" si="42"/>
        <v>0</v>
      </c>
      <c r="W66" s="21">
        <f t="shared" ca="1" si="42"/>
        <v>0</v>
      </c>
      <c r="X66" s="21">
        <f t="shared" ca="1" si="42"/>
        <v>0</v>
      </c>
      <c r="Y66" s="21">
        <f t="shared" ca="1" si="42"/>
        <v>0</v>
      </c>
      <c r="Z66" s="21">
        <f t="shared" ca="1" si="42"/>
        <v>0</v>
      </c>
      <c r="AA66" s="21">
        <f t="shared" ca="1" si="42"/>
        <v>0</v>
      </c>
      <c r="AB66" s="21">
        <f t="shared" ca="1" si="42"/>
        <v>0</v>
      </c>
      <c r="AC66" s="21">
        <f t="shared" ca="1" si="42"/>
        <v>0</v>
      </c>
      <c r="AD66" s="21">
        <f t="shared" ca="1" si="42"/>
        <v>0</v>
      </c>
      <c r="AE66" s="21">
        <f t="shared" ca="1" si="46"/>
        <v>0</v>
      </c>
      <c r="AF66" s="21">
        <f t="shared" ca="1" si="46"/>
        <v>0</v>
      </c>
      <c r="AG66" s="21">
        <f t="shared" ca="1" si="46"/>
        <v>0</v>
      </c>
      <c r="AH66" s="21">
        <f t="shared" ca="1" si="46"/>
        <v>0</v>
      </c>
      <c r="AI66" s="21">
        <f t="shared" ca="1" si="46"/>
        <v>0</v>
      </c>
      <c r="AJ66" s="21">
        <f t="shared" ca="1" si="46"/>
        <v>0</v>
      </c>
      <c r="AK66" s="21">
        <f t="shared" ca="1" si="46"/>
        <v>0</v>
      </c>
      <c r="AL66" s="21">
        <f t="shared" ca="1" si="46"/>
        <v>0</v>
      </c>
      <c r="AM66" s="21">
        <f t="shared" ca="1" si="46"/>
        <v>0</v>
      </c>
      <c r="AN66" s="21">
        <f t="shared" ca="1" si="46"/>
        <v>0</v>
      </c>
      <c r="AO66" s="21">
        <f t="shared" ca="1" si="46"/>
        <v>0</v>
      </c>
      <c r="AP66" s="21">
        <f t="shared" ca="1" si="46"/>
        <v>0</v>
      </c>
      <c r="AQ66" s="21">
        <f t="shared" ca="1" si="46"/>
        <v>0</v>
      </c>
      <c r="AR66" s="21">
        <f t="shared" ca="1" si="46"/>
        <v>0</v>
      </c>
      <c r="AS66" s="21">
        <f t="shared" ca="1" si="43"/>
        <v>0</v>
      </c>
      <c r="AT66" s="21">
        <f t="shared" ca="1" si="43"/>
        <v>0</v>
      </c>
      <c r="AU66" s="21">
        <f t="shared" ca="1" si="43"/>
        <v>0</v>
      </c>
      <c r="AV66" s="21">
        <f t="shared" ca="1" si="43"/>
        <v>0</v>
      </c>
      <c r="AW66" s="21">
        <f t="shared" ca="1" si="43"/>
        <v>0</v>
      </c>
      <c r="AX66" s="21">
        <f t="shared" ca="1" si="43"/>
        <v>0</v>
      </c>
      <c r="AY66" s="21">
        <f t="shared" ca="1" si="43"/>
        <v>0</v>
      </c>
      <c r="AZ66" s="21">
        <f t="shared" ca="1" si="43"/>
        <v>0</v>
      </c>
      <c r="BA66" s="21">
        <f t="shared" ca="1" si="40"/>
        <v>0</v>
      </c>
      <c r="BB66" s="21">
        <f t="shared" ca="1" si="40"/>
        <v>0</v>
      </c>
      <c r="BC66" s="21">
        <f t="shared" ca="1" si="40"/>
        <v>0</v>
      </c>
      <c r="BD66" s="21">
        <f t="shared" ca="1" si="40"/>
        <v>0</v>
      </c>
      <c r="BE66" s="21">
        <f t="shared" ca="1" si="40"/>
        <v>0</v>
      </c>
      <c r="BF66" s="21">
        <f t="shared" ca="1" si="40"/>
        <v>0</v>
      </c>
      <c r="BG66" s="21">
        <f t="shared" ca="1" si="40"/>
        <v>0</v>
      </c>
      <c r="BH66" s="21">
        <f t="shared" ca="1" si="40"/>
        <v>0</v>
      </c>
      <c r="BI66" s="21">
        <f t="shared" ca="1" si="40"/>
        <v>0</v>
      </c>
      <c r="BJ66" s="21">
        <f t="shared" ca="1" si="40"/>
        <v>0</v>
      </c>
      <c r="BK66" s="21">
        <f t="shared" ca="1" si="40"/>
        <v>0</v>
      </c>
      <c r="BL66" s="21">
        <f t="shared" ca="1" si="40"/>
        <v>0</v>
      </c>
      <c r="BM66" s="21">
        <f t="shared" ca="1" si="40"/>
        <v>0</v>
      </c>
      <c r="BN66" s="21">
        <f t="shared" ca="1" si="40"/>
        <v>0</v>
      </c>
      <c r="BO66" s="21">
        <f t="shared" ca="1" si="40"/>
        <v>0</v>
      </c>
      <c r="BP66" s="21">
        <f t="shared" ca="1" si="40"/>
        <v>0</v>
      </c>
      <c r="BQ66" s="21">
        <f t="shared" ca="1" si="47"/>
        <v>0</v>
      </c>
      <c r="BR66" s="21">
        <f t="shared" ca="1" si="47"/>
        <v>0</v>
      </c>
      <c r="BS66" s="21">
        <f t="shared" ca="1" si="47"/>
        <v>0</v>
      </c>
      <c r="BT66" s="21">
        <f t="shared" ca="1" si="47"/>
        <v>0</v>
      </c>
      <c r="BU66" s="21">
        <f t="shared" ca="1" si="47"/>
        <v>0</v>
      </c>
      <c r="BV66" s="21">
        <f t="shared" ca="1" si="47"/>
        <v>0</v>
      </c>
      <c r="BW66" s="21">
        <f t="shared" ca="1" si="47"/>
        <v>0</v>
      </c>
      <c r="BX66" s="21">
        <f t="shared" ca="1" si="47"/>
        <v>0</v>
      </c>
      <c r="BY66" s="21">
        <f t="shared" ca="1" si="47"/>
        <v>0</v>
      </c>
      <c r="BZ66" s="21">
        <f t="shared" ca="1" si="47"/>
        <v>0</v>
      </c>
      <c r="CA66" s="21">
        <f t="shared" ca="1" si="47"/>
        <v>0</v>
      </c>
      <c r="CB66" s="21">
        <f t="shared" ca="1" si="47"/>
        <v>0</v>
      </c>
      <c r="CC66" s="21">
        <f t="shared" ca="1" si="47"/>
        <v>0</v>
      </c>
      <c r="CD66" s="21">
        <f t="shared" ca="1" si="47"/>
        <v>0</v>
      </c>
      <c r="CE66" s="21">
        <f t="shared" ca="1" si="47"/>
        <v>0</v>
      </c>
      <c r="CF66" s="21">
        <f t="shared" ca="1" si="47"/>
        <v>0</v>
      </c>
      <c r="CG66" s="21">
        <f t="shared" ca="1" si="44"/>
        <v>0</v>
      </c>
      <c r="CH66" s="21">
        <f t="shared" ca="1" si="44"/>
        <v>0</v>
      </c>
      <c r="CI66" s="22">
        <f t="shared" ca="1" si="25"/>
        <v>0</v>
      </c>
      <c r="CJ66" s="21">
        <f t="shared" ca="1" si="49"/>
        <v>0</v>
      </c>
      <c r="CK66" s="21">
        <f t="shared" ca="1" si="49"/>
        <v>0</v>
      </c>
      <c r="CL66" s="22">
        <f t="shared" ca="1" si="26"/>
        <v>0</v>
      </c>
      <c r="CM66" s="21">
        <f t="shared" ca="1" si="50"/>
        <v>0</v>
      </c>
      <c r="CN66" s="21">
        <f t="shared" ca="1" si="50"/>
        <v>0</v>
      </c>
      <c r="CO66" s="22">
        <f t="shared" ca="1" si="27"/>
        <v>0</v>
      </c>
      <c r="CP66" s="21">
        <f t="shared" ca="1" si="48"/>
        <v>0</v>
      </c>
      <c r="CQ66" s="21">
        <f t="shared" ca="1" si="48"/>
        <v>0</v>
      </c>
      <c r="CR66" s="21">
        <f t="shared" ca="1" si="48"/>
        <v>0</v>
      </c>
      <c r="CS66" s="21">
        <f t="shared" ca="1" si="48"/>
        <v>0</v>
      </c>
      <c r="CT66" s="21">
        <f t="shared" ca="1" si="48"/>
        <v>0</v>
      </c>
      <c r="CU66" s="22">
        <f t="shared" ca="1" si="52"/>
        <v>0</v>
      </c>
    </row>
    <row r="67" spans="1:99" ht="12.75" customHeight="1" x14ac:dyDescent="0.2">
      <c r="A67" s="64" t="s">
        <v>267</v>
      </c>
      <c r="B67" s="20">
        <v>3006</v>
      </c>
      <c r="C67" s="65" t="s">
        <v>251</v>
      </c>
      <c r="D67" s="22">
        <f t="shared" ca="1" si="24"/>
        <v>0</v>
      </c>
      <c r="E67" s="21">
        <f t="shared" ca="1" si="45"/>
        <v>0</v>
      </c>
      <c r="F67" s="21">
        <f t="shared" ca="1" si="45"/>
        <v>0</v>
      </c>
      <c r="G67" s="21">
        <f t="shared" ca="1" si="45"/>
        <v>0</v>
      </c>
      <c r="H67" s="21">
        <f t="shared" ca="1" si="45"/>
        <v>0</v>
      </c>
      <c r="I67" s="21">
        <f t="shared" ca="1" si="45"/>
        <v>0</v>
      </c>
      <c r="J67" s="21">
        <f t="shared" ca="1" si="45"/>
        <v>0</v>
      </c>
      <c r="K67" s="21">
        <f t="shared" ca="1" si="45"/>
        <v>0</v>
      </c>
      <c r="L67" s="21">
        <f t="shared" ca="1" si="45"/>
        <v>0</v>
      </c>
      <c r="M67" s="21">
        <f t="shared" ca="1" si="45"/>
        <v>0</v>
      </c>
      <c r="N67" s="21">
        <f t="shared" ca="1" si="45"/>
        <v>0</v>
      </c>
      <c r="O67" s="21">
        <f t="shared" ca="1" si="42"/>
        <v>0</v>
      </c>
      <c r="P67" s="21">
        <f t="shared" ca="1" si="42"/>
        <v>0</v>
      </c>
      <c r="Q67" s="21">
        <f t="shared" ca="1" si="42"/>
        <v>0</v>
      </c>
      <c r="R67" s="21">
        <f t="shared" ca="1" si="42"/>
        <v>0</v>
      </c>
      <c r="S67" s="21">
        <f t="shared" ca="1" si="42"/>
        <v>0</v>
      </c>
      <c r="T67" s="21">
        <f t="shared" ca="1" si="42"/>
        <v>0</v>
      </c>
      <c r="U67" s="21">
        <f t="shared" ca="1" si="42"/>
        <v>0</v>
      </c>
      <c r="V67" s="21">
        <f t="shared" ca="1" si="42"/>
        <v>0</v>
      </c>
      <c r="W67" s="21">
        <f t="shared" ca="1" si="42"/>
        <v>0</v>
      </c>
      <c r="X67" s="21">
        <f t="shared" ca="1" si="42"/>
        <v>0</v>
      </c>
      <c r="Y67" s="21">
        <f t="shared" ca="1" si="42"/>
        <v>0</v>
      </c>
      <c r="Z67" s="21">
        <f t="shared" ca="1" si="42"/>
        <v>0</v>
      </c>
      <c r="AA67" s="21">
        <f t="shared" ca="1" si="42"/>
        <v>0</v>
      </c>
      <c r="AB67" s="21">
        <f t="shared" ca="1" si="42"/>
        <v>0</v>
      </c>
      <c r="AC67" s="21">
        <f t="shared" ca="1" si="42"/>
        <v>0</v>
      </c>
      <c r="AD67" s="21">
        <f t="shared" ca="1" si="42"/>
        <v>0</v>
      </c>
      <c r="AE67" s="21">
        <f t="shared" ca="1" si="46"/>
        <v>0</v>
      </c>
      <c r="AF67" s="21">
        <f t="shared" ca="1" si="46"/>
        <v>0</v>
      </c>
      <c r="AG67" s="21">
        <f t="shared" ca="1" si="46"/>
        <v>0</v>
      </c>
      <c r="AH67" s="21">
        <f t="shared" ca="1" si="46"/>
        <v>0</v>
      </c>
      <c r="AI67" s="21">
        <f t="shared" ca="1" si="46"/>
        <v>0</v>
      </c>
      <c r="AJ67" s="21">
        <f t="shared" ca="1" si="46"/>
        <v>0</v>
      </c>
      <c r="AK67" s="21">
        <f t="shared" ca="1" si="46"/>
        <v>0</v>
      </c>
      <c r="AL67" s="21">
        <f t="shared" ca="1" si="46"/>
        <v>0</v>
      </c>
      <c r="AM67" s="21">
        <f t="shared" ca="1" si="46"/>
        <v>0</v>
      </c>
      <c r="AN67" s="21">
        <f t="shared" ca="1" si="46"/>
        <v>0</v>
      </c>
      <c r="AO67" s="21">
        <f t="shared" ca="1" si="46"/>
        <v>0</v>
      </c>
      <c r="AP67" s="21">
        <f t="shared" ca="1" si="46"/>
        <v>0</v>
      </c>
      <c r="AQ67" s="21">
        <f t="shared" ca="1" si="46"/>
        <v>0</v>
      </c>
      <c r="AR67" s="21">
        <f t="shared" ca="1" si="46"/>
        <v>0</v>
      </c>
      <c r="AS67" s="21">
        <f t="shared" ca="1" si="43"/>
        <v>0</v>
      </c>
      <c r="AT67" s="21">
        <f t="shared" ca="1" si="43"/>
        <v>0</v>
      </c>
      <c r="AU67" s="21">
        <f t="shared" ca="1" si="43"/>
        <v>0</v>
      </c>
      <c r="AV67" s="21">
        <f t="shared" ca="1" si="43"/>
        <v>0</v>
      </c>
      <c r="AW67" s="21">
        <f t="shared" ca="1" si="43"/>
        <v>0</v>
      </c>
      <c r="AX67" s="21">
        <f t="shared" ca="1" si="43"/>
        <v>0</v>
      </c>
      <c r="AY67" s="21">
        <f t="shared" ca="1" si="43"/>
        <v>0</v>
      </c>
      <c r="AZ67" s="21">
        <f t="shared" ca="1" si="43"/>
        <v>0</v>
      </c>
      <c r="BA67" s="21">
        <f t="shared" ca="1" si="40"/>
        <v>0</v>
      </c>
      <c r="BB67" s="21">
        <f t="shared" ca="1" si="40"/>
        <v>0</v>
      </c>
      <c r="BC67" s="21">
        <f t="shared" ca="1" si="40"/>
        <v>0</v>
      </c>
      <c r="BD67" s="21">
        <f t="shared" ca="1" si="40"/>
        <v>3434232.7299998961</v>
      </c>
      <c r="BE67" s="21">
        <f t="shared" ca="1" si="40"/>
        <v>0</v>
      </c>
      <c r="BF67" s="21">
        <f t="shared" ca="1" si="40"/>
        <v>0</v>
      </c>
      <c r="BG67" s="21">
        <f t="shared" ca="1" si="40"/>
        <v>0</v>
      </c>
      <c r="BH67" s="21">
        <f t="shared" ca="1" si="40"/>
        <v>0</v>
      </c>
      <c r="BI67" s="21">
        <f t="shared" ca="1" si="40"/>
        <v>0</v>
      </c>
      <c r="BJ67" s="21">
        <f t="shared" ca="1" si="40"/>
        <v>0</v>
      </c>
      <c r="BK67" s="21">
        <f t="shared" ca="1" si="40"/>
        <v>0</v>
      </c>
      <c r="BL67" s="21">
        <f t="shared" ca="1" si="40"/>
        <v>0</v>
      </c>
      <c r="BM67" s="21">
        <f t="shared" ca="1" si="40"/>
        <v>0</v>
      </c>
      <c r="BN67" s="21">
        <f t="shared" ca="1" si="40"/>
        <v>0</v>
      </c>
      <c r="BO67" s="21">
        <f t="shared" ca="1" si="40"/>
        <v>0</v>
      </c>
      <c r="BP67" s="21">
        <f t="shared" ca="1" si="40"/>
        <v>0</v>
      </c>
      <c r="BQ67" s="21">
        <f t="shared" ca="1" si="47"/>
        <v>0</v>
      </c>
      <c r="BR67" s="21">
        <f t="shared" ca="1" si="47"/>
        <v>0</v>
      </c>
      <c r="BS67" s="21">
        <f t="shared" ca="1" si="47"/>
        <v>0</v>
      </c>
      <c r="BT67" s="21">
        <f t="shared" ca="1" si="47"/>
        <v>0</v>
      </c>
      <c r="BU67" s="21">
        <f t="shared" ca="1" si="47"/>
        <v>0</v>
      </c>
      <c r="BV67" s="21">
        <f t="shared" ca="1" si="47"/>
        <v>0</v>
      </c>
      <c r="BW67" s="21">
        <f t="shared" ca="1" si="47"/>
        <v>0</v>
      </c>
      <c r="BX67" s="21">
        <f t="shared" ca="1" si="47"/>
        <v>0</v>
      </c>
      <c r="BY67" s="21">
        <f t="shared" ca="1" si="47"/>
        <v>0</v>
      </c>
      <c r="BZ67" s="21">
        <f t="shared" ca="1" si="47"/>
        <v>0</v>
      </c>
      <c r="CA67" s="21">
        <f t="shared" ca="1" si="47"/>
        <v>0</v>
      </c>
      <c r="CB67" s="21">
        <f t="shared" ca="1" si="47"/>
        <v>0</v>
      </c>
      <c r="CC67" s="21">
        <f t="shared" ca="1" si="47"/>
        <v>0</v>
      </c>
      <c r="CD67" s="21">
        <f t="shared" ca="1" si="47"/>
        <v>0</v>
      </c>
      <c r="CE67" s="21">
        <f t="shared" ca="1" si="47"/>
        <v>0</v>
      </c>
      <c r="CF67" s="21">
        <f t="shared" ca="1" si="47"/>
        <v>0</v>
      </c>
      <c r="CG67" s="21">
        <f t="shared" ca="1" si="44"/>
        <v>0</v>
      </c>
      <c r="CH67" s="21">
        <f t="shared" ca="1" si="44"/>
        <v>0</v>
      </c>
      <c r="CI67" s="22">
        <f t="shared" ca="1" si="25"/>
        <v>0</v>
      </c>
      <c r="CJ67" s="21">
        <f t="shared" ca="1" si="49"/>
        <v>0</v>
      </c>
      <c r="CK67" s="21">
        <f t="shared" ca="1" si="49"/>
        <v>0</v>
      </c>
      <c r="CL67" s="22">
        <f t="shared" ca="1" si="26"/>
        <v>0</v>
      </c>
      <c r="CM67" s="21">
        <f t="shared" ca="1" si="50"/>
        <v>0</v>
      </c>
      <c r="CN67" s="21">
        <f t="shared" ca="1" si="50"/>
        <v>0</v>
      </c>
      <c r="CO67" s="22">
        <f t="shared" ca="1" si="27"/>
        <v>0</v>
      </c>
      <c r="CP67" s="21">
        <f t="shared" ca="1" si="48"/>
        <v>0</v>
      </c>
      <c r="CQ67" s="21">
        <f t="shared" ca="1" si="48"/>
        <v>0</v>
      </c>
      <c r="CR67" s="21">
        <f t="shared" ca="1" si="48"/>
        <v>0</v>
      </c>
      <c r="CS67" s="21">
        <f t="shared" ca="1" si="48"/>
        <v>0</v>
      </c>
      <c r="CT67" s="21">
        <f t="shared" ca="1" si="48"/>
        <v>0</v>
      </c>
      <c r="CU67" s="22">
        <f t="shared" ca="1" si="52"/>
        <v>3434232.7299998961</v>
      </c>
    </row>
    <row r="68" spans="1:99" ht="12.75" customHeight="1" x14ac:dyDescent="0.2">
      <c r="A68" s="64" t="s">
        <v>269</v>
      </c>
      <c r="B68" s="20">
        <v>3007</v>
      </c>
      <c r="C68" s="65" t="s">
        <v>251</v>
      </c>
      <c r="D68" s="22">
        <f t="shared" ca="1" si="24"/>
        <v>0</v>
      </c>
      <c r="E68" s="21">
        <f t="shared" ca="1" si="45"/>
        <v>0</v>
      </c>
      <c r="F68" s="21">
        <f t="shared" ca="1" si="45"/>
        <v>0</v>
      </c>
      <c r="G68" s="21">
        <f t="shared" ca="1" si="45"/>
        <v>0</v>
      </c>
      <c r="H68" s="21">
        <f t="shared" ca="1" si="45"/>
        <v>0</v>
      </c>
      <c r="I68" s="21">
        <f t="shared" ca="1" si="45"/>
        <v>0</v>
      </c>
      <c r="J68" s="21">
        <f t="shared" ca="1" si="45"/>
        <v>0</v>
      </c>
      <c r="K68" s="21">
        <f t="shared" ca="1" si="45"/>
        <v>0</v>
      </c>
      <c r="L68" s="21">
        <f t="shared" ca="1" si="45"/>
        <v>0</v>
      </c>
      <c r="M68" s="21">
        <f t="shared" ca="1" si="45"/>
        <v>0</v>
      </c>
      <c r="N68" s="21">
        <f t="shared" ca="1" si="45"/>
        <v>0</v>
      </c>
      <c r="O68" s="21">
        <f t="shared" ca="1" si="42"/>
        <v>0</v>
      </c>
      <c r="P68" s="21">
        <f t="shared" ca="1" si="42"/>
        <v>0</v>
      </c>
      <c r="Q68" s="21">
        <f t="shared" ca="1" si="42"/>
        <v>0</v>
      </c>
      <c r="R68" s="21">
        <f t="shared" ca="1" si="42"/>
        <v>0</v>
      </c>
      <c r="S68" s="21">
        <f t="shared" ca="1" si="42"/>
        <v>0</v>
      </c>
      <c r="T68" s="21">
        <f t="shared" ca="1" si="42"/>
        <v>0</v>
      </c>
      <c r="U68" s="21">
        <f t="shared" ca="1" si="42"/>
        <v>0</v>
      </c>
      <c r="V68" s="21">
        <f t="shared" ca="1" si="42"/>
        <v>0</v>
      </c>
      <c r="W68" s="21">
        <f t="shared" ca="1" si="42"/>
        <v>0</v>
      </c>
      <c r="X68" s="21">
        <f t="shared" ca="1" si="42"/>
        <v>0</v>
      </c>
      <c r="Y68" s="21">
        <f t="shared" ca="1" si="42"/>
        <v>0</v>
      </c>
      <c r="Z68" s="21">
        <f t="shared" ca="1" si="42"/>
        <v>0</v>
      </c>
      <c r="AA68" s="21">
        <f t="shared" ca="1" si="42"/>
        <v>0</v>
      </c>
      <c r="AB68" s="21">
        <f t="shared" ca="1" si="42"/>
        <v>0</v>
      </c>
      <c r="AC68" s="21">
        <f t="shared" ca="1" si="42"/>
        <v>0</v>
      </c>
      <c r="AD68" s="21">
        <f t="shared" ca="1" si="42"/>
        <v>0</v>
      </c>
      <c r="AE68" s="21">
        <f t="shared" ca="1" si="46"/>
        <v>0</v>
      </c>
      <c r="AF68" s="21">
        <f t="shared" ca="1" si="46"/>
        <v>0</v>
      </c>
      <c r="AG68" s="21">
        <f t="shared" ca="1" si="46"/>
        <v>0</v>
      </c>
      <c r="AH68" s="21">
        <f t="shared" ca="1" si="46"/>
        <v>0</v>
      </c>
      <c r="AI68" s="21">
        <f t="shared" ca="1" si="46"/>
        <v>0</v>
      </c>
      <c r="AJ68" s="21">
        <f t="shared" ca="1" si="46"/>
        <v>0</v>
      </c>
      <c r="AK68" s="21">
        <f t="shared" ca="1" si="46"/>
        <v>0</v>
      </c>
      <c r="AL68" s="21">
        <f t="shared" ca="1" si="46"/>
        <v>0</v>
      </c>
      <c r="AM68" s="21">
        <f t="shared" ca="1" si="46"/>
        <v>0</v>
      </c>
      <c r="AN68" s="21">
        <f t="shared" ca="1" si="46"/>
        <v>0</v>
      </c>
      <c r="AO68" s="21">
        <f t="shared" ca="1" si="46"/>
        <v>0</v>
      </c>
      <c r="AP68" s="21">
        <f t="shared" ca="1" si="46"/>
        <v>0</v>
      </c>
      <c r="AQ68" s="21">
        <f t="shared" ca="1" si="46"/>
        <v>0</v>
      </c>
      <c r="AR68" s="21">
        <f t="shared" ca="1" si="46"/>
        <v>0</v>
      </c>
      <c r="AS68" s="21">
        <f t="shared" ca="1" si="43"/>
        <v>0</v>
      </c>
      <c r="AT68" s="21">
        <f t="shared" ca="1" si="43"/>
        <v>0</v>
      </c>
      <c r="AU68" s="21">
        <f t="shared" ca="1" si="43"/>
        <v>0</v>
      </c>
      <c r="AV68" s="21">
        <f t="shared" ca="1" si="43"/>
        <v>0</v>
      </c>
      <c r="AW68" s="21">
        <f t="shared" ca="1" si="43"/>
        <v>0</v>
      </c>
      <c r="AX68" s="21">
        <f t="shared" ca="1" si="43"/>
        <v>0</v>
      </c>
      <c r="AY68" s="21">
        <f t="shared" ca="1" si="43"/>
        <v>0</v>
      </c>
      <c r="AZ68" s="21">
        <f t="shared" ca="1" si="43"/>
        <v>0</v>
      </c>
      <c r="BA68" s="21">
        <f t="shared" ca="1" si="40"/>
        <v>0</v>
      </c>
      <c r="BB68" s="21">
        <f t="shared" ca="1" si="40"/>
        <v>0</v>
      </c>
      <c r="BC68" s="21">
        <f t="shared" ca="1" si="40"/>
        <v>0</v>
      </c>
      <c r="BD68" s="21">
        <f t="shared" ca="1" si="40"/>
        <v>16189.21</v>
      </c>
      <c r="BE68" s="21">
        <f t="shared" ca="1" si="40"/>
        <v>0</v>
      </c>
      <c r="BF68" s="21">
        <f t="shared" ca="1" si="40"/>
        <v>0</v>
      </c>
      <c r="BG68" s="21">
        <f t="shared" ca="1" si="40"/>
        <v>0</v>
      </c>
      <c r="BH68" s="21">
        <f t="shared" ca="1" si="40"/>
        <v>0</v>
      </c>
      <c r="BI68" s="21">
        <f t="shared" ca="1" si="40"/>
        <v>0</v>
      </c>
      <c r="BJ68" s="21">
        <f t="shared" ca="1" si="40"/>
        <v>0</v>
      </c>
      <c r="BK68" s="21">
        <f t="shared" ca="1" si="40"/>
        <v>0</v>
      </c>
      <c r="BL68" s="21">
        <f t="shared" ca="1" si="40"/>
        <v>0</v>
      </c>
      <c r="BM68" s="21">
        <f t="shared" ca="1" si="40"/>
        <v>0</v>
      </c>
      <c r="BN68" s="21">
        <f t="shared" ca="1" si="40"/>
        <v>0</v>
      </c>
      <c r="BO68" s="21">
        <f t="shared" ca="1" si="40"/>
        <v>0</v>
      </c>
      <c r="BP68" s="21">
        <f t="shared" ref="BM68:CB76" ca="1" si="53">IFERROR(INDIRECT("'"&amp;$B$2&amp;"'!"&amp;ADDRESS(MATCH($B68,INDIRECT("'"&amp;$B$2&amp;"'!$B$1:$B$1095"),0),MATCH(BP$5,INDIRECT("'"&amp;$B$2&amp;"'!5:5"),0))),0)</f>
        <v>0</v>
      </c>
      <c r="BQ68" s="21">
        <f t="shared" ca="1" si="53"/>
        <v>0</v>
      </c>
      <c r="BR68" s="21">
        <f t="shared" ca="1" si="53"/>
        <v>0</v>
      </c>
      <c r="BS68" s="21">
        <f t="shared" ca="1" si="53"/>
        <v>0</v>
      </c>
      <c r="BT68" s="21">
        <f t="shared" ca="1" si="53"/>
        <v>0</v>
      </c>
      <c r="BU68" s="21">
        <f t="shared" ca="1" si="53"/>
        <v>0</v>
      </c>
      <c r="BV68" s="21">
        <f t="shared" ca="1" si="53"/>
        <v>0</v>
      </c>
      <c r="BW68" s="21">
        <f t="shared" ca="1" si="47"/>
        <v>0</v>
      </c>
      <c r="BX68" s="21">
        <f t="shared" ca="1" si="47"/>
        <v>0</v>
      </c>
      <c r="BY68" s="21">
        <f t="shared" ca="1" si="47"/>
        <v>0</v>
      </c>
      <c r="BZ68" s="21">
        <f t="shared" ca="1" si="47"/>
        <v>0</v>
      </c>
      <c r="CA68" s="21">
        <f t="shared" ca="1" si="47"/>
        <v>0</v>
      </c>
      <c r="CB68" s="21">
        <f t="shared" ca="1" si="47"/>
        <v>0</v>
      </c>
      <c r="CC68" s="21">
        <f t="shared" ca="1" si="47"/>
        <v>0</v>
      </c>
      <c r="CD68" s="21">
        <f t="shared" ca="1" si="47"/>
        <v>0</v>
      </c>
      <c r="CE68" s="21">
        <f t="shared" ca="1" si="47"/>
        <v>0</v>
      </c>
      <c r="CF68" s="21">
        <f t="shared" ca="1" si="47"/>
        <v>0</v>
      </c>
      <c r="CG68" s="21">
        <f t="shared" ca="1" si="44"/>
        <v>0</v>
      </c>
      <c r="CH68" s="21">
        <f t="shared" ca="1" si="44"/>
        <v>0</v>
      </c>
      <c r="CI68" s="22">
        <f t="shared" ca="1" si="25"/>
        <v>0</v>
      </c>
      <c r="CJ68" s="21">
        <f t="shared" ca="1" si="49"/>
        <v>0</v>
      </c>
      <c r="CK68" s="21">
        <f t="shared" ca="1" si="49"/>
        <v>0</v>
      </c>
      <c r="CL68" s="22">
        <f t="shared" ca="1" si="26"/>
        <v>0</v>
      </c>
      <c r="CM68" s="21">
        <f t="shared" ca="1" si="50"/>
        <v>0</v>
      </c>
      <c r="CN68" s="21">
        <f t="shared" ca="1" si="50"/>
        <v>0</v>
      </c>
      <c r="CO68" s="22">
        <f t="shared" ca="1" si="27"/>
        <v>0</v>
      </c>
      <c r="CP68" s="21">
        <f t="shared" ca="1" si="48"/>
        <v>0</v>
      </c>
      <c r="CQ68" s="21">
        <f t="shared" ca="1" si="48"/>
        <v>0</v>
      </c>
      <c r="CR68" s="21">
        <f t="shared" ca="1" si="48"/>
        <v>0</v>
      </c>
      <c r="CS68" s="21">
        <f t="shared" ca="1" si="48"/>
        <v>0</v>
      </c>
      <c r="CT68" s="21">
        <f t="shared" ca="1" si="48"/>
        <v>0</v>
      </c>
      <c r="CU68" s="22">
        <f t="shared" ca="1" si="52"/>
        <v>16189.21</v>
      </c>
    </row>
    <row r="69" spans="1:99" ht="12.75" customHeight="1" x14ac:dyDescent="0.2">
      <c r="A69" s="64" t="s">
        <v>271</v>
      </c>
      <c r="B69" s="20">
        <v>3008</v>
      </c>
      <c r="C69" s="65" t="s">
        <v>251</v>
      </c>
      <c r="D69" s="22">
        <f t="shared" ca="1" si="24"/>
        <v>0</v>
      </c>
      <c r="E69" s="21">
        <f t="shared" ca="1" si="45"/>
        <v>0</v>
      </c>
      <c r="F69" s="21">
        <f t="shared" ca="1" si="45"/>
        <v>0</v>
      </c>
      <c r="G69" s="21">
        <f t="shared" ca="1" si="45"/>
        <v>0</v>
      </c>
      <c r="H69" s="21">
        <f t="shared" ca="1" si="45"/>
        <v>0</v>
      </c>
      <c r="I69" s="21">
        <f t="shared" ca="1" si="45"/>
        <v>0</v>
      </c>
      <c r="J69" s="21">
        <f t="shared" ca="1" si="45"/>
        <v>0</v>
      </c>
      <c r="K69" s="21">
        <f t="shared" ca="1" si="45"/>
        <v>0</v>
      </c>
      <c r="L69" s="21">
        <f t="shared" ca="1" si="45"/>
        <v>0</v>
      </c>
      <c r="M69" s="21">
        <f t="shared" ca="1" si="45"/>
        <v>0</v>
      </c>
      <c r="N69" s="21">
        <f t="shared" ca="1" si="45"/>
        <v>0</v>
      </c>
      <c r="O69" s="21">
        <f t="shared" ca="1" si="42"/>
        <v>0</v>
      </c>
      <c r="P69" s="21">
        <f t="shared" ca="1" si="42"/>
        <v>0</v>
      </c>
      <c r="Q69" s="21">
        <f t="shared" ca="1" si="42"/>
        <v>0</v>
      </c>
      <c r="R69" s="21">
        <f t="shared" ca="1" si="42"/>
        <v>0</v>
      </c>
      <c r="S69" s="21">
        <f t="shared" ca="1" si="42"/>
        <v>0</v>
      </c>
      <c r="T69" s="21">
        <f t="shared" ca="1" si="42"/>
        <v>0</v>
      </c>
      <c r="U69" s="21">
        <f t="shared" ca="1" si="42"/>
        <v>0</v>
      </c>
      <c r="V69" s="21">
        <f t="shared" ca="1" si="42"/>
        <v>0</v>
      </c>
      <c r="W69" s="21">
        <f t="shared" ca="1" si="42"/>
        <v>0</v>
      </c>
      <c r="X69" s="21">
        <f t="shared" ca="1" si="42"/>
        <v>0</v>
      </c>
      <c r="Y69" s="21">
        <f t="shared" ca="1" si="42"/>
        <v>0</v>
      </c>
      <c r="Z69" s="21">
        <f t="shared" ca="1" si="42"/>
        <v>0</v>
      </c>
      <c r="AA69" s="21">
        <f t="shared" ca="1" si="42"/>
        <v>0</v>
      </c>
      <c r="AB69" s="21">
        <f t="shared" ca="1" si="42"/>
        <v>0</v>
      </c>
      <c r="AC69" s="21">
        <f t="shared" ca="1" si="42"/>
        <v>0</v>
      </c>
      <c r="AD69" s="21">
        <f t="shared" ca="1" si="42"/>
        <v>0</v>
      </c>
      <c r="AE69" s="21">
        <f t="shared" ca="1" si="46"/>
        <v>0</v>
      </c>
      <c r="AF69" s="21">
        <f t="shared" ca="1" si="46"/>
        <v>0</v>
      </c>
      <c r="AG69" s="21">
        <f t="shared" ca="1" si="46"/>
        <v>0</v>
      </c>
      <c r="AH69" s="21">
        <f t="shared" ca="1" si="46"/>
        <v>0</v>
      </c>
      <c r="AI69" s="21">
        <f t="shared" ca="1" si="46"/>
        <v>0</v>
      </c>
      <c r="AJ69" s="21">
        <f t="shared" ca="1" si="46"/>
        <v>0</v>
      </c>
      <c r="AK69" s="21">
        <f t="shared" ca="1" si="46"/>
        <v>0</v>
      </c>
      <c r="AL69" s="21">
        <f t="shared" ca="1" si="46"/>
        <v>0</v>
      </c>
      <c r="AM69" s="21">
        <f t="shared" ca="1" si="46"/>
        <v>0</v>
      </c>
      <c r="AN69" s="21">
        <f t="shared" ca="1" si="46"/>
        <v>0</v>
      </c>
      <c r="AO69" s="21">
        <f t="shared" ca="1" si="46"/>
        <v>0</v>
      </c>
      <c r="AP69" s="21">
        <f t="shared" ca="1" si="46"/>
        <v>0</v>
      </c>
      <c r="AQ69" s="21">
        <f t="shared" ca="1" si="46"/>
        <v>0</v>
      </c>
      <c r="AR69" s="21">
        <f t="shared" ca="1" si="46"/>
        <v>0</v>
      </c>
      <c r="AS69" s="21">
        <f t="shared" ca="1" si="43"/>
        <v>0</v>
      </c>
      <c r="AT69" s="21">
        <f t="shared" ca="1" si="43"/>
        <v>0</v>
      </c>
      <c r="AU69" s="21">
        <f t="shared" ca="1" si="43"/>
        <v>0</v>
      </c>
      <c r="AV69" s="21">
        <f t="shared" ca="1" si="43"/>
        <v>0</v>
      </c>
      <c r="AW69" s="21">
        <f t="shared" ca="1" si="43"/>
        <v>0</v>
      </c>
      <c r="AX69" s="21">
        <f t="shared" ca="1" si="43"/>
        <v>0</v>
      </c>
      <c r="AY69" s="21">
        <f t="shared" ca="1" si="43"/>
        <v>0</v>
      </c>
      <c r="AZ69" s="21">
        <f t="shared" ca="1" si="43"/>
        <v>0</v>
      </c>
      <c r="BA69" s="21">
        <f t="shared" ref="BA69:BL76" ca="1" si="54">IFERROR(INDIRECT("'"&amp;$B$2&amp;"'!"&amp;ADDRESS(MATCH($B69,INDIRECT("'"&amp;$B$2&amp;"'!$B$1:$B$1095"),0),MATCH(BA$5,INDIRECT("'"&amp;$B$2&amp;"'!5:5"),0))),0)</f>
        <v>0</v>
      </c>
      <c r="BB69" s="21">
        <f t="shared" ca="1" si="54"/>
        <v>0</v>
      </c>
      <c r="BC69" s="21">
        <f t="shared" ca="1" si="54"/>
        <v>0</v>
      </c>
      <c r="BD69" s="21">
        <f t="shared" ca="1" si="54"/>
        <v>0</v>
      </c>
      <c r="BE69" s="21">
        <f t="shared" ca="1" si="54"/>
        <v>0</v>
      </c>
      <c r="BF69" s="21">
        <f t="shared" ca="1" si="54"/>
        <v>0</v>
      </c>
      <c r="BG69" s="21">
        <f t="shared" ca="1" si="54"/>
        <v>0</v>
      </c>
      <c r="BH69" s="21">
        <f t="shared" ca="1" si="54"/>
        <v>0</v>
      </c>
      <c r="BI69" s="21">
        <f t="shared" ca="1" si="54"/>
        <v>0</v>
      </c>
      <c r="BJ69" s="21">
        <f t="shared" ca="1" si="54"/>
        <v>0</v>
      </c>
      <c r="BK69" s="21">
        <f t="shared" ca="1" si="54"/>
        <v>0</v>
      </c>
      <c r="BL69" s="21">
        <f t="shared" ca="1" si="54"/>
        <v>0</v>
      </c>
      <c r="BM69" s="21">
        <f t="shared" ca="1" si="53"/>
        <v>0</v>
      </c>
      <c r="BN69" s="21">
        <f t="shared" ca="1" si="53"/>
        <v>0</v>
      </c>
      <c r="BO69" s="21">
        <f t="shared" ca="1" si="53"/>
        <v>0</v>
      </c>
      <c r="BP69" s="21">
        <f t="shared" ca="1" si="53"/>
        <v>0</v>
      </c>
      <c r="BQ69" s="21">
        <f t="shared" ca="1" si="53"/>
        <v>0</v>
      </c>
      <c r="BR69" s="21">
        <f t="shared" ca="1" si="53"/>
        <v>0</v>
      </c>
      <c r="BS69" s="21">
        <f t="shared" ca="1" si="53"/>
        <v>0</v>
      </c>
      <c r="BT69" s="21">
        <f t="shared" ca="1" si="53"/>
        <v>0</v>
      </c>
      <c r="BU69" s="21">
        <f t="shared" ca="1" si="53"/>
        <v>0</v>
      </c>
      <c r="BV69" s="21">
        <f t="shared" ca="1" si="53"/>
        <v>0</v>
      </c>
      <c r="BW69" s="21">
        <f t="shared" ca="1" si="47"/>
        <v>0</v>
      </c>
      <c r="BX69" s="21">
        <f t="shared" ca="1" si="47"/>
        <v>0</v>
      </c>
      <c r="BY69" s="21">
        <f t="shared" ca="1" si="47"/>
        <v>0</v>
      </c>
      <c r="BZ69" s="21">
        <f t="shared" ca="1" si="47"/>
        <v>0</v>
      </c>
      <c r="CA69" s="21">
        <f t="shared" ca="1" si="47"/>
        <v>0</v>
      </c>
      <c r="CB69" s="21">
        <f t="shared" ca="1" si="47"/>
        <v>0</v>
      </c>
      <c r="CC69" s="21">
        <f t="shared" ca="1" si="47"/>
        <v>0</v>
      </c>
      <c r="CD69" s="21">
        <f t="shared" ca="1" si="47"/>
        <v>0</v>
      </c>
      <c r="CE69" s="21">
        <f t="shared" ca="1" si="47"/>
        <v>0</v>
      </c>
      <c r="CF69" s="21">
        <f t="shared" ca="1" si="47"/>
        <v>0</v>
      </c>
      <c r="CG69" s="21">
        <f t="shared" ca="1" si="44"/>
        <v>0</v>
      </c>
      <c r="CH69" s="21">
        <f t="shared" ca="1" si="44"/>
        <v>0</v>
      </c>
      <c r="CI69" s="22">
        <f t="shared" ca="1" si="25"/>
        <v>0</v>
      </c>
      <c r="CJ69" s="21">
        <f t="shared" ca="1" si="49"/>
        <v>0</v>
      </c>
      <c r="CK69" s="21">
        <f t="shared" ca="1" si="49"/>
        <v>0</v>
      </c>
      <c r="CL69" s="22">
        <f t="shared" ca="1" si="26"/>
        <v>0</v>
      </c>
      <c r="CM69" s="21">
        <f t="shared" ca="1" si="50"/>
        <v>0</v>
      </c>
      <c r="CN69" s="21">
        <f t="shared" ca="1" si="50"/>
        <v>0</v>
      </c>
      <c r="CO69" s="22">
        <f t="shared" ca="1" si="27"/>
        <v>0</v>
      </c>
      <c r="CP69" s="21">
        <f t="shared" ca="1" si="48"/>
        <v>0</v>
      </c>
      <c r="CQ69" s="21">
        <f t="shared" ca="1" si="48"/>
        <v>0</v>
      </c>
      <c r="CR69" s="21">
        <f t="shared" ca="1" si="48"/>
        <v>0</v>
      </c>
      <c r="CS69" s="21">
        <f t="shared" ca="1" si="48"/>
        <v>0</v>
      </c>
      <c r="CT69" s="21">
        <f t="shared" ca="1" si="48"/>
        <v>0</v>
      </c>
      <c r="CU69" s="22">
        <f t="shared" ca="1" si="52"/>
        <v>0</v>
      </c>
    </row>
    <row r="70" spans="1:99" ht="12.75" customHeight="1" x14ac:dyDescent="0.2">
      <c r="A70" s="64" t="s">
        <v>273</v>
      </c>
      <c r="B70" s="20">
        <v>3009</v>
      </c>
      <c r="C70" s="65" t="s">
        <v>251</v>
      </c>
      <c r="D70" s="22">
        <f t="shared" ca="1" si="24"/>
        <v>0</v>
      </c>
      <c r="E70" s="21">
        <f t="shared" ca="1" si="45"/>
        <v>0</v>
      </c>
      <c r="F70" s="21">
        <f t="shared" ca="1" si="45"/>
        <v>0</v>
      </c>
      <c r="G70" s="21">
        <f t="shared" ca="1" si="45"/>
        <v>0</v>
      </c>
      <c r="H70" s="21">
        <f t="shared" ca="1" si="45"/>
        <v>0</v>
      </c>
      <c r="I70" s="21">
        <f t="shared" ca="1" si="45"/>
        <v>0</v>
      </c>
      <c r="J70" s="21">
        <f t="shared" ca="1" si="45"/>
        <v>0</v>
      </c>
      <c r="K70" s="21">
        <f t="shared" ca="1" si="45"/>
        <v>0</v>
      </c>
      <c r="L70" s="21">
        <f t="shared" ca="1" si="45"/>
        <v>0</v>
      </c>
      <c r="M70" s="21">
        <f t="shared" ca="1" si="45"/>
        <v>0</v>
      </c>
      <c r="N70" s="21">
        <f t="shared" ca="1" si="45"/>
        <v>0</v>
      </c>
      <c r="O70" s="21">
        <f t="shared" ca="1" si="45"/>
        <v>0</v>
      </c>
      <c r="P70" s="21">
        <f t="shared" ca="1" si="45"/>
        <v>0</v>
      </c>
      <c r="Q70" s="21">
        <f t="shared" ca="1" si="45"/>
        <v>0</v>
      </c>
      <c r="R70" s="21">
        <f t="shared" ca="1" si="45"/>
        <v>0</v>
      </c>
      <c r="S70" s="21">
        <f t="shared" ca="1" si="45"/>
        <v>0</v>
      </c>
      <c r="T70" s="21">
        <f t="shared" ca="1" si="45"/>
        <v>0</v>
      </c>
      <c r="U70" s="21">
        <f t="shared" ref="U70:AJ76" ca="1" si="55">IFERROR(INDIRECT("'"&amp;$B$2&amp;"'!"&amp;ADDRESS(MATCH($B70,INDIRECT("'"&amp;$B$2&amp;"'!$B$1:$B$1095"),0),MATCH(U$5,INDIRECT("'"&amp;$B$2&amp;"'!5:5"),0))),0)</f>
        <v>0</v>
      </c>
      <c r="V70" s="21">
        <f t="shared" ca="1" si="55"/>
        <v>0</v>
      </c>
      <c r="W70" s="21">
        <f t="shared" ca="1" si="55"/>
        <v>0</v>
      </c>
      <c r="X70" s="21">
        <f t="shared" ca="1" si="55"/>
        <v>0</v>
      </c>
      <c r="Y70" s="21">
        <f t="shared" ca="1" si="55"/>
        <v>0</v>
      </c>
      <c r="Z70" s="21">
        <f t="shared" ca="1" si="55"/>
        <v>0</v>
      </c>
      <c r="AA70" s="21">
        <f t="shared" ca="1" si="55"/>
        <v>0</v>
      </c>
      <c r="AB70" s="21">
        <f t="shared" ca="1" si="55"/>
        <v>0</v>
      </c>
      <c r="AC70" s="21">
        <f t="shared" ca="1" si="55"/>
        <v>0</v>
      </c>
      <c r="AD70" s="21">
        <f t="shared" ca="1" si="55"/>
        <v>0</v>
      </c>
      <c r="AE70" s="21">
        <f t="shared" ca="1" si="55"/>
        <v>0</v>
      </c>
      <c r="AF70" s="21">
        <f t="shared" ca="1" si="55"/>
        <v>0</v>
      </c>
      <c r="AG70" s="21">
        <f t="shared" ca="1" si="55"/>
        <v>0</v>
      </c>
      <c r="AH70" s="21">
        <f t="shared" ca="1" si="55"/>
        <v>0</v>
      </c>
      <c r="AI70" s="21">
        <f t="shared" ca="1" si="46"/>
        <v>0</v>
      </c>
      <c r="AJ70" s="21">
        <f t="shared" ca="1" si="46"/>
        <v>0</v>
      </c>
      <c r="AK70" s="21">
        <f t="shared" ca="1" si="46"/>
        <v>0</v>
      </c>
      <c r="AL70" s="21">
        <f t="shared" ca="1" si="46"/>
        <v>0</v>
      </c>
      <c r="AM70" s="21">
        <f t="shared" ca="1" si="46"/>
        <v>0</v>
      </c>
      <c r="AN70" s="21">
        <f t="shared" ca="1" si="46"/>
        <v>0</v>
      </c>
      <c r="AO70" s="21">
        <f t="shared" ca="1" si="46"/>
        <v>0</v>
      </c>
      <c r="AP70" s="21">
        <f t="shared" ca="1" si="46"/>
        <v>0</v>
      </c>
      <c r="AQ70" s="21">
        <f t="shared" ca="1" si="46"/>
        <v>0</v>
      </c>
      <c r="AR70" s="21">
        <f t="shared" ca="1" si="46"/>
        <v>0</v>
      </c>
      <c r="AS70" s="21">
        <f t="shared" ca="1" si="46"/>
        <v>0</v>
      </c>
      <c r="AT70" s="21">
        <f t="shared" ca="1" si="46"/>
        <v>0</v>
      </c>
      <c r="AU70" s="21">
        <f t="shared" ref="AS70:BB76" ca="1" si="56">IFERROR(INDIRECT("'"&amp;$B$2&amp;"'!"&amp;ADDRESS(MATCH($B70,INDIRECT("'"&amp;$B$2&amp;"'!$B$1:$B$1095"),0),MATCH(AU$5,INDIRECT("'"&amp;$B$2&amp;"'!5:5"),0))),0)</f>
        <v>0</v>
      </c>
      <c r="AV70" s="21">
        <f t="shared" ca="1" si="56"/>
        <v>0</v>
      </c>
      <c r="AW70" s="21">
        <f t="shared" ca="1" si="56"/>
        <v>0</v>
      </c>
      <c r="AX70" s="21">
        <f t="shared" ca="1" si="56"/>
        <v>0</v>
      </c>
      <c r="AY70" s="21">
        <f t="shared" ca="1" si="56"/>
        <v>0</v>
      </c>
      <c r="AZ70" s="21">
        <f t="shared" ca="1" si="56"/>
        <v>0</v>
      </c>
      <c r="BA70" s="21">
        <f t="shared" ca="1" si="56"/>
        <v>0</v>
      </c>
      <c r="BB70" s="21">
        <f t="shared" ca="1" si="56"/>
        <v>0</v>
      </c>
      <c r="BC70" s="21">
        <f t="shared" ca="1" si="54"/>
        <v>0</v>
      </c>
      <c r="BD70" s="21">
        <f t="shared" ca="1" si="54"/>
        <v>193723.99999999997</v>
      </c>
      <c r="BE70" s="21">
        <f t="shared" ca="1" si="54"/>
        <v>0</v>
      </c>
      <c r="BF70" s="21">
        <f t="shared" ca="1" si="54"/>
        <v>0</v>
      </c>
      <c r="BG70" s="21">
        <f t="shared" ca="1" si="54"/>
        <v>0</v>
      </c>
      <c r="BH70" s="21">
        <f t="shared" ca="1" si="54"/>
        <v>0</v>
      </c>
      <c r="BI70" s="21">
        <f t="shared" ca="1" si="54"/>
        <v>0</v>
      </c>
      <c r="BJ70" s="21">
        <f t="shared" ca="1" si="54"/>
        <v>0</v>
      </c>
      <c r="BK70" s="21">
        <f t="shared" ca="1" si="54"/>
        <v>0</v>
      </c>
      <c r="BL70" s="21">
        <f t="shared" ca="1" si="54"/>
        <v>0</v>
      </c>
      <c r="BM70" s="21">
        <f t="shared" ca="1" si="53"/>
        <v>0</v>
      </c>
      <c r="BN70" s="21">
        <f t="shared" ca="1" si="53"/>
        <v>0</v>
      </c>
      <c r="BO70" s="21">
        <f t="shared" ca="1" si="53"/>
        <v>0</v>
      </c>
      <c r="BP70" s="21">
        <f t="shared" ca="1" si="53"/>
        <v>0</v>
      </c>
      <c r="BQ70" s="21">
        <f t="shared" ca="1" si="53"/>
        <v>0</v>
      </c>
      <c r="BR70" s="21">
        <f t="shared" ca="1" si="53"/>
        <v>0</v>
      </c>
      <c r="BS70" s="21">
        <f t="shared" ca="1" si="53"/>
        <v>0</v>
      </c>
      <c r="BT70" s="21">
        <f t="shared" ca="1" si="53"/>
        <v>0</v>
      </c>
      <c r="BU70" s="21">
        <f t="shared" ca="1" si="53"/>
        <v>0</v>
      </c>
      <c r="BV70" s="21">
        <f t="shared" ca="1" si="53"/>
        <v>0</v>
      </c>
      <c r="BW70" s="21">
        <f t="shared" ca="1" si="47"/>
        <v>0</v>
      </c>
      <c r="BX70" s="21">
        <f t="shared" ca="1" si="47"/>
        <v>0</v>
      </c>
      <c r="BY70" s="21">
        <f t="shared" ca="1" si="47"/>
        <v>0</v>
      </c>
      <c r="BZ70" s="21">
        <f t="shared" ca="1" si="47"/>
        <v>0</v>
      </c>
      <c r="CA70" s="21">
        <f t="shared" ca="1" si="47"/>
        <v>0</v>
      </c>
      <c r="CB70" s="21">
        <f t="shared" ca="1" si="47"/>
        <v>0</v>
      </c>
      <c r="CC70" s="21">
        <f t="shared" ca="1" si="47"/>
        <v>0</v>
      </c>
      <c r="CD70" s="21">
        <f t="shared" ca="1" si="47"/>
        <v>0</v>
      </c>
      <c r="CE70" s="21">
        <f t="shared" ca="1" si="47"/>
        <v>0</v>
      </c>
      <c r="CF70" s="21">
        <f t="shared" ca="1" si="47"/>
        <v>0</v>
      </c>
      <c r="CG70" s="21">
        <f t="shared" ref="CG70:CH70" ca="1" si="57">IFERROR(INDIRECT("'"&amp;$B$2&amp;"'!"&amp;ADDRESS(MATCH($B70,INDIRECT("'"&amp;$B$2&amp;"'!$B$1:$B$1095"),0),MATCH(CG$5,INDIRECT("'"&amp;$B$2&amp;"'!5:5"),0))),0)</f>
        <v>0</v>
      </c>
      <c r="CH70" s="21">
        <f t="shared" ca="1" si="57"/>
        <v>0</v>
      </c>
      <c r="CI70" s="22">
        <f t="shared" ca="1" si="25"/>
        <v>24801184.909999996</v>
      </c>
      <c r="CJ70" s="21">
        <f t="shared" ca="1" si="49"/>
        <v>0</v>
      </c>
      <c r="CK70" s="21">
        <f t="shared" ca="1" si="49"/>
        <v>0</v>
      </c>
      <c r="CL70" s="22">
        <f t="shared" ca="1" si="26"/>
        <v>24801184.909999996</v>
      </c>
      <c r="CM70" s="21">
        <f t="shared" ca="1" si="50"/>
        <v>767334.73</v>
      </c>
      <c r="CN70" s="21">
        <f t="shared" ca="1" si="50"/>
        <v>24033850.179999996</v>
      </c>
      <c r="CO70" s="22">
        <f t="shared" ca="1" si="27"/>
        <v>0</v>
      </c>
      <c r="CP70" s="21">
        <f t="shared" ca="1" si="48"/>
        <v>0</v>
      </c>
      <c r="CQ70" s="21">
        <f t="shared" ca="1" si="48"/>
        <v>0</v>
      </c>
      <c r="CR70" s="21">
        <f t="shared" ca="1" si="48"/>
        <v>0</v>
      </c>
      <c r="CS70" s="21">
        <f t="shared" ca="1" si="48"/>
        <v>0</v>
      </c>
      <c r="CT70" s="21">
        <f t="shared" ca="1" si="48"/>
        <v>0</v>
      </c>
      <c r="CU70" s="22">
        <f t="shared" ca="1" si="52"/>
        <v>24994908.909999996</v>
      </c>
    </row>
    <row r="71" spans="1:99" ht="12.75" customHeight="1" x14ac:dyDescent="0.2">
      <c r="A71" s="64" t="s">
        <v>275</v>
      </c>
      <c r="B71" s="20">
        <v>3011</v>
      </c>
      <c r="C71" s="65" t="s">
        <v>251</v>
      </c>
      <c r="D71" s="22">
        <f t="shared" ca="1" si="24"/>
        <v>0</v>
      </c>
      <c r="E71" s="21">
        <f t="shared" ref="E71:T76" ca="1" si="58">IFERROR(INDIRECT("'"&amp;$B$2&amp;"'!"&amp;ADDRESS(MATCH($B71,INDIRECT("'"&amp;$B$2&amp;"'!$B$1:$B$1095"),0),MATCH(E$5,INDIRECT("'"&amp;$B$2&amp;"'!5:5"),0))),0)</f>
        <v>0</v>
      </c>
      <c r="F71" s="21">
        <f t="shared" ca="1" si="58"/>
        <v>0</v>
      </c>
      <c r="G71" s="21">
        <f t="shared" ca="1" si="58"/>
        <v>0</v>
      </c>
      <c r="H71" s="21">
        <f t="shared" ca="1" si="58"/>
        <v>0</v>
      </c>
      <c r="I71" s="21">
        <f t="shared" ca="1" si="58"/>
        <v>0</v>
      </c>
      <c r="J71" s="21">
        <f t="shared" ca="1" si="58"/>
        <v>0</v>
      </c>
      <c r="K71" s="21">
        <f t="shared" ca="1" si="58"/>
        <v>0</v>
      </c>
      <c r="L71" s="21">
        <f t="shared" ca="1" si="58"/>
        <v>0</v>
      </c>
      <c r="M71" s="21">
        <f t="shared" ca="1" si="58"/>
        <v>0</v>
      </c>
      <c r="N71" s="21">
        <f t="shared" ca="1" si="58"/>
        <v>0</v>
      </c>
      <c r="O71" s="21">
        <f t="shared" ca="1" si="58"/>
        <v>0</v>
      </c>
      <c r="P71" s="21">
        <f t="shared" ca="1" si="58"/>
        <v>0</v>
      </c>
      <c r="Q71" s="21">
        <f t="shared" ca="1" si="58"/>
        <v>0</v>
      </c>
      <c r="R71" s="21">
        <f t="shared" ca="1" si="58"/>
        <v>0</v>
      </c>
      <c r="S71" s="21">
        <f t="shared" ca="1" si="58"/>
        <v>0</v>
      </c>
      <c r="T71" s="21">
        <f t="shared" ca="1" si="58"/>
        <v>0</v>
      </c>
      <c r="U71" s="21">
        <f t="shared" ca="1" si="55"/>
        <v>0</v>
      </c>
      <c r="V71" s="21">
        <f t="shared" ca="1" si="55"/>
        <v>0</v>
      </c>
      <c r="W71" s="21">
        <f t="shared" ca="1" si="55"/>
        <v>0</v>
      </c>
      <c r="X71" s="21">
        <f t="shared" ca="1" si="55"/>
        <v>0</v>
      </c>
      <c r="Y71" s="21">
        <f t="shared" ca="1" si="55"/>
        <v>0</v>
      </c>
      <c r="Z71" s="21">
        <f t="shared" ca="1" si="55"/>
        <v>0</v>
      </c>
      <c r="AA71" s="21">
        <f t="shared" ca="1" si="55"/>
        <v>0</v>
      </c>
      <c r="AB71" s="21">
        <f t="shared" ca="1" si="55"/>
        <v>0</v>
      </c>
      <c r="AC71" s="21">
        <f t="shared" ca="1" si="55"/>
        <v>0</v>
      </c>
      <c r="AD71" s="21">
        <f t="shared" ca="1" si="55"/>
        <v>0</v>
      </c>
      <c r="AE71" s="21">
        <f t="shared" ca="1" si="55"/>
        <v>0</v>
      </c>
      <c r="AF71" s="21">
        <f t="shared" ca="1" si="55"/>
        <v>0</v>
      </c>
      <c r="AG71" s="21">
        <f t="shared" ca="1" si="55"/>
        <v>0</v>
      </c>
      <c r="AH71" s="21">
        <f t="shared" ca="1" si="55"/>
        <v>0</v>
      </c>
      <c r="AI71" s="21">
        <f t="shared" ca="1" si="55"/>
        <v>0</v>
      </c>
      <c r="AJ71" s="21">
        <f t="shared" ca="1" si="55"/>
        <v>0</v>
      </c>
      <c r="AK71" s="21">
        <f t="shared" ref="AI71:AR76" ca="1" si="59">IFERROR(INDIRECT("'"&amp;$B$2&amp;"'!"&amp;ADDRESS(MATCH($B71,INDIRECT("'"&amp;$B$2&amp;"'!$B$1:$B$1095"),0),MATCH(AK$5,INDIRECT("'"&amp;$B$2&amp;"'!5:5"),0))),0)</f>
        <v>0</v>
      </c>
      <c r="AL71" s="21">
        <f t="shared" ca="1" si="59"/>
        <v>0</v>
      </c>
      <c r="AM71" s="21">
        <f t="shared" ca="1" si="59"/>
        <v>0</v>
      </c>
      <c r="AN71" s="21">
        <f t="shared" ca="1" si="59"/>
        <v>0</v>
      </c>
      <c r="AO71" s="21">
        <f t="shared" ca="1" si="59"/>
        <v>0</v>
      </c>
      <c r="AP71" s="21">
        <f t="shared" ca="1" si="59"/>
        <v>0</v>
      </c>
      <c r="AQ71" s="21">
        <f t="shared" ca="1" si="59"/>
        <v>0</v>
      </c>
      <c r="AR71" s="21">
        <f t="shared" ca="1" si="59"/>
        <v>0</v>
      </c>
      <c r="AS71" s="21">
        <f t="shared" ca="1" si="56"/>
        <v>0</v>
      </c>
      <c r="AT71" s="21">
        <f t="shared" ca="1" si="56"/>
        <v>0</v>
      </c>
      <c r="AU71" s="21">
        <f t="shared" ca="1" si="56"/>
        <v>0</v>
      </c>
      <c r="AV71" s="21">
        <f t="shared" ca="1" si="56"/>
        <v>0</v>
      </c>
      <c r="AW71" s="21">
        <f t="shared" ca="1" si="56"/>
        <v>0</v>
      </c>
      <c r="AX71" s="21">
        <f t="shared" ca="1" si="56"/>
        <v>0</v>
      </c>
      <c r="AY71" s="21">
        <f t="shared" ca="1" si="56"/>
        <v>0</v>
      </c>
      <c r="AZ71" s="21">
        <f t="shared" ca="1" si="56"/>
        <v>0</v>
      </c>
      <c r="BA71" s="21">
        <f t="shared" ca="1" si="56"/>
        <v>0</v>
      </c>
      <c r="BB71" s="21">
        <f t="shared" ca="1" si="56"/>
        <v>0</v>
      </c>
      <c r="BC71" s="21">
        <f t="shared" ca="1" si="54"/>
        <v>0</v>
      </c>
      <c r="BD71" s="21">
        <f t="shared" ca="1" si="54"/>
        <v>286730.91151200002</v>
      </c>
      <c r="BE71" s="21">
        <f t="shared" ca="1" si="54"/>
        <v>0</v>
      </c>
      <c r="BF71" s="21">
        <f t="shared" ca="1" si="54"/>
        <v>0</v>
      </c>
      <c r="BG71" s="21">
        <f t="shared" ca="1" si="54"/>
        <v>0</v>
      </c>
      <c r="BH71" s="21">
        <f t="shared" ca="1" si="54"/>
        <v>0</v>
      </c>
      <c r="BI71" s="21">
        <f t="shared" ca="1" si="54"/>
        <v>0</v>
      </c>
      <c r="BJ71" s="21">
        <f t="shared" ca="1" si="54"/>
        <v>0</v>
      </c>
      <c r="BK71" s="21">
        <f t="shared" ca="1" si="54"/>
        <v>0</v>
      </c>
      <c r="BL71" s="21">
        <f t="shared" ca="1" si="54"/>
        <v>0</v>
      </c>
      <c r="BM71" s="21">
        <f t="shared" ca="1" si="53"/>
        <v>0</v>
      </c>
      <c r="BN71" s="21">
        <f t="shared" ca="1" si="53"/>
        <v>0</v>
      </c>
      <c r="BO71" s="21">
        <f t="shared" ca="1" si="53"/>
        <v>0</v>
      </c>
      <c r="BP71" s="21">
        <f t="shared" ca="1" si="53"/>
        <v>0</v>
      </c>
      <c r="BQ71" s="21">
        <f t="shared" ca="1" si="53"/>
        <v>0</v>
      </c>
      <c r="BR71" s="21">
        <f t="shared" ca="1" si="53"/>
        <v>0</v>
      </c>
      <c r="BS71" s="21">
        <f t="shared" ca="1" si="53"/>
        <v>0</v>
      </c>
      <c r="BT71" s="21">
        <f t="shared" ca="1" si="53"/>
        <v>0</v>
      </c>
      <c r="BU71" s="21">
        <f t="shared" ca="1" si="53"/>
        <v>0</v>
      </c>
      <c r="BV71" s="21">
        <f t="shared" ca="1" si="53"/>
        <v>0</v>
      </c>
      <c r="BW71" s="21">
        <f t="shared" ca="1" si="53"/>
        <v>0</v>
      </c>
      <c r="BX71" s="21">
        <f t="shared" ca="1" si="53"/>
        <v>0</v>
      </c>
      <c r="BY71" s="21">
        <f t="shared" ca="1" si="53"/>
        <v>0</v>
      </c>
      <c r="BZ71" s="21">
        <f t="shared" ca="1" si="53"/>
        <v>0</v>
      </c>
      <c r="CA71" s="21">
        <f t="shared" ca="1" si="53"/>
        <v>0</v>
      </c>
      <c r="CB71" s="21">
        <f t="shared" ca="1" si="53"/>
        <v>0</v>
      </c>
      <c r="CC71" s="21">
        <f t="shared" ref="CC71:CH76" ca="1" si="60">IFERROR(INDIRECT("'"&amp;$B$2&amp;"'!"&amp;ADDRESS(MATCH($B71,INDIRECT("'"&amp;$B$2&amp;"'!$B$1:$B$1095"),0),MATCH(CC$5,INDIRECT("'"&amp;$B$2&amp;"'!5:5"),0))),0)</f>
        <v>0</v>
      </c>
      <c r="CD71" s="21">
        <f t="shared" ca="1" si="60"/>
        <v>0</v>
      </c>
      <c r="CE71" s="21">
        <f t="shared" ca="1" si="60"/>
        <v>0</v>
      </c>
      <c r="CF71" s="21">
        <f t="shared" ca="1" si="60"/>
        <v>0</v>
      </c>
      <c r="CG71" s="21">
        <f t="shared" ca="1" si="60"/>
        <v>0</v>
      </c>
      <c r="CH71" s="21">
        <f t="shared" ca="1" si="60"/>
        <v>0</v>
      </c>
      <c r="CI71" s="22">
        <f t="shared" ca="1" si="25"/>
        <v>0</v>
      </c>
      <c r="CJ71" s="21">
        <f t="shared" ca="1" si="49"/>
        <v>0</v>
      </c>
      <c r="CK71" s="21">
        <f t="shared" ca="1" si="49"/>
        <v>0</v>
      </c>
      <c r="CL71" s="22">
        <f t="shared" ca="1" si="26"/>
        <v>0</v>
      </c>
      <c r="CM71" s="21">
        <f t="shared" ca="1" si="50"/>
        <v>0</v>
      </c>
      <c r="CN71" s="21">
        <f t="shared" ca="1" si="50"/>
        <v>0</v>
      </c>
      <c r="CO71" s="22">
        <f t="shared" ca="1" si="27"/>
        <v>0</v>
      </c>
      <c r="CP71" s="21">
        <f t="shared" ref="CP71:CT76" ca="1" si="61">IFERROR(INDIRECT("'"&amp;$B$2&amp;"'!"&amp;ADDRESS(MATCH($B71,INDIRECT("'"&amp;$B$2&amp;"'!$B$1:$B$1095"),0),MATCH(CP$5,INDIRECT("'"&amp;$B$2&amp;"'!5:5"),0))),0)</f>
        <v>0</v>
      </c>
      <c r="CQ71" s="21">
        <f t="shared" ca="1" si="61"/>
        <v>0</v>
      </c>
      <c r="CR71" s="21">
        <f t="shared" ca="1" si="61"/>
        <v>0</v>
      </c>
      <c r="CS71" s="21">
        <f t="shared" ca="1" si="61"/>
        <v>0</v>
      </c>
      <c r="CT71" s="21">
        <f t="shared" ca="1" si="61"/>
        <v>0</v>
      </c>
      <c r="CU71" s="22">
        <f t="shared" ca="1" si="52"/>
        <v>286730.91151200002</v>
      </c>
    </row>
    <row r="72" spans="1:99" ht="12.75" customHeight="1" x14ac:dyDescent="0.2">
      <c r="A72" s="64" t="s">
        <v>277</v>
      </c>
      <c r="B72" s="20">
        <v>3012</v>
      </c>
      <c r="C72" s="65" t="s">
        <v>251</v>
      </c>
      <c r="D72" s="22">
        <f t="shared" ca="1" si="24"/>
        <v>0</v>
      </c>
      <c r="E72" s="21">
        <f t="shared" ca="1" si="58"/>
        <v>0</v>
      </c>
      <c r="F72" s="21">
        <f t="shared" ca="1" si="58"/>
        <v>0</v>
      </c>
      <c r="G72" s="21">
        <f t="shared" ca="1" si="58"/>
        <v>0</v>
      </c>
      <c r="H72" s="21">
        <f t="shared" ca="1" si="58"/>
        <v>0</v>
      </c>
      <c r="I72" s="21">
        <f t="shared" ca="1" si="58"/>
        <v>0</v>
      </c>
      <c r="J72" s="21">
        <f t="shared" ca="1" si="58"/>
        <v>0</v>
      </c>
      <c r="K72" s="21">
        <f t="shared" ca="1" si="58"/>
        <v>0</v>
      </c>
      <c r="L72" s="21">
        <f t="shared" ca="1" si="58"/>
        <v>0</v>
      </c>
      <c r="M72" s="21">
        <f t="shared" ca="1" si="58"/>
        <v>0</v>
      </c>
      <c r="N72" s="21">
        <f t="shared" ca="1" si="58"/>
        <v>0</v>
      </c>
      <c r="O72" s="21">
        <f t="shared" ca="1" si="58"/>
        <v>0</v>
      </c>
      <c r="P72" s="21">
        <f t="shared" ca="1" si="58"/>
        <v>0</v>
      </c>
      <c r="Q72" s="21">
        <f t="shared" ca="1" si="58"/>
        <v>0</v>
      </c>
      <c r="R72" s="21">
        <f t="shared" ca="1" si="58"/>
        <v>0</v>
      </c>
      <c r="S72" s="21">
        <f t="shared" ca="1" si="58"/>
        <v>0</v>
      </c>
      <c r="T72" s="21">
        <f t="shared" ca="1" si="58"/>
        <v>0</v>
      </c>
      <c r="U72" s="21">
        <f t="shared" ca="1" si="55"/>
        <v>0</v>
      </c>
      <c r="V72" s="21">
        <f t="shared" ca="1" si="55"/>
        <v>0</v>
      </c>
      <c r="W72" s="21">
        <f t="shared" ca="1" si="55"/>
        <v>0</v>
      </c>
      <c r="X72" s="21">
        <f t="shared" ca="1" si="55"/>
        <v>0</v>
      </c>
      <c r="Y72" s="21">
        <f t="shared" ca="1" si="55"/>
        <v>0</v>
      </c>
      <c r="Z72" s="21">
        <f t="shared" ca="1" si="55"/>
        <v>0</v>
      </c>
      <c r="AA72" s="21">
        <f t="shared" ca="1" si="55"/>
        <v>0</v>
      </c>
      <c r="AB72" s="21">
        <f t="shared" ca="1" si="55"/>
        <v>0</v>
      </c>
      <c r="AC72" s="21">
        <f t="shared" ca="1" si="55"/>
        <v>0</v>
      </c>
      <c r="AD72" s="21">
        <f t="shared" ca="1" si="55"/>
        <v>0</v>
      </c>
      <c r="AE72" s="21">
        <f t="shared" ca="1" si="55"/>
        <v>0</v>
      </c>
      <c r="AF72" s="21">
        <f t="shared" ca="1" si="55"/>
        <v>0</v>
      </c>
      <c r="AG72" s="21">
        <f t="shared" ca="1" si="55"/>
        <v>0</v>
      </c>
      <c r="AH72" s="21">
        <f t="shared" ca="1" si="55"/>
        <v>0</v>
      </c>
      <c r="AI72" s="21">
        <f t="shared" ca="1" si="59"/>
        <v>0</v>
      </c>
      <c r="AJ72" s="21">
        <f t="shared" ca="1" si="59"/>
        <v>0</v>
      </c>
      <c r="AK72" s="21">
        <f t="shared" ca="1" si="59"/>
        <v>0</v>
      </c>
      <c r="AL72" s="21">
        <f t="shared" ca="1" si="59"/>
        <v>0</v>
      </c>
      <c r="AM72" s="21">
        <f t="shared" ca="1" si="59"/>
        <v>0</v>
      </c>
      <c r="AN72" s="21">
        <f t="shared" ca="1" si="59"/>
        <v>0</v>
      </c>
      <c r="AO72" s="21">
        <f t="shared" ca="1" si="59"/>
        <v>0</v>
      </c>
      <c r="AP72" s="21">
        <f t="shared" ca="1" si="59"/>
        <v>0</v>
      </c>
      <c r="AQ72" s="21">
        <f t="shared" ca="1" si="59"/>
        <v>0</v>
      </c>
      <c r="AR72" s="21">
        <f t="shared" ca="1" si="59"/>
        <v>0</v>
      </c>
      <c r="AS72" s="21">
        <f t="shared" ca="1" si="56"/>
        <v>0</v>
      </c>
      <c r="AT72" s="21">
        <f t="shared" ca="1" si="56"/>
        <v>0</v>
      </c>
      <c r="AU72" s="21">
        <f t="shared" ca="1" si="56"/>
        <v>0</v>
      </c>
      <c r="AV72" s="21">
        <f t="shared" ca="1" si="56"/>
        <v>0</v>
      </c>
      <c r="AW72" s="21">
        <f t="shared" ca="1" si="56"/>
        <v>0</v>
      </c>
      <c r="AX72" s="21">
        <f t="shared" ca="1" si="56"/>
        <v>0</v>
      </c>
      <c r="AY72" s="21">
        <f t="shared" ca="1" si="56"/>
        <v>0</v>
      </c>
      <c r="AZ72" s="21">
        <f t="shared" ca="1" si="56"/>
        <v>0</v>
      </c>
      <c r="BA72" s="21">
        <f t="shared" ca="1" si="56"/>
        <v>0</v>
      </c>
      <c r="BB72" s="21">
        <f t="shared" ca="1" si="56"/>
        <v>0</v>
      </c>
      <c r="BC72" s="21">
        <f t="shared" ca="1" si="54"/>
        <v>0</v>
      </c>
      <c r="BD72" s="21">
        <f t="shared" ca="1" si="54"/>
        <v>3738.53</v>
      </c>
      <c r="BE72" s="21">
        <f t="shared" ca="1" si="54"/>
        <v>0</v>
      </c>
      <c r="BF72" s="21">
        <f t="shared" ca="1" si="54"/>
        <v>0</v>
      </c>
      <c r="BG72" s="21">
        <f t="shared" ca="1" si="54"/>
        <v>0</v>
      </c>
      <c r="BH72" s="21">
        <f t="shared" ca="1" si="54"/>
        <v>0</v>
      </c>
      <c r="BI72" s="21">
        <f t="shared" ca="1" si="54"/>
        <v>0</v>
      </c>
      <c r="BJ72" s="21">
        <f t="shared" ca="1" si="54"/>
        <v>0</v>
      </c>
      <c r="BK72" s="21">
        <f t="shared" ca="1" si="54"/>
        <v>0</v>
      </c>
      <c r="BL72" s="21">
        <f t="shared" ca="1" si="54"/>
        <v>0</v>
      </c>
      <c r="BM72" s="21">
        <f t="shared" ca="1" si="53"/>
        <v>0</v>
      </c>
      <c r="BN72" s="21">
        <f t="shared" ca="1" si="53"/>
        <v>0</v>
      </c>
      <c r="BO72" s="21">
        <f t="shared" ca="1" si="53"/>
        <v>0</v>
      </c>
      <c r="BP72" s="21">
        <f t="shared" ca="1" si="53"/>
        <v>0</v>
      </c>
      <c r="BQ72" s="21">
        <f t="shared" ca="1" si="53"/>
        <v>0</v>
      </c>
      <c r="BR72" s="21">
        <f t="shared" ca="1" si="53"/>
        <v>0</v>
      </c>
      <c r="BS72" s="21">
        <f t="shared" ca="1" si="53"/>
        <v>0</v>
      </c>
      <c r="BT72" s="21">
        <f t="shared" ca="1" si="53"/>
        <v>0</v>
      </c>
      <c r="BU72" s="21">
        <f t="shared" ca="1" si="53"/>
        <v>0</v>
      </c>
      <c r="BV72" s="21">
        <f t="shared" ca="1" si="53"/>
        <v>0</v>
      </c>
      <c r="BW72" s="21">
        <f t="shared" ca="1" si="53"/>
        <v>0</v>
      </c>
      <c r="BX72" s="21">
        <f t="shared" ca="1" si="53"/>
        <v>0</v>
      </c>
      <c r="BY72" s="21">
        <f t="shared" ca="1" si="53"/>
        <v>0</v>
      </c>
      <c r="BZ72" s="21">
        <f t="shared" ca="1" si="53"/>
        <v>0</v>
      </c>
      <c r="CA72" s="21">
        <f t="shared" ca="1" si="53"/>
        <v>0</v>
      </c>
      <c r="CB72" s="21">
        <f t="shared" ca="1" si="53"/>
        <v>0</v>
      </c>
      <c r="CC72" s="21">
        <f t="shared" ca="1" si="60"/>
        <v>0</v>
      </c>
      <c r="CD72" s="21">
        <f t="shared" ca="1" si="60"/>
        <v>0</v>
      </c>
      <c r="CE72" s="21">
        <f t="shared" ca="1" si="60"/>
        <v>0</v>
      </c>
      <c r="CF72" s="21">
        <f t="shared" ca="1" si="60"/>
        <v>0</v>
      </c>
      <c r="CG72" s="21">
        <f t="shared" ca="1" si="60"/>
        <v>0</v>
      </c>
      <c r="CH72" s="21">
        <f t="shared" ca="1" si="60"/>
        <v>0</v>
      </c>
      <c r="CI72" s="22">
        <f t="shared" ca="1" si="25"/>
        <v>5361315.1100000003</v>
      </c>
      <c r="CJ72" s="21">
        <f t="shared" ca="1" si="49"/>
        <v>0</v>
      </c>
      <c r="CK72" s="21">
        <f t="shared" ca="1" si="49"/>
        <v>0</v>
      </c>
      <c r="CL72" s="22">
        <f t="shared" ca="1" si="26"/>
        <v>5361315.1100000003</v>
      </c>
      <c r="CM72" s="21">
        <f t="shared" ca="1" si="50"/>
        <v>67940.06</v>
      </c>
      <c r="CN72" s="21">
        <f t="shared" ca="1" si="50"/>
        <v>5293375.0500000007</v>
      </c>
      <c r="CO72" s="22">
        <f t="shared" ca="1" si="27"/>
        <v>0</v>
      </c>
      <c r="CP72" s="21">
        <f t="shared" ca="1" si="61"/>
        <v>0</v>
      </c>
      <c r="CQ72" s="21">
        <f t="shared" ca="1" si="61"/>
        <v>0</v>
      </c>
      <c r="CR72" s="21">
        <f t="shared" ca="1" si="61"/>
        <v>0</v>
      </c>
      <c r="CS72" s="21">
        <f t="shared" ca="1" si="61"/>
        <v>0</v>
      </c>
      <c r="CT72" s="21">
        <f t="shared" ca="1" si="61"/>
        <v>0</v>
      </c>
      <c r="CU72" s="22">
        <f t="shared" ca="1" si="52"/>
        <v>5365053.6400000006</v>
      </c>
    </row>
    <row r="73" spans="1:99" ht="12.75" customHeight="1" x14ac:dyDescent="0.2">
      <c r="A73" s="64" t="s">
        <v>279</v>
      </c>
      <c r="B73" s="20">
        <v>3015</v>
      </c>
      <c r="C73" s="65" t="s">
        <v>251</v>
      </c>
      <c r="D73" s="22">
        <f t="shared" ca="1" si="24"/>
        <v>0</v>
      </c>
      <c r="E73" s="21">
        <f t="shared" ca="1" si="58"/>
        <v>0</v>
      </c>
      <c r="F73" s="21">
        <f t="shared" ca="1" si="58"/>
        <v>0</v>
      </c>
      <c r="G73" s="21">
        <f t="shared" ca="1" si="58"/>
        <v>0</v>
      </c>
      <c r="H73" s="21">
        <f t="shared" ca="1" si="58"/>
        <v>0</v>
      </c>
      <c r="I73" s="21">
        <f t="shared" ca="1" si="58"/>
        <v>0</v>
      </c>
      <c r="J73" s="21">
        <f t="shared" ca="1" si="58"/>
        <v>0</v>
      </c>
      <c r="K73" s="21">
        <f t="shared" ca="1" si="58"/>
        <v>0</v>
      </c>
      <c r="L73" s="21">
        <f t="shared" ca="1" si="58"/>
        <v>0</v>
      </c>
      <c r="M73" s="21">
        <f t="shared" ca="1" si="58"/>
        <v>0</v>
      </c>
      <c r="N73" s="21">
        <f t="shared" ca="1" si="58"/>
        <v>0</v>
      </c>
      <c r="O73" s="21">
        <f t="shared" ca="1" si="58"/>
        <v>0</v>
      </c>
      <c r="P73" s="21">
        <f t="shared" ca="1" si="58"/>
        <v>0</v>
      </c>
      <c r="Q73" s="21">
        <f t="shared" ca="1" si="58"/>
        <v>0</v>
      </c>
      <c r="R73" s="21">
        <f t="shared" ca="1" si="58"/>
        <v>0</v>
      </c>
      <c r="S73" s="21">
        <f t="shared" ca="1" si="58"/>
        <v>0</v>
      </c>
      <c r="T73" s="21">
        <f t="shared" ca="1" si="58"/>
        <v>0</v>
      </c>
      <c r="U73" s="21">
        <f t="shared" ca="1" si="55"/>
        <v>0</v>
      </c>
      <c r="V73" s="21">
        <f t="shared" ca="1" si="55"/>
        <v>0</v>
      </c>
      <c r="W73" s="21">
        <f t="shared" ca="1" si="55"/>
        <v>0</v>
      </c>
      <c r="X73" s="21">
        <f t="shared" ca="1" si="55"/>
        <v>0</v>
      </c>
      <c r="Y73" s="21">
        <f t="shared" ca="1" si="55"/>
        <v>0</v>
      </c>
      <c r="Z73" s="21">
        <f t="shared" ca="1" si="55"/>
        <v>0</v>
      </c>
      <c r="AA73" s="21">
        <f t="shared" ca="1" si="55"/>
        <v>0</v>
      </c>
      <c r="AB73" s="21">
        <f t="shared" ca="1" si="55"/>
        <v>0</v>
      </c>
      <c r="AC73" s="21">
        <f t="shared" ca="1" si="55"/>
        <v>0</v>
      </c>
      <c r="AD73" s="21">
        <f t="shared" ca="1" si="55"/>
        <v>0</v>
      </c>
      <c r="AE73" s="21">
        <f t="shared" ca="1" si="55"/>
        <v>0</v>
      </c>
      <c r="AF73" s="21">
        <f t="shared" ca="1" si="55"/>
        <v>0</v>
      </c>
      <c r="AG73" s="21">
        <f t="shared" ca="1" si="55"/>
        <v>0</v>
      </c>
      <c r="AH73" s="21">
        <f t="shared" ca="1" si="55"/>
        <v>0</v>
      </c>
      <c r="AI73" s="21">
        <f t="shared" ca="1" si="59"/>
        <v>0</v>
      </c>
      <c r="AJ73" s="21">
        <f t="shared" ca="1" si="59"/>
        <v>0</v>
      </c>
      <c r="AK73" s="21">
        <f t="shared" ca="1" si="59"/>
        <v>0</v>
      </c>
      <c r="AL73" s="21">
        <f t="shared" ca="1" si="59"/>
        <v>0</v>
      </c>
      <c r="AM73" s="21">
        <f t="shared" ca="1" si="59"/>
        <v>0</v>
      </c>
      <c r="AN73" s="21">
        <f t="shared" ca="1" si="59"/>
        <v>0</v>
      </c>
      <c r="AO73" s="21">
        <f t="shared" ca="1" si="59"/>
        <v>0</v>
      </c>
      <c r="AP73" s="21">
        <f t="shared" ca="1" si="59"/>
        <v>0</v>
      </c>
      <c r="AQ73" s="21">
        <f t="shared" ca="1" si="59"/>
        <v>0</v>
      </c>
      <c r="AR73" s="21">
        <f t="shared" ca="1" si="59"/>
        <v>0</v>
      </c>
      <c r="AS73" s="21">
        <f t="shared" ca="1" si="56"/>
        <v>0</v>
      </c>
      <c r="AT73" s="21">
        <f t="shared" ca="1" si="56"/>
        <v>0</v>
      </c>
      <c r="AU73" s="21">
        <f t="shared" ca="1" si="56"/>
        <v>0</v>
      </c>
      <c r="AV73" s="21">
        <f t="shared" ca="1" si="56"/>
        <v>0</v>
      </c>
      <c r="AW73" s="21">
        <f t="shared" ca="1" si="56"/>
        <v>0</v>
      </c>
      <c r="AX73" s="21">
        <f t="shared" ca="1" si="56"/>
        <v>0</v>
      </c>
      <c r="AY73" s="21">
        <f t="shared" ca="1" si="56"/>
        <v>0</v>
      </c>
      <c r="AZ73" s="21">
        <f t="shared" ca="1" si="56"/>
        <v>0</v>
      </c>
      <c r="BA73" s="21">
        <f t="shared" ca="1" si="56"/>
        <v>0</v>
      </c>
      <c r="BB73" s="21">
        <f t="shared" ca="1" si="56"/>
        <v>0</v>
      </c>
      <c r="BC73" s="21">
        <f t="shared" ca="1" si="54"/>
        <v>0</v>
      </c>
      <c r="BD73" s="21">
        <f t="shared" ca="1" si="54"/>
        <v>22745.27</v>
      </c>
      <c r="BE73" s="21">
        <f t="shared" ca="1" si="54"/>
        <v>0</v>
      </c>
      <c r="BF73" s="21">
        <f t="shared" ca="1" si="54"/>
        <v>0</v>
      </c>
      <c r="BG73" s="21">
        <f t="shared" ca="1" si="54"/>
        <v>0</v>
      </c>
      <c r="BH73" s="21">
        <f t="shared" ca="1" si="54"/>
        <v>0</v>
      </c>
      <c r="BI73" s="21">
        <f t="shared" ca="1" si="54"/>
        <v>0</v>
      </c>
      <c r="BJ73" s="21">
        <f t="shared" ca="1" si="54"/>
        <v>0</v>
      </c>
      <c r="BK73" s="21">
        <f t="shared" ca="1" si="54"/>
        <v>0</v>
      </c>
      <c r="BL73" s="21">
        <f t="shared" ca="1" si="54"/>
        <v>0</v>
      </c>
      <c r="BM73" s="21">
        <f t="shared" ca="1" si="53"/>
        <v>0</v>
      </c>
      <c r="BN73" s="21">
        <f t="shared" ca="1" si="53"/>
        <v>0</v>
      </c>
      <c r="BO73" s="21">
        <f t="shared" ca="1" si="53"/>
        <v>0</v>
      </c>
      <c r="BP73" s="21">
        <f t="shared" ca="1" si="53"/>
        <v>0</v>
      </c>
      <c r="BQ73" s="21">
        <f t="shared" ca="1" si="53"/>
        <v>0</v>
      </c>
      <c r="BR73" s="21">
        <f t="shared" ca="1" si="53"/>
        <v>0</v>
      </c>
      <c r="BS73" s="21">
        <f t="shared" ca="1" si="53"/>
        <v>0</v>
      </c>
      <c r="BT73" s="21">
        <f t="shared" ca="1" si="53"/>
        <v>0</v>
      </c>
      <c r="BU73" s="21">
        <f t="shared" ca="1" si="53"/>
        <v>0</v>
      </c>
      <c r="BV73" s="21">
        <f t="shared" ca="1" si="53"/>
        <v>0</v>
      </c>
      <c r="BW73" s="21">
        <f t="shared" ca="1" si="53"/>
        <v>0</v>
      </c>
      <c r="BX73" s="21">
        <f t="shared" ca="1" si="53"/>
        <v>0</v>
      </c>
      <c r="BY73" s="21">
        <f t="shared" ca="1" si="53"/>
        <v>0</v>
      </c>
      <c r="BZ73" s="21">
        <f t="shared" ca="1" si="53"/>
        <v>0</v>
      </c>
      <c r="CA73" s="21">
        <f t="shared" ca="1" si="53"/>
        <v>0</v>
      </c>
      <c r="CB73" s="21">
        <f t="shared" ca="1" si="53"/>
        <v>0</v>
      </c>
      <c r="CC73" s="21">
        <f t="shared" ca="1" si="60"/>
        <v>0</v>
      </c>
      <c r="CD73" s="21">
        <f t="shared" ca="1" si="60"/>
        <v>0</v>
      </c>
      <c r="CE73" s="21">
        <f t="shared" ca="1" si="60"/>
        <v>0</v>
      </c>
      <c r="CF73" s="21">
        <f t="shared" ca="1" si="60"/>
        <v>0</v>
      </c>
      <c r="CG73" s="21">
        <f t="shared" ca="1" si="60"/>
        <v>0</v>
      </c>
      <c r="CH73" s="21">
        <f t="shared" ca="1" si="60"/>
        <v>0</v>
      </c>
      <c r="CI73" s="22">
        <f t="shared" ca="1" si="25"/>
        <v>0</v>
      </c>
      <c r="CJ73" s="21">
        <f t="shared" ca="1" si="49"/>
        <v>0</v>
      </c>
      <c r="CK73" s="21">
        <f t="shared" ca="1" si="49"/>
        <v>0</v>
      </c>
      <c r="CL73" s="22">
        <f t="shared" ca="1" si="26"/>
        <v>0</v>
      </c>
      <c r="CM73" s="21">
        <f t="shared" ca="1" si="50"/>
        <v>0</v>
      </c>
      <c r="CN73" s="21">
        <f t="shared" ca="1" si="50"/>
        <v>0</v>
      </c>
      <c r="CO73" s="22">
        <f t="shared" ca="1" si="27"/>
        <v>0</v>
      </c>
      <c r="CP73" s="21">
        <f t="shared" ca="1" si="61"/>
        <v>0</v>
      </c>
      <c r="CQ73" s="21">
        <f t="shared" ca="1" si="61"/>
        <v>0</v>
      </c>
      <c r="CR73" s="21">
        <f t="shared" ca="1" si="61"/>
        <v>0</v>
      </c>
      <c r="CS73" s="21">
        <f t="shared" ca="1" si="61"/>
        <v>0</v>
      </c>
      <c r="CT73" s="21">
        <f t="shared" ca="1" si="61"/>
        <v>0</v>
      </c>
      <c r="CU73" s="22">
        <f t="shared" ca="1" si="52"/>
        <v>22745.27</v>
      </c>
    </row>
    <row r="74" spans="1:99" ht="12.75" customHeight="1" x14ac:dyDescent="0.2">
      <c r="A74" s="64" t="s">
        <v>281</v>
      </c>
      <c r="B74" s="20">
        <v>3016</v>
      </c>
      <c r="C74" s="65" t="s">
        <v>251</v>
      </c>
      <c r="D74" s="22">
        <f t="shared" ca="1" si="24"/>
        <v>0</v>
      </c>
      <c r="E74" s="21">
        <f t="shared" ca="1" si="58"/>
        <v>0</v>
      </c>
      <c r="F74" s="21">
        <f t="shared" ca="1" si="58"/>
        <v>0</v>
      </c>
      <c r="G74" s="21">
        <f t="shared" ca="1" si="58"/>
        <v>0</v>
      </c>
      <c r="H74" s="21">
        <f t="shared" ca="1" si="58"/>
        <v>0</v>
      </c>
      <c r="I74" s="21">
        <f t="shared" ca="1" si="58"/>
        <v>0</v>
      </c>
      <c r="J74" s="21">
        <f t="shared" ca="1" si="58"/>
        <v>0</v>
      </c>
      <c r="K74" s="21">
        <f t="shared" ca="1" si="58"/>
        <v>0</v>
      </c>
      <c r="L74" s="21">
        <f t="shared" ca="1" si="58"/>
        <v>0</v>
      </c>
      <c r="M74" s="21">
        <f t="shared" ca="1" si="58"/>
        <v>0</v>
      </c>
      <c r="N74" s="21">
        <f t="shared" ca="1" si="58"/>
        <v>0</v>
      </c>
      <c r="O74" s="21">
        <f t="shared" ca="1" si="58"/>
        <v>0</v>
      </c>
      <c r="P74" s="21">
        <f t="shared" ca="1" si="58"/>
        <v>0</v>
      </c>
      <c r="Q74" s="21">
        <f t="shared" ca="1" si="58"/>
        <v>0</v>
      </c>
      <c r="R74" s="21">
        <f t="shared" ca="1" si="58"/>
        <v>0</v>
      </c>
      <c r="S74" s="21">
        <f t="shared" ca="1" si="58"/>
        <v>0</v>
      </c>
      <c r="T74" s="21">
        <f t="shared" ca="1" si="58"/>
        <v>0</v>
      </c>
      <c r="U74" s="21">
        <f t="shared" ca="1" si="55"/>
        <v>0</v>
      </c>
      <c r="V74" s="21">
        <f t="shared" ca="1" si="55"/>
        <v>0</v>
      </c>
      <c r="W74" s="21">
        <f t="shared" ca="1" si="55"/>
        <v>0</v>
      </c>
      <c r="X74" s="21">
        <f t="shared" ca="1" si="55"/>
        <v>0</v>
      </c>
      <c r="Y74" s="21">
        <f t="shared" ca="1" si="55"/>
        <v>0</v>
      </c>
      <c r="Z74" s="21">
        <f t="shared" ca="1" si="55"/>
        <v>0</v>
      </c>
      <c r="AA74" s="21">
        <f t="shared" ca="1" si="55"/>
        <v>0</v>
      </c>
      <c r="AB74" s="21">
        <f t="shared" ca="1" si="55"/>
        <v>0</v>
      </c>
      <c r="AC74" s="21">
        <f t="shared" ca="1" si="55"/>
        <v>0</v>
      </c>
      <c r="AD74" s="21">
        <f t="shared" ca="1" si="55"/>
        <v>0</v>
      </c>
      <c r="AE74" s="21">
        <f t="shared" ca="1" si="55"/>
        <v>0</v>
      </c>
      <c r="AF74" s="21">
        <f t="shared" ca="1" si="55"/>
        <v>0</v>
      </c>
      <c r="AG74" s="21">
        <f t="shared" ca="1" si="55"/>
        <v>0</v>
      </c>
      <c r="AH74" s="21">
        <f t="shared" ca="1" si="55"/>
        <v>0</v>
      </c>
      <c r="AI74" s="21">
        <f t="shared" ca="1" si="59"/>
        <v>0</v>
      </c>
      <c r="AJ74" s="21">
        <f t="shared" ca="1" si="59"/>
        <v>0</v>
      </c>
      <c r="AK74" s="21">
        <f t="shared" ca="1" si="59"/>
        <v>0</v>
      </c>
      <c r="AL74" s="21">
        <f t="shared" ca="1" si="59"/>
        <v>0</v>
      </c>
      <c r="AM74" s="21">
        <f t="shared" ca="1" si="59"/>
        <v>0</v>
      </c>
      <c r="AN74" s="21">
        <f t="shared" ca="1" si="59"/>
        <v>0</v>
      </c>
      <c r="AO74" s="21">
        <f t="shared" ca="1" si="59"/>
        <v>0</v>
      </c>
      <c r="AP74" s="21">
        <f t="shared" ca="1" si="59"/>
        <v>0</v>
      </c>
      <c r="AQ74" s="21">
        <f t="shared" ca="1" si="59"/>
        <v>0</v>
      </c>
      <c r="AR74" s="21">
        <f t="shared" ca="1" si="59"/>
        <v>0</v>
      </c>
      <c r="AS74" s="21">
        <f t="shared" ca="1" si="56"/>
        <v>0</v>
      </c>
      <c r="AT74" s="21">
        <f t="shared" ca="1" si="56"/>
        <v>0</v>
      </c>
      <c r="AU74" s="21">
        <f t="shared" ca="1" si="56"/>
        <v>0</v>
      </c>
      <c r="AV74" s="21">
        <f t="shared" ca="1" si="56"/>
        <v>0</v>
      </c>
      <c r="AW74" s="21">
        <f t="shared" ca="1" si="56"/>
        <v>0</v>
      </c>
      <c r="AX74" s="21">
        <f t="shared" ca="1" si="56"/>
        <v>0</v>
      </c>
      <c r="AY74" s="21">
        <f t="shared" ca="1" si="56"/>
        <v>0</v>
      </c>
      <c r="AZ74" s="21">
        <f t="shared" ca="1" si="56"/>
        <v>0</v>
      </c>
      <c r="BA74" s="21">
        <f t="shared" ca="1" si="56"/>
        <v>0</v>
      </c>
      <c r="BB74" s="21">
        <f t="shared" ca="1" si="56"/>
        <v>0</v>
      </c>
      <c r="BC74" s="21">
        <f t="shared" ca="1" si="54"/>
        <v>0</v>
      </c>
      <c r="BD74" s="21">
        <f t="shared" ca="1" si="54"/>
        <v>1615466.8499997</v>
      </c>
      <c r="BE74" s="21">
        <f t="shared" ca="1" si="54"/>
        <v>0</v>
      </c>
      <c r="BF74" s="21">
        <f t="shared" ca="1" si="54"/>
        <v>0</v>
      </c>
      <c r="BG74" s="21">
        <f t="shared" ca="1" si="54"/>
        <v>0</v>
      </c>
      <c r="BH74" s="21">
        <f t="shared" ca="1" si="54"/>
        <v>0</v>
      </c>
      <c r="BI74" s="21">
        <f t="shared" ca="1" si="54"/>
        <v>0</v>
      </c>
      <c r="BJ74" s="21">
        <f t="shared" ca="1" si="54"/>
        <v>0</v>
      </c>
      <c r="BK74" s="21">
        <f t="shared" ca="1" si="54"/>
        <v>0</v>
      </c>
      <c r="BL74" s="21">
        <f t="shared" ca="1" si="54"/>
        <v>0</v>
      </c>
      <c r="BM74" s="21">
        <f t="shared" ca="1" si="53"/>
        <v>0</v>
      </c>
      <c r="BN74" s="21">
        <f t="shared" ca="1" si="53"/>
        <v>0</v>
      </c>
      <c r="BO74" s="21">
        <f t="shared" ca="1" si="53"/>
        <v>0</v>
      </c>
      <c r="BP74" s="21">
        <f t="shared" ca="1" si="53"/>
        <v>0</v>
      </c>
      <c r="BQ74" s="21">
        <f t="shared" ca="1" si="53"/>
        <v>0</v>
      </c>
      <c r="BR74" s="21">
        <f t="shared" ca="1" si="53"/>
        <v>0</v>
      </c>
      <c r="BS74" s="21">
        <f t="shared" ca="1" si="53"/>
        <v>0</v>
      </c>
      <c r="BT74" s="21">
        <f t="shared" ca="1" si="53"/>
        <v>0</v>
      </c>
      <c r="BU74" s="21">
        <f t="shared" ca="1" si="53"/>
        <v>0</v>
      </c>
      <c r="BV74" s="21">
        <f t="shared" ca="1" si="53"/>
        <v>0</v>
      </c>
      <c r="BW74" s="21">
        <f t="shared" ca="1" si="53"/>
        <v>0</v>
      </c>
      <c r="BX74" s="21">
        <f t="shared" ca="1" si="53"/>
        <v>0</v>
      </c>
      <c r="BY74" s="21">
        <f t="shared" ca="1" si="53"/>
        <v>0</v>
      </c>
      <c r="BZ74" s="21">
        <f t="shared" ca="1" si="53"/>
        <v>0</v>
      </c>
      <c r="CA74" s="21">
        <f t="shared" ca="1" si="53"/>
        <v>0</v>
      </c>
      <c r="CB74" s="21">
        <f t="shared" ca="1" si="53"/>
        <v>0</v>
      </c>
      <c r="CC74" s="21">
        <f t="shared" ca="1" si="60"/>
        <v>0</v>
      </c>
      <c r="CD74" s="21">
        <f t="shared" ca="1" si="60"/>
        <v>0</v>
      </c>
      <c r="CE74" s="21">
        <f t="shared" ca="1" si="60"/>
        <v>0</v>
      </c>
      <c r="CF74" s="21">
        <f t="shared" ca="1" si="60"/>
        <v>0</v>
      </c>
      <c r="CG74" s="21">
        <f t="shared" ca="1" si="60"/>
        <v>0</v>
      </c>
      <c r="CH74" s="21">
        <f t="shared" ca="1" si="60"/>
        <v>0</v>
      </c>
      <c r="CI74" s="22">
        <f t="shared" ca="1" si="25"/>
        <v>251639324.00000185</v>
      </c>
      <c r="CJ74" s="21">
        <f t="shared" ca="1" si="49"/>
        <v>0</v>
      </c>
      <c r="CK74" s="21">
        <f t="shared" ca="1" si="49"/>
        <v>0</v>
      </c>
      <c r="CL74" s="22">
        <f t="shared" ca="1" si="26"/>
        <v>41031086.649999999</v>
      </c>
      <c r="CM74" s="21">
        <f t="shared" ca="1" si="50"/>
        <v>70969.78</v>
      </c>
      <c r="CN74" s="21">
        <f t="shared" ca="1" si="50"/>
        <v>40960116.869999997</v>
      </c>
      <c r="CO74" s="22">
        <f t="shared" ca="1" si="27"/>
        <v>210608237.35000184</v>
      </c>
      <c r="CP74" s="21">
        <f t="shared" ca="1" si="61"/>
        <v>160486.78</v>
      </c>
      <c r="CQ74" s="21">
        <f t="shared" ca="1" si="61"/>
        <v>210447750.57000184</v>
      </c>
      <c r="CR74" s="21">
        <f t="shared" ca="1" si="61"/>
        <v>120975.48999999993</v>
      </c>
      <c r="CS74" s="21">
        <f t="shared" ca="1" si="61"/>
        <v>0</v>
      </c>
      <c r="CT74" s="21">
        <f t="shared" ca="1" si="61"/>
        <v>0</v>
      </c>
      <c r="CU74" s="22">
        <f t="shared" ca="1" si="52"/>
        <v>253375766.34000155</v>
      </c>
    </row>
    <row r="75" spans="1:99" ht="12.75" customHeight="1" x14ac:dyDescent="0.2">
      <c r="A75" s="64" t="s">
        <v>283</v>
      </c>
      <c r="B75" s="20">
        <v>3017</v>
      </c>
      <c r="C75" s="65" t="s">
        <v>251</v>
      </c>
      <c r="D75" s="22">
        <f t="shared" ca="1" si="24"/>
        <v>0</v>
      </c>
      <c r="E75" s="21">
        <f t="shared" ca="1" si="58"/>
        <v>0</v>
      </c>
      <c r="F75" s="21">
        <f t="shared" ca="1" si="58"/>
        <v>0</v>
      </c>
      <c r="G75" s="21">
        <f t="shared" ca="1" si="58"/>
        <v>0</v>
      </c>
      <c r="H75" s="21">
        <f t="shared" ca="1" si="58"/>
        <v>0</v>
      </c>
      <c r="I75" s="21">
        <f t="shared" ca="1" si="58"/>
        <v>0</v>
      </c>
      <c r="J75" s="21">
        <f t="shared" ca="1" si="58"/>
        <v>0</v>
      </c>
      <c r="K75" s="21">
        <f t="shared" ca="1" si="58"/>
        <v>0</v>
      </c>
      <c r="L75" s="21">
        <f t="shared" ca="1" si="58"/>
        <v>0</v>
      </c>
      <c r="M75" s="21">
        <f t="shared" ca="1" si="58"/>
        <v>0</v>
      </c>
      <c r="N75" s="21">
        <f t="shared" ca="1" si="58"/>
        <v>0</v>
      </c>
      <c r="O75" s="21">
        <f t="shared" ca="1" si="58"/>
        <v>0</v>
      </c>
      <c r="P75" s="21">
        <f t="shared" ca="1" si="58"/>
        <v>0</v>
      </c>
      <c r="Q75" s="21">
        <f t="shared" ca="1" si="58"/>
        <v>0</v>
      </c>
      <c r="R75" s="21">
        <f t="shared" ca="1" si="58"/>
        <v>0</v>
      </c>
      <c r="S75" s="21">
        <f t="shared" ca="1" si="58"/>
        <v>0</v>
      </c>
      <c r="T75" s="21">
        <f t="shared" ca="1" si="58"/>
        <v>0</v>
      </c>
      <c r="U75" s="21">
        <f t="shared" ca="1" si="55"/>
        <v>0</v>
      </c>
      <c r="V75" s="21">
        <f t="shared" ca="1" si="55"/>
        <v>0</v>
      </c>
      <c r="W75" s="21">
        <f t="shared" ca="1" si="55"/>
        <v>0</v>
      </c>
      <c r="X75" s="21">
        <f t="shared" ca="1" si="55"/>
        <v>0</v>
      </c>
      <c r="Y75" s="21">
        <f t="shared" ca="1" si="55"/>
        <v>0</v>
      </c>
      <c r="Z75" s="21">
        <f t="shared" ca="1" si="55"/>
        <v>0</v>
      </c>
      <c r="AA75" s="21">
        <f t="shared" ca="1" si="55"/>
        <v>0</v>
      </c>
      <c r="AB75" s="21">
        <f t="shared" ca="1" si="55"/>
        <v>0</v>
      </c>
      <c r="AC75" s="21">
        <f t="shared" ca="1" si="55"/>
        <v>0</v>
      </c>
      <c r="AD75" s="21">
        <f t="shared" ca="1" si="55"/>
        <v>0</v>
      </c>
      <c r="AE75" s="21">
        <f t="shared" ca="1" si="55"/>
        <v>0</v>
      </c>
      <c r="AF75" s="21">
        <f t="shared" ca="1" si="55"/>
        <v>0</v>
      </c>
      <c r="AG75" s="21">
        <f t="shared" ca="1" si="55"/>
        <v>0</v>
      </c>
      <c r="AH75" s="21">
        <f t="shared" ca="1" si="55"/>
        <v>0</v>
      </c>
      <c r="AI75" s="21">
        <f t="shared" ca="1" si="59"/>
        <v>0</v>
      </c>
      <c r="AJ75" s="21">
        <f t="shared" ca="1" si="59"/>
        <v>0</v>
      </c>
      <c r="AK75" s="21">
        <f t="shared" ca="1" si="59"/>
        <v>0</v>
      </c>
      <c r="AL75" s="21">
        <f t="shared" ca="1" si="59"/>
        <v>0</v>
      </c>
      <c r="AM75" s="21">
        <f t="shared" ca="1" si="59"/>
        <v>0</v>
      </c>
      <c r="AN75" s="21">
        <f t="shared" ca="1" si="59"/>
        <v>0</v>
      </c>
      <c r="AO75" s="21">
        <f t="shared" ca="1" si="59"/>
        <v>0</v>
      </c>
      <c r="AP75" s="21">
        <f t="shared" ca="1" si="59"/>
        <v>0</v>
      </c>
      <c r="AQ75" s="21">
        <f t="shared" ca="1" si="59"/>
        <v>0</v>
      </c>
      <c r="AR75" s="21">
        <f t="shared" ca="1" si="59"/>
        <v>0</v>
      </c>
      <c r="AS75" s="21">
        <f t="shared" ca="1" si="56"/>
        <v>0</v>
      </c>
      <c r="AT75" s="21">
        <f t="shared" ca="1" si="56"/>
        <v>0</v>
      </c>
      <c r="AU75" s="21">
        <f t="shared" ca="1" si="56"/>
        <v>0</v>
      </c>
      <c r="AV75" s="21">
        <f t="shared" ca="1" si="56"/>
        <v>0</v>
      </c>
      <c r="AW75" s="21">
        <f t="shared" ca="1" si="56"/>
        <v>0</v>
      </c>
      <c r="AX75" s="21">
        <f t="shared" ca="1" si="56"/>
        <v>0</v>
      </c>
      <c r="AY75" s="21">
        <f t="shared" ca="1" si="56"/>
        <v>0</v>
      </c>
      <c r="AZ75" s="21">
        <f t="shared" ca="1" si="56"/>
        <v>0</v>
      </c>
      <c r="BA75" s="21">
        <f t="shared" ca="1" si="56"/>
        <v>0</v>
      </c>
      <c r="BB75" s="21">
        <f t="shared" ca="1" si="56"/>
        <v>0</v>
      </c>
      <c r="BC75" s="21">
        <f t="shared" ca="1" si="54"/>
        <v>0</v>
      </c>
      <c r="BD75" s="21">
        <f t="shared" ca="1" si="54"/>
        <v>991412.70000000007</v>
      </c>
      <c r="BE75" s="21">
        <f t="shared" ca="1" si="54"/>
        <v>0</v>
      </c>
      <c r="BF75" s="21">
        <f t="shared" ca="1" si="54"/>
        <v>0</v>
      </c>
      <c r="BG75" s="21">
        <f t="shared" ca="1" si="54"/>
        <v>0</v>
      </c>
      <c r="BH75" s="21">
        <f t="shared" ca="1" si="54"/>
        <v>0</v>
      </c>
      <c r="BI75" s="21">
        <f t="shared" ca="1" si="54"/>
        <v>0</v>
      </c>
      <c r="BJ75" s="21">
        <f t="shared" ca="1" si="54"/>
        <v>0</v>
      </c>
      <c r="BK75" s="21">
        <f t="shared" ca="1" si="54"/>
        <v>0</v>
      </c>
      <c r="BL75" s="21">
        <f t="shared" ca="1" si="54"/>
        <v>0</v>
      </c>
      <c r="BM75" s="21">
        <f t="shared" ca="1" si="53"/>
        <v>0</v>
      </c>
      <c r="BN75" s="21">
        <f t="shared" ca="1" si="53"/>
        <v>0</v>
      </c>
      <c r="BO75" s="21">
        <f t="shared" ca="1" si="53"/>
        <v>0</v>
      </c>
      <c r="BP75" s="21">
        <f t="shared" ca="1" si="53"/>
        <v>0</v>
      </c>
      <c r="BQ75" s="21">
        <f t="shared" ca="1" si="53"/>
        <v>0</v>
      </c>
      <c r="BR75" s="21">
        <f t="shared" ca="1" si="53"/>
        <v>0</v>
      </c>
      <c r="BS75" s="21">
        <f t="shared" ca="1" si="53"/>
        <v>0</v>
      </c>
      <c r="BT75" s="21">
        <f t="shared" ca="1" si="53"/>
        <v>0</v>
      </c>
      <c r="BU75" s="21">
        <f t="shared" ca="1" si="53"/>
        <v>0</v>
      </c>
      <c r="BV75" s="21">
        <f t="shared" ca="1" si="53"/>
        <v>0</v>
      </c>
      <c r="BW75" s="21">
        <f t="shared" ca="1" si="53"/>
        <v>0</v>
      </c>
      <c r="BX75" s="21">
        <f t="shared" ca="1" si="53"/>
        <v>0</v>
      </c>
      <c r="BY75" s="21">
        <f t="shared" ca="1" si="53"/>
        <v>0</v>
      </c>
      <c r="BZ75" s="21">
        <f t="shared" ca="1" si="53"/>
        <v>0</v>
      </c>
      <c r="CA75" s="21">
        <f t="shared" ca="1" si="53"/>
        <v>0</v>
      </c>
      <c r="CB75" s="21">
        <f t="shared" ca="1" si="53"/>
        <v>0</v>
      </c>
      <c r="CC75" s="21">
        <f t="shared" ca="1" si="60"/>
        <v>0</v>
      </c>
      <c r="CD75" s="21">
        <f t="shared" ca="1" si="60"/>
        <v>0</v>
      </c>
      <c r="CE75" s="21">
        <f t="shared" ca="1" si="60"/>
        <v>0</v>
      </c>
      <c r="CF75" s="21">
        <f t="shared" ca="1" si="60"/>
        <v>0</v>
      </c>
      <c r="CG75" s="21">
        <f t="shared" ca="1" si="60"/>
        <v>0</v>
      </c>
      <c r="CH75" s="21">
        <f t="shared" ca="1" si="60"/>
        <v>0</v>
      </c>
      <c r="CI75" s="22">
        <f t="shared" ca="1" si="25"/>
        <v>7757701.2100000018</v>
      </c>
      <c r="CJ75" s="21">
        <f t="shared" ca="1" si="49"/>
        <v>0</v>
      </c>
      <c r="CK75" s="21">
        <f t="shared" ca="1" si="49"/>
        <v>0</v>
      </c>
      <c r="CL75" s="22">
        <f t="shared" ca="1" si="26"/>
        <v>7757701.2100000018</v>
      </c>
      <c r="CM75" s="21">
        <f t="shared" ca="1" si="50"/>
        <v>2025.5999999999995</v>
      </c>
      <c r="CN75" s="21">
        <f t="shared" ca="1" si="50"/>
        <v>7755675.6100000022</v>
      </c>
      <c r="CO75" s="22">
        <f t="shared" ca="1" si="27"/>
        <v>0</v>
      </c>
      <c r="CP75" s="21">
        <f t="shared" ca="1" si="61"/>
        <v>0</v>
      </c>
      <c r="CQ75" s="21">
        <f t="shared" ca="1" si="61"/>
        <v>0</v>
      </c>
      <c r="CR75" s="21">
        <f t="shared" ca="1" si="61"/>
        <v>0</v>
      </c>
      <c r="CS75" s="21">
        <f t="shared" ca="1" si="61"/>
        <v>0</v>
      </c>
      <c r="CT75" s="21">
        <f t="shared" ca="1" si="61"/>
        <v>0</v>
      </c>
      <c r="CU75" s="22">
        <f t="shared" ca="1" si="52"/>
        <v>8749113.910000002</v>
      </c>
    </row>
    <row r="76" spans="1:99" x14ac:dyDescent="0.2">
      <c r="A76" s="64" t="s">
        <v>285</v>
      </c>
      <c r="B76" s="20">
        <v>3018</v>
      </c>
      <c r="C76" s="65" t="s">
        <v>251</v>
      </c>
      <c r="D76" s="22">
        <f t="shared" ca="1" si="24"/>
        <v>0</v>
      </c>
      <c r="E76" s="21">
        <f t="shared" ca="1" si="58"/>
        <v>0</v>
      </c>
      <c r="F76" s="21">
        <f t="shared" ca="1" si="58"/>
        <v>0</v>
      </c>
      <c r="G76" s="21">
        <f t="shared" ca="1" si="58"/>
        <v>0</v>
      </c>
      <c r="H76" s="21">
        <f t="shared" ca="1" si="58"/>
        <v>0</v>
      </c>
      <c r="I76" s="21">
        <f t="shared" ca="1" si="58"/>
        <v>0</v>
      </c>
      <c r="J76" s="21">
        <f t="shared" ca="1" si="58"/>
        <v>0</v>
      </c>
      <c r="K76" s="21">
        <f t="shared" ca="1" si="58"/>
        <v>0</v>
      </c>
      <c r="L76" s="21">
        <f t="shared" ca="1" si="58"/>
        <v>0</v>
      </c>
      <c r="M76" s="21">
        <f t="shared" ca="1" si="58"/>
        <v>0</v>
      </c>
      <c r="N76" s="21">
        <f t="shared" ca="1" si="58"/>
        <v>0</v>
      </c>
      <c r="O76" s="21">
        <f t="shared" ca="1" si="58"/>
        <v>0</v>
      </c>
      <c r="P76" s="21">
        <f t="shared" ca="1" si="58"/>
        <v>0</v>
      </c>
      <c r="Q76" s="21">
        <f t="shared" ca="1" si="58"/>
        <v>0</v>
      </c>
      <c r="R76" s="21">
        <f t="shared" ca="1" si="58"/>
        <v>0</v>
      </c>
      <c r="S76" s="21">
        <f t="shared" ca="1" si="58"/>
        <v>0</v>
      </c>
      <c r="T76" s="21">
        <f t="shared" ca="1" si="58"/>
        <v>0</v>
      </c>
      <c r="U76" s="21">
        <f t="shared" ca="1" si="55"/>
        <v>0</v>
      </c>
      <c r="V76" s="21">
        <f t="shared" ca="1" si="55"/>
        <v>0</v>
      </c>
      <c r="W76" s="21">
        <f t="shared" ca="1" si="55"/>
        <v>0</v>
      </c>
      <c r="X76" s="21">
        <f t="shared" ca="1" si="55"/>
        <v>0</v>
      </c>
      <c r="Y76" s="21">
        <f t="shared" ca="1" si="55"/>
        <v>0</v>
      </c>
      <c r="Z76" s="21">
        <f t="shared" ca="1" si="55"/>
        <v>0</v>
      </c>
      <c r="AA76" s="21">
        <f t="shared" ca="1" si="55"/>
        <v>0</v>
      </c>
      <c r="AB76" s="21">
        <f t="shared" ca="1" si="55"/>
        <v>0</v>
      </c>
      <c r="AC76" s="21">
        <f t="shared" ca="1" si="55"/>
        <v>0</v>
      </c>
      <c r="AD76" s="21">
        <f t="shared" ca="1" si="55"/>
        <v>0</v>
      </c>
      <c r="AE76" s="21">
        <f t="shared" ca="1" si="55"/>
        <v>0</v>
      </c>
      <c r="AF76" s="21">
        <f t="shared" ca="1" si="55"/>
        <v>0</v>
      </c>
      <c r="AG76" s="21">
        <f t="shared" ca="1" si="55"/>
        <v>0</v>
      </c>
      <c r="AH76" s="21">
        <f t="shared" ca="1" si="55"/>
        <v>0</v>
      </c>
      <c r="AI76" s="21">
        <f t="shared" ca="1" si="59"/>
        <v>0</v>
      </c>
      <c r="AJ76" s="21">
        <f t="shared" ca="1" si="59"/>
        <v>0</v>
      </c>
      <c r="AK76" s="21">
        <f t="shared" ca="1" si="59"/>
        <v>0</v>
      </c>
      <c r="AL76" s="21">
        <f t="shared" ca="1" si="59"/>
        <v>0</v>
      </c>
      <c r="AM76" s="21">
        <f t="shared" ca="1" si="59"/>
        <v>0</v>
      </c>
      <c r="AN76" s="21">
        <f t="shared" ca="1" si="59"/>
        <v>0</v>
      </c>
      <c r="AO76" s="21">
        <f t="shared" ca="1" si="59"/>
        <v>0</v>
      </c>
      <c r="AP76" s="21">
        <f t="shared" ca="1" si="59"/>
        <v>0</v>
      </c>
      <c r="AQ76" s="21">
        <f t="shared" ca="1" si="59"/>
        <v>0</v>
      </c>
      <c r="AR76" s="21">
        <f t="shared" ca="1" si="59"/>
        <v>0</v>
      </c>
      <c r="AS76" s="21">
        <f t="shared" ca="1" si="56"/>
        <v>0</v>
      </c>
      <c r="AT76" s="21">
        <f t="shared" ca="1" si="56"/>
        <v>0</v>
      </c>
      <c r="AU76" s="21">
        <f t="shared" ca="1" si="56"/>
        <v>0</v>
      </c>
      <c r="AV76" s="21">
        <f t="shared" ca="1" si="56"/>
        <v>0</v>
      </c>
      <c r="AW76" s="21">
        <f t="shared" ca="1" si="56"/>
        <v>0</v>
      </c>
      <c r="AX76" s="21">
        <f t="shared" ca="1" si="56"/>
        <v>0</v>
      </c>
      <c r="AY76" s="21">
        <f t="shared" ca="1" si="56"/>
        <v>0</v>
      </c>
      <c r="AZ76" s="21">
        <f t="shared" ca="1" si="56"/>
        <v>0</v>
      </c>
      <c r="BA76" s="21">
        <f t="shared" ca="1" si="56"/>
        <v>0</v>
      </c>
      <c r="BB76" s="21">
        <f t="shared" ca="1" si="56"/>
        <v>0</v>
      </c>
      <c r="BC76" s="21">
        <f t="shared" ca="1" si="54"/>
        <v>0</v>
      </c>
      <c r="BD76" s="21">
        <f t="shared" ca="1" si="54"/>
        <v>2439852.950000036</v>
      </c>
      <c r="BE76" s="21">
        <f t="shared" ca="1" si="54"/>
        <v>0</v>
      </c>
      <c r="BF76" s="21">
        <f t="shared" ca="1" si="54"/>
        <v>0</v>
      </c>
      <c r="BG76" s="21">
        <f t="shared" ca="1" si="54"/>
        <v>0</v>
      </c>
      <c r="BH76" s="21">
        <f t="shared" ca="1" si="54"/>
        <v>0</v>
      </c>
      <c r="BI76" s="21">
        <f t="shared" ca="1" si="54"/>
        <v>0</v>
      </c>
      <c r="BJ76" s="21">
        <f t="shared" ca="1" si="54"/>
        <v>0</v>
      </c>
      <c r="BK76" s="21">
        <f t="shared" ca="1" si="54"/>
        <v>0</v>
      </c>
      <c r="BL76" s="21">
        <f t="shared" ca="1" si="54"/>
        <v>0</v>
      </c>
      <c r="BM76" s="21">
        <f t="shared" ca="1" si="53"/>
        <v>0</v>
      </c>
      <c r="BN76" s="21">
        <f t="shared" ca="1" si="53"/>
        <v>0</v>
      </c>
      <c r="BO76" s="21">
        <f t="shared" ca="1" si="53"/>
        <v>0</v>
      </c>
      <c r="BP76" s="21">
        <f t="shared" ca="1" si="53"/>
        <v>0</v>
      </c>
      <c r="BQ76" s="21">
        <f t="shared" ca="1" si="53"/>
        <v>0</v>
      </c>
      <c r="BR76" s="21">
        <f t="shared" ca="1" si="53"/>
        <v>0</v>
      </c>
      <c r="BS76" s="21">
        <f t="shared" ca="1" si="53"/>
        <v>0</v>
      </c>
      <c r="BT76" s="21">
        <f t="shared" ca="1" si="53"/>
        <v>0</v>
      </c>
      <c r="BU76" s="21">
        <f t="shared" ca="1" si="53"/>
        <v>0</v>
      </c>
      <c r="BV76" s="21">
        <f t="shared" ca="1" si="53"/>
        <v>0</v>
      </c>
      <c r="BW76" s="21">
        <f t="shared" ca="1" si="53"/>
        <v>0</v>
      </c>
      <c r="BX76" s="21">
        <f t="shared" ca="1" si="53"/>
        <v>0</v>
      </c>
      <c r="BY76" s="21">
        <f t="shared" ca="1" si="53"/>
        <v>0</v>
      </c>
      <c r="BZ76" s="21">
        <f t="shared" ca="1" si="53"/>
        <v>0</v>
      </c>
      <c r="CA76" s="21">
        <f t="shared" ca="1" si="53"/>
        <v>0</v>
      </c>
      <c r="CB76" s="21">
        <f t="shared" ca="1" si="53"/>
        <v>0</v>
      </c>
      <c r="CC76" s="21">
        <f t="shared" ca="1" si="60"/>
        <v>0</v>
      </c>
      <c r="CD76" s="21">
        <f t="shared" ca="1" si="60"/>
        <v>0</v>
      </c>
      <c r="CE76" s="21">
        <f t="shared" ca="1" si="60"/>
        <v>0</v>
      </c>
      <c r="CF76" s="21">
        <f t="shared" ca="1" si="60"/>
        <v>0</v>
      </c>
      <c r="CG76" s="21">
        <f t="shared" ca="1" si="60"/>
        <v>0</v>
      </c>
      <c r="CH76" s="21">
        <f t="shared" ca="1" si="60"/>
        <v>0</v>
      </c>
      <c r="CI76" s="22">
        <f t="shared" ca="1" si="25"/>
        <v>0</v>
      </c>
      <c r="CJ76" s="21">
        <f t="shared" ca="1" si="49"/>
        <v>0</v>
      </c>
      <c r="CK76" s="21">
        <f t="shared" ca="1" si="49"/>
        <v>0</v>
      </c>
      <c r="CL76" s="22">
        <f t="shared" ca="1" si="26"/>
        <v>0</v>
      </c>
      <c r="CM76" s="21">
        <f t="shared" ca="1" si="50"/>
        <v>0</v>
      </c>
      <c r="CN76" s="21">
        <f t="shared" ca="1" si="50"/>
        <v>0</v>
      </c>
      <c r="CO76" s="22">
        <f t="shared" ca="1" si="27"/>
        <v>0</v>
      </c>
      <c r="CP76" s="21">
        <f t="shared" ca="1" si="61"/>
        <v>0</v>
      </c>
      <c r="CQ76" s="21">
        <f t="shared" ca="1" si="61"/>
        <v>0</v>
      </c>
      <c r="CR76" s="21">
        <f t="shared" ca="1" si="61"/>
        <v>0</v>
      </c>
      <c r="CS76" s="21">
        <f t="shared" ca="1" si="61"/>
        <v>0</v>
      </c>
      <c r="CT76" s="21">
        <f t="shared" ca="1" si="61"/>
        <v>0</v>
      </c>
      <c r="CU76" s="22">
        <f t="shared" ca="1" si="52"/>
        <v>2439852.950000036</v>
      </c>
    </row>
    <row r="77" spans="1:99" x14ac:dyDescent="0.2">
      <c r="A77" s="66" t="s">
        <v>287</v>
      </c>
      <c r="B77" s="55">
        <v>9000</v>
      </c>
      <c r="C77" s="65" t="s">
        <v>288</v>
      </c>
      <c r="D77" s="56">
        <f t="shared" ref="D77:BO77" ca="1" si="62">SUMIF($C$7:$C$76,"HD",D$7:D$76)</f>
        <v>7578511388.1112242</v>
      </c>
      <c r="E77" s="56">
        <f t="shared" ca="1" si="62"/>
        <v>419188606.51067513</v>
      </c>
      <c r="F77" s="56">
        <f t="shared" ca="1" si="62"/>
        <v>2963305481.7980351</v>
      </c>
      <c r="G77" s="56">
        <f t="shared" ca="1" si="62"/>
        <v>4196017299.8025126</v>
      </c>
      <c r="H77" s="56">
        <f t="shared" ca="1" si="62"/>
        <v>591817021.35746694</v>
      </c>
      <c r="I77" s="56">
        <f t="shared" ca="1" si="62"/>
        <v>46584619.29000017</v>
      </c>
      <c r="J77" s="56">
        <f t="shared" ca="1" si="62"/>
        <v>5134079.3299999963</v>
      </c>
      <c r="K77" s="56">
        <f t="shared" ca="1" si="62"/>
        <v>35406692.891999997</v>
      </c>
      <c r="L77" s="56">
        <f t="shared" ca="1" si="62"/>
        <v>2943571.3126969999</v>
      </c>
      <c r="M77" s="56">
        <f t="shared" ca="1" si="62"/>
        <v>447603.03000000026</v>
      </c>
      <c r="N77" s="56">
        <f t="shared" ca="1" si="62"/>
        <v>94482.92</v>
      </c>
      <c r="O77" s="56">
        <f t="shared" ca="1" si="62"/>
        <v>897522014.48523307</v>
      </c>
      <c r="P77" s="56">
        <f t="shared" ca="1" si="62"/>
        <v>11096364.4</v>
      </c>
      <c r="Q77" s="56">
        <f t="shared" ca="1" si="62"/>
        <v>600881063.80168593</v>
      </c>
      <c r="R77" s="56">
        <f t="shared" ca="1" si="62"/>
        <v>0</v>
      </c>
      <c r="S77" s="56">
        <f t="shared" ca="1" si="62"/>
        <v>0</v>
      </c>
      <c r="T77" s="56">
        <f t="shared" ca="1" si="62"/>
        <v>12737256971.436068</v>
      </c>
      <c r="U77" s="56">
        <f t="shared" ca="1" si="62"/>
        <v>988125916.67829108</v>
      </c>
      <c r="V77" s="56">
        <f t="shared" ca="1" si="62"/>
        <v>458143009.46999449</v>
      </c>
      <c r="W77" s="56">
        <f t="shared" ca="1" si="62"/>
        <v>1526192219.1099954</v>
      </c>
      <c r="X77" s="56">
        <f t="shared" ca="1" si="62"/>
        <v>259409.67000100078</v>
      </c>
      <c r="Y77" s="56">
        <f t="shared" ca="1" si="62"/>
        <v>158018686.73448899</v>
      </c>
      <c r="Z77" s="56">
        <f t="shared" ca="1" si="62"/>
        <v>1033468620.107233</v>
      </c>
      <c r="AA77" s="56">
        <f t="shared" ca="1" si="62"/>
        <v>14443.789999999974</v>
      </c>
      <c r="AB77" s="56">
        <f t="shared" ca="1" si="62"/>
        <v>5542296.4100000001</v>
      </c>
      <c r="AC77" s="56">
        <f t="shared" ca="1" si="62"/>
        <v>44133179.126665905</v>
      </c>
      <c r="AD77" s="56">
        <f t="shared" ca="1" si="62"/>
        <v>241072396.01026702</v>
      </c>
      <c r="AE77" s="56">
        <f t="shared" ca="1" si="62"/>
        <v>45010.25</v>
      </c>
      <c r="AF77" s="56">
        <f t="shared" ca="1" si="62"/>
        <v>23011256.820003003</v>
      </c>
      <c r="AG77" s="56">
        <f t="shared" ca="1" si="62"/>
        <v>212548612.62000003</v>
      </c>
      <c r="AH77" s="56">
        <f t="shared" ca="1" si="62"/>
        <v>53236716.310000032</v>
      </c>
      <c r="AI77" s="56">
        <f t="shared" ca="1" si="62"/>
        <v>57897239.329999998</v>
      </c>
      <c r="AJ77" s="56">
        <f t="shared" ca="1" si="62"/>
        <v>37029189.832104757</v>
      </c>
      <c r="AK77" s="56">
        <f t="shared" ca="1" si="62"/>
        <v>701056.6400459999</v>
      </c>
      <c r="AL77" s="56">
        <f t="shared" ca="1" si="62"/>
        <v>0</v>
      </c>
      <c r="AM77" s="56">
        <f t="shared" ca="1" si="62"/>
        <v>211705446.84523603</v>
      </c>
      <c r="AN77" s="56">
        <f t="shared" ca="1" si="62"/>
        <v>5483779.9299999997</v>
      </c>
      <c r="AO77" s="56">
        <f t="shared" ca="1" si="62"/>
        <v>45676428.359999999</v>
      </c>
      <c r="AP77" s="56">
        <f t="shared" ca="1" si="62"/>
        <v>34603049.576880999</v>
      </c>
      <c r="AQ77" s="56">
        <f t="shared" ca="1" si="62"/>
        <v>0</v>
      </c>
      <c r="AR77" s="56">
        <f t="shared" ca="1" si="62"/>
        <v>0</v>
      </c>
      <c r="AS77" s="56">
        <f t="shared" ca="1" si="62"/>
        <v>0</v>
      </c>
      <c r="AT77" s="56">
        <f t="shared" ca="1" si="62"/>
        <v>1633704057.2001352</v>
      </c>
      <c r="AU77" s="56">
        <f t="shared" ca="1" si="62"/>
        <v>524327139.80004805</v>
      </c>
      <c r="AV77" s="56">
        <f t="shared" ca="1" si="62"/>
        <v>147499384.69709501</v>
      </c>
      <c r="AW77" s="56">
        <f t="shared" ca="1" si="62"/>
        <v>0</v>
      </c>
      <c r="AX77" s="56">
        <f t="shared" ca="1" si="62"/>
        <v>77193961.997461021</v>
      </c>
      <c r="AY77" s="56">
        <f t="shared" ca="1" si="62"/>
        <v>0</v>
      </c>
      <c r="AZ77" s="56">
        <f t="shared" ca="1" si="62"/>
        <v>0</v>
      </c>
      <c r="BA77" s="56">
        <f t="shared" ca="1" si="62"/>
        <v>0</v>
      </c>
      <c r="BB77" s="56">
        <f t="shared" ca="1" si="62"/>
        <v>0</v>
      </c>
      <c r="BC77" s="56">
        <f t="shared" ca="1" si="62"/>
        <v>0</v>
      </c>
      <c r="BD77" s="56">
        <f t="shared" ca="1" si="62"/>
        <v>124036746.5237302</v>
      </c>
      <c r="BE77" s="56">
        <f t="shared" ca="1" si="62"/>
        <v>52495.66</v>
      </c>
      <c r="BF77" s="56">
        <f t="shared" ca="1" si="62"/>
        <v>0</v>
      </c>
      <c r="BG77" s="56">
        <f t="shared" ca="1" si="62"/>
        <v>0</v>
      </c>
      <c r="BH77" s="56">
        <f t="shared" ca="1" si="62"/>
        <v>36882.910000000003</v>
      </c>
      <c r="BI77" s="56">
        <f t="shared" ca="1" si="62"/>
        <v>296478898.28926724</v>
      </c>
      <c r="BJ77" s="56">
        <f t="shared" ca="1" si="62"/>
        <v>40853994.409347989</v>
      </c>
      <c r="BK77" s="56">
        <f t="shared" ca="1" si="62"/>
        <v>0</v>
      </c>
      <c r="BL77" s="56">
        <f t="shared" ca="1" si="62"/>
        <v>7271027.0900540007</v>
      </c>
      <c r="BM77" s="56">
        <f t="shared" ca="1" si="62"/>
        <v>101293993.04999988</v>
      </c>
      <c r="BN77" s="56">
        <f t="shared" ca="1" si="62"/>
        <v>40481604.56975507</v>
      </c>
      <c r="BO77" s="56">
        <f t="shared" ca="1" si="62"/>
        <v>0</v>
      </c>
      <c r="BP77" s="56">
        <f t="shared" ref="BP77:CU77" ca="1" si="63">SUMIF($C$7:$C$76,"HD",BP$7:BP$76)</f>
        <v>830893782.64344871</v>
      </c>
      <c r="BQ77" s="56">
        <f t="shared" ca="1" si="63"/>
        <v>129814639.62908158</v>
      </c>
      <c r="BR77" s="56">
        <f t="shared" ca="1" si="63"/>
        <v>3689841228.4792705</v>
      </c>
      <c r="BS77" s="56">
        <f t="shared" ca="1" si="63"/>
        <v>7954447717.9551401</v>
      </c>
      <c r="BT77" s="56">
        <f t="shared" ca="1" si="63"/>
        <v>0</v>
      </c>
      <c r="BU77" s="56">
        <f t="shared" ca="1" si="63"/>
        <v>0</v>
      </c>
      <c r="BV77" s="56">
        <f t="shared" ca="1" si="63"/>
        <v>76446373.988097996</v>
      </c>
      <c r="BW77" s="56">
        <f t="shared" ca="1" si="63"/>
        <v>9374629.4200000018</v>
      </c>
      <c r="BX77" s="56">
        <f t="shared" ca="1" si="63"/>
        <v>0</v>
      </c>
      <c r="BY77" s="56">
        <f t="shared" ca="1" si="63"/>
        <v>307515484.49000001</v>
      </c>
      <c r="BZ77" s="56">
        <f t="shared" ca="1" si="63"/>
        <v>212643522.59</v>
      </c>
      <c r="CA77" s="56">
        <f t="shared" ca="1" si="63"/>
        <v>2241895931.79</v>
      </c>
      <c r="CB77" s="56">
        <f t="shared" ca="1" si="63"/>
        <v>23594293.389999997</v>
      </c>
      <c r="CC77" s="56">
        <f t="shared" ca="1" si="63"/>
        <v>1447840210.7900002</v>
      </c>
      <c r="CD77" s="56">
        <f t="shared" ca="1" si="63"/>
        <v>9800156.9600000009</v>
      </c>
      <c r="CE77" s="56">
        <f t="shared" ca="1" si="63"/>
        <v>0</v>
      </c>
      <c r="CF77" s="56">
        <f t="shared" ca="1" si="63"/>
        <v>31573366.790000003</v>
      </c>
      <c r="CG77" s="56">
        <f t="shared" ca="1" si="63"/>
        <v>187039187.84</v>
      </c>
      <c r="CH77" s="56">
        <f t="shared" ca="1" si="63"/>
        <v>1364744.5704761904</v>
      </c>
      <c r="CI77" s="56">
        <f t="shared" ca="1" si="63"/>
        <v>11099673087.800346</v>
      </c>
      <c r="CJ77" s="56">
        <f t="shared" ca="1" si="63"/>
        <v>8719770.8200000003</v>
      </c>
      <c r="CK77" s="56">
        <f t="shared" ca="1" si="63"/>
        <v>1730229.01</v>
      </c>
      <c r="CL77" s="56">
        <f t="shared" ca="1" si="63"/>
        <v>3094950563.8410358</v>
      </c>
      <c r="CM77" s="56">
        <f t="shared" ca="1" si="63"/>
        <v>128933606.1141234</v>
      </c>
      <c r="CN77" s="56">
        <f t="shared" ca="1" si="63"/>
        <v>2966016957.7269115</v>
      </c>
      <c r="CO77" s="56">
        <f t="shared" ca="1" si="63"/>
        <v>7994272524.1293106</v>
      </c>
      <c r="CP77" s="56">
        <f t="shared" ca="1" si="63"/>
        <v>360629393.97422022</v>
      </c>
      <c r="CQ77" s="56">
        <f t="shared" ca="1" si="63"/>
        <v>7633643130.1550903</v>
      </c>
      <c r="CR77" s="56">
        <f t="shared" ca="1" si="63"/>
        <v>80404997.732894123</v>
      </c>
      <c r="CS77" s="56">
        <f t="shared" ca="1" si="63"/>
        <v>406299.58</v>
      </c>
      <c r="CT77" s="56">
        <f t="shared" ca="1" si="63"/>
        <v>13935.25</v>
      </c>
      <c r="CU77" s="56">
        <f t="shared" ca="1" si="63"/>
        <v>58972417613.87323</v>
      </c>
    </row>
    <row r="78" spans="1:99" x14ac:dyDescent="0.2">
      <c r="A78" s="66" t="s">
        <v>290</v>
      </c>
      <c r="B78" s="55">
        <v>9001</v>
      </c>
      <c r="C78" s="65" t="s">
        <v>291</v>
      </c>
      <c r="D78" s="56">
        <f t="shared" ref="D78:BO78" ca="1" si="64">SUMIF($C$7:$C$76,"H",D$7:D$76)+SUMIF($C$7:$C$76,"E",D$7:D$76)</f>
        <v>0</v>
      </c>
      <c r="E78" s="56">
        <f t="shared" ca="1" si="64"/>
        <v>0</v>
      </c>
      <c r="F78" s="56">
        <f t="shared" ca="1" si="64"/>
        <v>0</v>
      </c>
      <c r="G78" s="56">
        <f t="shared" ca="1" si="64"/>
        <v>0</v>
      </c>
      <c r="H78" s="56">
        <f t="shared" ca="1" si="64"/>
        <v>0</v>
      </c>
      <c r="I78" s="56">
        <f t="shared" ca="1" si="64"/>
        <v>0</v>
      </c>
      <c r="J78" s="56">
        <f t="shared" ca="1" si="64"/>
        <v>0</v>
      </c>
      <c r="K78" s="56">
        <f t="shared" ca="1" si="64"/>
        <v>0</v>
      </c>
      <c r="L78" s="56">
        <f t="shared" ca="1" si="64"/>
        <v>0</v>
      </c>
      <c r="M78" s="56">
        <f t="shared" ca="1" si="64"/>
        <v>0</v>
      </c>
      <c r="N78" s="56">
        <f t="shared" ca="1" si="64"/>
        <v>0</v>
      </c>
      <c r="O78" s="56">
        <f t="shared" ca="1" si="64"/>
        <v>0</v>
      </c>
      <c r="P78" s="56">
        <f t="shared" ca="1" si="64"/>
        <v>0</v>
      </c>
      <c r="Q78" s="56">
        <f t="shared" ca="1" si="64"/>
        <v>0</v>
      </c>
      <c r="R78" s="56">
        <f t="shared" ca="1" si="64"/>
        <v>0</v>
      </c>
      <c r="S78" s="56">
        <f t="shared" ca="1" si="64"/>
        <v>0</v>
      </c>
      <c r="T78" s="56">
        <f t="shared" ca="1" si="64"/>
        <v>0</v>
      </c>
      <c r="U78" s="56">
        <f t="shared" ca="1" si="64"/>
        <v>0</v>
      </c>
      <c r="V78" s="56">
        <f t="shared" ca="1" si="64"/>
        <v>0</v>
      </c>
      <c r="W78" s="56">
        <f t="shared" ca="1" si="64"/>
        <v>0</v>
      </c>
      <c r="X78" s="56">
        <f t="shared" ca="1" si="64"/>
        <v>0</v>
      </c>
      <c r="Y78" s="56">
        <f t="shared" ca="1" si="64"/>
        <v>0</v>
      </c>
      <c r="Z78" s="56">
        <f t="shared" ca="1" si="64"/>
        <v>0</v>
      </c>
      <c r="AA78" s="56">
        <f t="shared" ca="1" si="64"/>
        <v>0</v>
      </c>
      <c r="AB78" s="56">
        <f t="shared" ca="1" si="64"/>
        <v>0</v>
      </c>
      <c r="AC78" s="56">
        <f t="shared" ca="1" si="64"/>
        <v>0</v>
      </c>
      <c r="AD78" s="56">
        <f t="shared" ca="1" si="64"/>
        <v>0</v>
      </c>
      <c r="AE78" s="56">
        <f t="shared" ca="1" si="64"/>
        <v>0</v>
      </c>
      <c r="AF78" s="56">
        <f t="shared" ca="1" si="64"/>
        <v>0</v>
      </c>
      <c r="AG78" s="56">
        <f t="shared" ca="1" si="64"/>
        <v>0</v>
      </c>
      <c r="AH78" s="56">
        <f t="shared" ca="1" si="64"/>
        <v>0</v>
      </c>
      <c r="AI78" s="56">
        <f t="shared" ca="1" si="64"/>
        <v>0</v>
      </c>
      <c r="AJ78" s="56">
        <f t="shared" ca="1" si="64"/>
        <v>0</v>
      </c>
      <c r="AK78" s="56">
        <f t="shared" ca="1" si="64"/>
        <v>0</v>
      </c>
      <c r="AL78" s="56">
        <f t="shared" ca="1" si="64"/>
        <v>0</v>
      </c>
      <c r="AM78" s="56">
        <f t="shared" ca="1" si="64"/>
        <v>0</v>
      </c>
      <c r="AN78" s="56">
        <f t="shared" ca="1" si="64"/>
        <v>0</v>
      </c>
      <c r="AO78" s="56">
        <f t="shared" ca="1" si="64"/>
        <v>0</v>
      </c>
      <c r="AP78" s="56">
        <f t="shared" ca="1" si="64"/>
        <v>0</v>
      </c>
      <c r="AQ78" s="56">
        <f t="shared" ca="1" si="64"/>
        <v>0</v>
      </c>
      <c r="AR78" s="56">
        <f t="shared" ca="1" si="64"/>
        <v>0</v>
      </c>
      <c r="AS78" s="56">
        <f t="shared" ca="1" si="64"/>
        <v>0</v>
      </c>
      <c r="AT78" s="56">
        <f t="shared" ca="1" si="64"/>
        <v>0</v>
      </c>
      <c r="AU78" s="56">
        <f t="shared" ca="1" si="64"/>
        <v>0</v>
      </c>
      <c r="AV78" s="56">
        <f t="shared" ca="1" si="64"/>
        <v>0</v>
      </c>
      <c r="AW78" s="56">
        <f t="shared" ca="1" si="64"/>
        <v>0</v>
      </c>
      <c r="AX78" s="56">
        <f t="shared" ca="1" si="64"/>
        <v>0</v>
      </c>
      <c r="AY78" s="56">
        <f t="shared" ca="1" si="64"/>
        <v>0</v>
      </c>
      <c r="AZ78" s="56">
        <f t="shared" ca="1" si="64"/>
        <v>0</v>
      </c>
      <c r="BA78" s="56">
        <f t="shared" ca="1" si="64"/>
        <v>0</v>
      </c>
      <c r="BB78" s="56">
        <f t="shared" ca="1" si="64"/>
        <v>0</v>
      </c>
      <c r="BC78" s="56">
        <f t="shared" ca="1" si="64"/>
        <v>0</v>
      </c>
      <c r="BD78" s="56">
        <f t="shared" ca="1" si="64"/>
        <v>18836426.291511416</v>
      </c>
      <c r="BE78" s="56">
        <f t="shared" ca="1" si="64"/>
        <v>0</v>
      </c>
      <c r="BF78" s="56">
        <f t="shared" ca="1" si="64"/>
        <v>0</v>
      </c>
      <c r="BG78" s="56">
        <f t="shared" ca="1" si="64"/>
        <v>0</v>
      </c>
      <c r="BH78" s="56">
        <f t="shared" ca="1" si="64"/>
        <v>0</v>
      </c>
      <c r="BI78" s="56">
        <f t="shared" ca="1" si="64"/>
        <v>0</v>
      </c>
      <c r="BJ78" s="56">
        <f t="shared" ca="1" si="64"/>
        <v>0</v>
      </c>
      <c r="BK78" s="56">
        <f t="shared" ca="1" si="64"/>
        <v>0</v>
      </c>
      <c r="BL78" s="56">
        <f t="shared" ca="1" si="64"/>
        <v>0</v>
      </c>
      <c r="BM78" s="56">
        <f t="shared" ca="1" si="64"/>
        <v>0</v>
      </c>
      <c r="BN78" s="56">
        <f t="shared" ca="1" si="64"/>
        <v>0</v>
      </c>
      <c r="BO78" s="56">
        <f t="shared" ca="1" si="64"/>
        <v>0</v>
      </c>
      <c r="BP78" s="56">
        <f t="shared" ref="BP78:CF78" ca="1" si="65">SUMIF($C$7:$C$76,"H",BP$7:BP$76)+SUMIF($C$7:$C$76,"E",BP$7:BP$76)</f>
        <v>0</v>
      </c>
      <c r="BQ78" s="56">
        <f t="shared" ca="1" si="65"/>
        <v>0</v>
      </c>
      <c r="BR78" s="56">
        <f t="shared" ca="1" si="65"/>
        <v>0</v>
      </c>
      <c r="BS78" s="56">
        <f t="shared" ca="1" si="65"/>
        <v>0</v>
      </c>
      <c r="BT78" s="56">
        <f t="shared" ca="1" si="65"/>
        <v>0</v>
      </c>
      <c r="BU78" s="56">
        <f t="shared" ca="1" si="65"/>
        <v>0</v>
      </c>
      <c r="BV78" s="56">
        <f t="shared" ca="1" si="65"/>
        <v>0</v>
      </c>
      <c r="BW78" s="56">
        <f t="shared" ca="1" si="65"/>
        <v>0</v>
      </c>
      <c r="BX78" s="56">
        <f t="shared" ca="1" si="65"/>
        <v>0</v>
      </c>
      <c r="BY78" s="56">
        <f t="shared" ca="1" si="65"/>
        <v>0</v>
      </c>
      <c r="BZ78" s="56">
        <f t="shared" ca="1" si="65"/>
        <v>0</v>
      </c>
      <c r="CA78" s="56">
        <f t="shared" ca="1" si="65"/>
        <v>0</v>
      </c>
      <c r="CB78" s="56">
        <f t="shared" ca="1" si="65"/>
        <v>0</v>
      </c>
      <c r="CC78" s="56">
        <f t="shared" ca="1" si="65"/>
        <v>0</v>
      </c>
      <c r="CD78" s="56">
        <f t="shared" ca="1" si="65"/>
        <v>0</v>
      </c>
      <c r="CE78" s="56">
        <f t="shared" ca="1" si="65"/>
        <v>0</v>
      </c>
      <c r="CF78" s="56">
        <f t="shared" ca="1" si="65"/>
        <v>0</v>
      </c>
      <c r="CG78" s="56">
        <f ca="1">SUMIF($C$7:$C$76,"H",CG$7:CG$76)+SUMIF($C$7:$C$76,"E",CG$7:CG$76)</f>
        <v>0</v>
      </c>
      <c r="CH78" s="56">
        <f t="shared" ref="CH78:CU78" ca="1" si="66">SUMIF($C$7:$C$76,"H",CH$7:CH$76)+SUMIF($C$7:$C$76,"E",CH$7:CH$76)</f>
        <v>363.48571428571427</v>
      </c>
      <c r="CI78" s="56">
        <f t="shared" ca="1" si="66"/>
        <v>627122334.82000184</v>
      </c>
      <c r="CJ78" s="56">
        <f t="shared" ca="1" si="66"/>
        <v>1390.81</v>
      </c>
      <c r="CK78" s="56">
        <f t="shared" ca="1" si="66"/>
        <v>0</v>
      </c>
      <c r="CL78" s="56">
        <f t="shared" ca="1" si="66"/>
        <v>274933246.61000001</v>
      </c>
      <c r="CM78" s="56">
        <f t="shared" ca="1" si="66"/>
        <v>1059937.94</v>
      </c>
      <c r="CN78" s="56">
        <f t="shared" ca="1" si="66"/>
        <v>273873308.67000002</v>
      </c>
      <c r="CO78" s="56">
        <f t="shared" ca="1" si="66"/>
        <v>352187697.40000182</v>
      </c>
      <c r="CP78" s="56">
        <f t="shared" ca="1" si="66"/>
        <v>22909822.82</v>
      </c>
      <c r="CQ78" s="56">
        <f t="shared" ca="1" si="66"/>
        <v>329277874.58000183</v>
      </c>
      <c r="CR78" s="56">
        <f t="shared" ca="1" si="66"/>
        <v>1666407.45</v>
      </c>
      <c r="CS78" s="56">
        <f t="shared" ca="1" si="66"/>
        <v>0</v>
      </c>
      <c r="CT78" s="56">
        <f t="shared" ca="1" si="66"/>
        <v>0</v>
      </c>
      <c r="CU78" s="56">
        <f t="shared" ca="1" si="66"/>
        <v>647625532.04722762</v>
      </c>
    </row>
    <row r="79" spans="1:99" x14ac:dyDescent="0.2">
      <c r="A79" s="66" t="s">
        <v>293</v>
      </c>
      <c r="B79" s="55">
        <v>9003</v>
      </c>
      <c r="C79" s="65" t="s">
        <v>294</v>
      </c>
      <c r="D79" s="56">
        <f t="shared" ref="D79:BO79" ca="1" si="67">D77+D78</f>
        <v>7578511388.1112242</v>
      </c>
      <c r="E79" s="56">
        <f t="shared" ca="1" si="67"/>
        <v>419188606.51067513</v>
      </c>
      <c r="F79" s="56">
        <f t="shared" ca="1" si="67"/>
        <v>2963305481.7980351</v>
      </c>
      <c r="G79" s="56">
        <f t="shared" ca="1" si="67"/>
        <v>4196017299.8025126</v>
      </c>
      <c r="H79" s="56">
        <f t="shared" ca="1" si="67"/>
        <v>591817021.35746694</v>
      </c>
      <c r="I79" s="56">
        <f t="shared" ca="1" si="67"/>
        <v>46584619.29000017</v>
      </c>
      <c r="J79" s="56">
        <f t="shared" ca="1" si="67"/>
        <v>5134079.3299999963</v>
      </c>
      <c r="K79" s="56">
        <f t="shared" ca="1" si="67"/>
        <v>35406692.891999997</v>
      </c>
      <c r="L79" s="56">
        <f t="shared" ca="1" si="67"/>
        <v>2943571.3126969999</v>
      </c>
      <c r="M79" s="56">
        <f t="shared" ca="1" si="67"/>
        <v>447603.03000000026</v>
      </c>
      <c r="N79" s="56">
        <f t="shared" ca="1" si="67"/>
        <v>94482.92</v>
      </c>
      <c r="O79" s="56">
        <f t="shared" ca="1" si="67"/>
        <v>897522014.48523307</v>
      </c>
      <c r="P79" s="56">
        <f t="shared" ca="1" si="67"/>
        <v>11096364.4</v>
      </c>
      <c r="Q79" s="56">
        <f t="shared" ca="1" si="67"/>
        <v>600881063.80168593</v>
      </c>
      <c r="R79" s="56">
        <f t="shared" ca="1" si="67"/>
        <v>0</v>
      </c>
      <c r="S79" s="56">
        <f t="shared" ca="1" si="67"/>
        <v>0</v>
      </c>
      <c r="T79" s="56">
        <f t="shared" ca="1" si="67"/>
        <v>12737256971.436068</v>
      </c>
      <c r="U79" s="56">
        <f t="shared" ca="1" si="67"/>
        <v>988125916.67829108</v>
      </c>
      <c r="V79" s="56">
        <f t="shared" ca="1" si="67"/>
        <v>458143009.46999449</v>
      </c>
      <c r="W79" s="56">
        <f t="shared" ca="1" si="67"/>
        <v>1526192219.1099954</v>
      </c>
      <c r="X79" s="56">
        <f t="shared" ca="1" si="67"/>
        <v>259409.67000100078</v>
      </c>
      <c r="Y79" s="56">
        <f t="shared" ca="1" si="67"/>
        <v>158018686.73448899</v>
      </c>
      <c r="Z79" s="56">
        <f t="shared" ca="1" si="67"/>
        <v>1033468620.107233</v>
      </c>
      <c r="AA79" s="56">
        <f t="shared" ca="1" si="67"/>
        <v>14443.789999999974</v>
      </c>
      <c r="AB79" s="56">
        <f t="shared" ca="1" si="67"/>
        <v>5542296.4100000001</v>
      </c>
      <c r="AC79" s="56">
        <f t="shared" ca="1" si="67"/>
        <v>44133179.126665905</v>
      </c>
      <c r="AD79" s="56">
        <f t="shared" ca="1" si="67"/>
        <v>241072396.01026702</v>
      </c>
      <c r="AE79" s="56">
        <f t="shared" ca="1" si="67"/>
        <v>45010.25</v>
      </c>
      <c r="AF79" s="56">
        <f t="shared" ca="1" si="67"/>
        <v>23011256.820003003</v>
      </c>
      <c r="AG79" s="56">
        <f t="shared" ca="1" si="67"/>
        <v>212548612.62000003</v>
      </c>
      <c r="AH79" s="56">
        <f t="shared" ca="1" si="67"/>
        <v>53236716.310000032</v>
      </c>
      <c r="AI79" s="56">
        <f t="shared" ca="1" si="67"/>
        <v>57897239.329999998</v>
      </c>
      <c r="AJ79" s="56">
        <f t="shared" ca="1" si="67"/>
        <v>37029189.832104757</v>
      </c>
      <c r="AK79" s="56">
        <f t="shared" ca="1" si="67"/>
        <v>701056.6400459999</v>
      </c>
      <c r="AL79" s="56">
        <f t="shared" ca="1" si="67"/>
        <v>0</v>
      </c>
      <c r="AM79" s="56">
        <f t="shared" ca="1" si="67"/>
        <v>211705446.84523603</v>
      </c>
      <c r="AN79" s="56">
        <f t="shared" ca="1" si="67"/>
        <v>5483779.9299999997</v>
      </c>
      <c r="AO79" s="56">
        <f t="shared" ca="1" si="67"/>
        <v>45676428.359999999</v>
      </c>
      <c r="AP79" s="56">
        <f t="shared" ca="1" si="67"/>
        <v>34603049.576880999</v>
      </c>
      <c r="AQ79" s="56">
        <f t="shared" ca="1" si="67"/>
        <v>0</v>
      </c>
      <c r="AR79" s="56">
        <f t="shared" ca="1" si="67"/>
        <v>0</v>
      </c>
      <c r="AS79" s="56">
        <f t="shared" ca="1" si="67"/>
        <v>0</v>
      </c>
      <c r="AT79" s="56">
        <f t="shared" ca="1" si="67"/>
        <v>1633704057.2001352</v>
      </c>
      <c r="AU79" s="56">
        <f t="shared" ca="1" si="67"/>
        <v>524327139.80004805</v>
      </c>
      <c r="AV79" s="56">
        <f t="shared" ca="1" si="67"/>
        <v>147499384.69709501</v>
      </c>
      <c r="AW79" s="56">
        <f t="shared" ca="1" si="67"/>
        <v>0</v>
      </c>
      <c r="AX79" s="56">
        <f t="shared" ca="1" si="67"/>
        <v>77193961.997461021</v>
      </c>
      <c r="AY79" s="56">
        <f t="shared" ca="1" si="67"/>
        <v>0</v>
      </c>
      <c r="AZ79" s="56">
        <f t="shared" ca="1" si="67"/>
        <v>0</v>
      </c>
      <c r="BA79" s="56">
        <f t="shared" ca="1" si="67"/>
        <v>0</v>
      </c>
      <c r="BB79" s="56">
        <f t="shared" ca="1" si="67"/>
        <v>0</v>
      </c>
      <c r="BC79" s="56">
        <f t="shared" ca="1" si="67"/>
        <v>0</v>
      </c>
      <c r="BD79" s="56">
        <f t="shared" ca="1" si="67"/>
        <v>142873172.81524163</v>
      </c>
      <c r="BE79" s="56">
        <f t="shared" ca="1" si="67"/>
        <v>52495.66</v>
      </c>
      <c r="BF79" s="56">
        <f t="shared" ca="1" si="67"/>
        <v>0</v>
      </c>
      <c r="BG79" s="56">
        <f t="shared" ca="1" si="67"/>
        <v>0</v>
      </c>
      <c r="BH79" s="56">
        <f t="shared" ca="1" si="67"/>
        <v>36882.910000000003</v>
      </c>
      <c r="BI79" s="56">
        <f t="shared" ca="1" si="67"/>
        <v>296478898.28926724</v>
      </c>
      <c r="BJ79" s="56">
        <f t="shared" ca="1" si="67"/>
        <v>40853994.409347989</v>
      </c>
      <c r="BK79" s="56">
        <f t="shared" ca="1" si="67"/>
        <v>0</v>
      </c>
      <c r="BL79" s="56">
        <f t="shared" ca="1" si="67"/>
        <v>7271027.0900540007</v>
      </c>
      <c r="BM79" s="56">
        <f t="shared" ca="1" si="67"/>
        <v>101293993.04999988</v>
      </c>
      <c r="BN79" s="56">
        <f t="shared" ca="1" si="67"/>
        <v>40481604.56975507</v>
      </c>
      <c r="BO79" s="56">
        <f t="shared" ca="1" si="67"/>
        <v>0</v>
      </c>
      <c r="BP79" s="56">
        <f t="shared" ref="BP79:BT79" ca="1" si="68">BP77+BP78</f>
        <v>830893782.64344871</v>
      </c>
      <c r="BQ79" s="56">
        <f t="shared" ca="1" si="68"/>
        <v>129814639.62908158</v>
      </c>
      <c r="BR79" s="56">
        <f t="shared" ca="1" si="68"/>
        <v>3689841228.4792705</v>
      </c>
      <c r="BS79" s="56">
        <f t="shared" ca="1" si="68"/>
        <v>7954447717.9551401</v>
      </c>
      <c r="BT79" s="56">
        <f t="shared" ca="1" si="68"/>
        <v>0</v>
      </c>
      <c r="BU79" s="56">
        <f ca="1">BU77+BU78</f>
        <v>0</v>
      </c>
      <c r="BV79" s="56">
        <f ca="1">BV77+BV78</f>
        <v>76446373.988097996</v>
      </c>
      <c r="BW79" s="56">
        <f t="shared" ref="BW79:CU79" ca="1" si="69">BW77+BW78</f>
        <v>9374629.4200000018</v>
      </c>
      <c r="BX79" s="56">
        <f t="shared" ca="1" si="69"/>
        <v>0</v>
      </c>
      <c r="BY79" s="56">
        <f t="shared" ca="1" si="69"/>
        <v>307515484.49000001</v>
      </c>
      <c r="BZ79" s="56">
        <f t="shared" ca="1" si="69"/>
        <v>212643522.59</v>
      </c>
      <c r="CA79" s="56">
        <f t="shared" ca="1" si="69"/>
        <v>2241895931.79</v>
      </c>
      <c r="CB79" s="56">
        <f t="shared" ca="1" si="69"/>
        <v>23594293.389999997</v>
      </c>
      <c r="CC79" s="56">
        <f t="shared" ca="1" si="69"/>
        <v>1447840210.7900002</v>
      </c>
      <c r="CD79" s="56">
        <f t="shared" ca="1" si="69"/>
        <v>9800156.9600000009</v>
      </c>
      <c r="CE79" s="56">
        <f t="shared" ca="1" si="69"/>
        <v>0</v>
      </c>
      <c r="CF79" s="56">
        <f t="shared" ca="1" si="69"/>
        <v>31573366.790000003</v>
      </c>
      <c r="CG79" s="56">
        <f t="shared" ca="1" si="69"/>
        <v>187039187.84</v>
      </c>
      <c r="CH79" s="56">
        <f t="shared" ca="1" si="69"/>
        <v>1365108.0561904761</v>
      </c>
      <c r="CI79" s="56">
        <f t="shared" ca="1" si="69"/>
        <v>11726795422.620348</v>
      </c>
      <c r="CJ79" s="56">
        <f t="shared" ca="1" si="69"/>
        <v>8721161.6300000008</v>
      </c>
      <c r="CK79" s="56">
        <f t="shared" ca="1" si="69"/>
        <v>1730229.01</v>
      </c>
      <c r="CL79" s="56">
        <f t="shared" ca="1" si="69"/>
        <v>3369883810.451036</v>
      </c>
      <c r="CM79" s="56">
        <f t="shared" ca="1" si="69"/>
        <v>129993544.0541234</v>
      </c>
      <c r="CN79" s="56">
        <f t="shared" ca="1" si="69"/>
        <v>3239890266.3969116</v>
      </c>
      <c r="CO79" s="56">
        <f t="shared" ca="1" si="69"/>
        <v>8346460221.5293121</v>
      </c>
      <c r="CP79" s="56">
        <f t="shared" ca="1" si="69"/>
        <v>383539216.79422021</v>
      </c>
      <c r="CQ79" s="56">
        <f t="shared" ca="1" si="69"/>
        <v>7962921004.7350922</v>
      </c>
      <c r="CR79" s="56">
        <f t="shared" ca="1" si="69"/>
        <v>82071405.182894126</v>
      </c>
      <c r="CS79" s="56">
        <f t="shared" ca="1" si="69"/>
        <v>406299.58</v>
      </c>
      <c r="CT79" s="56">
        <f t="shared" ca="1" si="69"/>
        <v>13935.25</v>
      </c>
      <c r="CU79" s="56">
        <f t="shared" ca="1" si="69"/>
        <v>59620043145.920456</v>
      </c>
    </row>
  </sheetData>
  <mergeCells count="1">
    <mergeCell ref="E2:G2"/>
  </mergeCells>
  <dataValidations count="1">
    <dataValidation type="list" allowBlank="1" showInputMessage="1" showErrorMessage="1" sqref="B2" xr:uid="{90621F47-1942-4854-8411-C901D14C49B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BFB0-7FB4-4354-9E27-838C5E8A8711}">
  <dimension ref="A1:U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21" width="15.7109375" style="3" customWidth="1"/>
    <col min="22" max="22" width="4" style="3" customWidth="1"/>
    <col min="23" max="16384" width="9.140625" style="3"/>
  </cols>
  <sheetData>
    <row r="1" spans="1:21" ht="15" customHeight="1" x14ac:dyDescent="0.25">
      <c r="A1" s="1" t="s">
        <v>0</v>
      </c>
      <c r="B1" s="2"/>
      <c r="C1" s="2"/>
    </row>
    <row r="2" spans="1:21" ht="15" customHeight="1" x14ac:dyDescent="0.25">
      <c r="A2" s="1" t="s">
        <v>316</v>
      </c>
      <c r="B2" s="68" t="s">
        <v>8</v>
      </c>
      <c r="C2" s="2"/>
      <c r="E2" s="81" t="s">
        <v>1</v>
      </c>
      <c r="F2" s="82"/>
      <c r="G2" s="83"/>
      <c r="O2" s="5"/>
    </row>
    <row r="3" spans="1:21" ht="15" customHeight="1" x14ac:dyDescent="0.25">
      <c r="A3" s="4" t="s">
        <v>356</v>
      </c>
      <c r="B3" s="2"/>
      <c r="C3" s="2"/>
    </row>
    <row r="4" spans="1:21" ht="22.5" customHeight="1" x14ac:dyDescent="0.2"/>
    <row r="5" spans="1:21" ht="22.5" customHeight="1" x14ac:dyDescent="0.2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796</v>
      </c>
      <c r="K5" s="10">
        <v>797</v>
      </c>
      <c r="L5" s="10">
        <v>908</v>
      </c>
      <c r="M5" s="10">
        <v>909</v>
      </c>
      <c r="N5" s="10">
        <v>910</v>
      </c>
      <c r="O5" s="10">
        <v>91001</v>
      </c>
      <c r="P5" s="10">
        <v>91002</v>
      </c>
      <c r="Q5" s="10">
        <v>911</v>
      </c>
      <c r="R5" s="10">
        <v>91101</v>
      </c>
      <c r="S5" s="10">
        <v>91102</v>
      </c>
      <c r="T5" s="10">
        <v>799</v>
      </c>
      <c r="U5" s="69"/>
    </row>
    <row r="6" spans="1:21" ht="79.5" customHeight="1" x14ac:dyDescent="0.2">
      <c r="A6" s="63" t="s">
        <v>141</v>
      </c>
      <c r="B6" s="63" t="s">
        <v>142</v>
      </c>
      <c r="C6" s="63" t="s">
        <v>143</v>
      </c>
      <c r="D6" s="7" t="s">
        <v>125</v>
      </c>
      <c r="E6" s="7" t="s">
        <v>126</v>
      </c>
      <c r="F6" s="7" t="s">
        <v>127</v>
      </c>
      <c r="G6" s="7" t="s">
        <v>128</v>
      </c>
      <c r="H6" s="7" t="s">
        <v>129</v>
      </c>
      <c r="I6" s="7" t="s">
        <v>130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  <c r="P6" s="7" t="s">
        <v>26</v>
      </c>
      <c r="Q6" s="7" t="s">
        <v>27</v>
      </c>
      <c r="R6" s="7" t="s">
        <v>25</v>
      </c>
      <c r="S6" s="7" t="s">
        <v>26</v>
      </c>
      <c r="T6" s="7" t="s">
        <v>131</v>
      </c>
      <c r="U6" s="69" t="s">
        <v>317</v>
      </c>
    </row>
    <row r="7" spans="1:21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ca="1">L7+M7+N7+Q7</f>
        <v>0</v>
      </c>
      <c r="L7" s="21">
        <f t="shared" ref="L7:M22" ca="1" si="1">IFERROR(INDIRECT("'"&amp;$B$2&amp;"'!"&amp;ADDRESS(MATCH($B7,INDIRECT("'"&amp;$B$2&amp;"'!$B$1:$B$1095"),0),MATCH(L$5,INDIRECT("'"&amp;$B$2&amp;"'!5:5"),0))),0)</f>
        <v>0</v>
      </c>
      <c r="M7" s="21">
        <f t="shared" ca="1" si="1"/>
        <v>0</v>
      </c>
      <c r="N7" s="22">
        <f ca="1">+O7+P7</f>
        <v>0</v>
      </c>
      <c r="O7" s="21">
        <f t="shared" ref="O7:P22" ca="1" si="2">IFERROR(INDIRECT("'"&amp;$B$2&amp;"'!"&amp;ADDRESS(MATCH($B7,INDIRECT("'"&amp;$B$2&amp;"'!$B$1:$B$1095"),0),MATCH(O$5,INDIRECT("'"&amp;$B$2&amp;"'!5:5"),0))),0)</f>
        <v>0</v>
      </c>
      <c r="P7" s="21">
        <f t="shared" ca="1" si="2"/>
        <v>0</v>
      </c>
      <c r="Q7" s="22">
        <f ca="1">+R7+S7</f>
        <v>0</v>
      </c>
      <c r="R7" s="21">
        <f t="shared" ref="R7:T22" ca="1" si="3">IFERROR(INDIRECT("'"&amp;$B$2&amp;"'!"&amp;ADDRESS(MATCH($B7,INDIRECT("'"&amp;$B$2&amp;"'!$B$1:$B$1095"),0),MATCH(R$5,INDIRECT("'"&amp;$B$2&amp;"'!5:5"),0))),0)</f>
        <v>0</v>
      </c>
      <c r="S7" s="21">
        <f t="shared" ca="1" si="3"/>
        <v>0</v>
      </c>
      <c r="T7" s="21">
        <f t="shared" ca="1" si="3"/>
        <v>0</v>
      </c>
      <c r="U7" s="22">
        <f ca="1">SUM(D7:K7)+T7</f>
        <v>0</v>
      </c>
    </row>
    <row r="8" spans="1:21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ref="K8:K71" ca="1" si="4">L8+M8+N8+Q8</f>
        <v>0</v>
      </c>
      <c r="L8" s="21">
        <f t="shared" ca="1" si="1"/>
        <v>0</v>
      </c>
      <c r="M8" s="21">
        <f t="shared" ca="1" si="1"/>
        <v>0</v>
      </c>
      <c r="N8" s="22">
        <f t="shared" ref="N8:N71" ca="1" si="5">+O8+P8</f>
        <v>0</v>
      </c>
      <c r="O8" s="21">
        <f t="shared" ca="1" si="2"/>
        <v>0</v>
      </c>
      <c r="P8" s="21">
        <f t="shared" ca="1" si="2"/>
        <v>0</v>
      </c>
      <c r="Q8" s="22">
        <f t="shared" ref="Q8:Q71" ca="1" si="6">+R8+S8</f>
        <v>0</v>
      </c>
      <c r="R8" s="21">
        <f t="shared" ca="1" si="3"/>
        <v>0</v>
      </c>
      <c r="S8" s="21">
        <f t="shared" ca="1" si="3"/>
        <v>0</v>
      </c>
      <c r="T8" s="21">
        <f t="shared" ca="1" si="3"/>
        <v>0</v>
      </c>
      <c r="U8" s="22">
        <f t="shared" ref="U8:U18" ca="1" si="7">SUM(D8:K8)+T8</f>
        <v>0</v>
      </c>
    </row>
    <row r="9" spans="1:21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4"/>
        <v>0</v>
      </c>
      <c r="L9" s="21">
        <f t="shared" ca="1" si="1"/>
        <v>0</v>
      </c>
      <c r="M9" s="21">
        <f t="shared" ca="1" si="1"/>
        <v>0</v>
      </c>
      <c r="N9" s="22">
        <f t="shared" ca="1" si="5"/>
        <v>0</v>
      </c>
      <c r="O9" s="21">
        <f t="shared" ca="1" si="2"/>
        <v>0</v>
      </c>
      <c r="P9" s="21">
        <f t="shared" ca="1" si="2"/>
        <v>0</v>
      </c>
      <c r="Q9" s="22">
        <f t="shared" ca="1" si="6"/>
        <v>0</v>
      </c>
      <c r="R9" s="21">
        <f t="shared" ca="1" si="3"/>
        <v>0</v>
      </c>
      <c r="S9" s="21">
        <f t="shared" ca="1" si="3"/>
        <v>0</v>
      </c>
      <c r="T9" s="21">
        <f t="shared" ca="1" si="3"/>
        <v>0</v>
      </c>
      <c r="U9" s="22">
        <f t="shared" ca="1" si="7"/>
        <v>0</v>
      </c>
    </row>
    <row r="10" spans="1:21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4"/>
        <v>0</v>
      </c>
      <c r="L10" s="21">
        <f t="shared" ca="1" si="1"/>
        <v>0</v>
      </c>
      <c r="M10" s="21">
        <f t="shared" ca="1" si="1"/>
        <v>0</v>
      </c>
      <c r="N10" s="22">
        <f t="shared" ca="1" si="5"/>
        <v>0</v>
      </c>
      <c r="O10" s="21">
        <f t="shared" ca="1" si="2"/>
        <v>0</v>
      </c>
      <c r="P10" s="21">
        <f t="shared" ca="1" si="2"/>
        <v>0</v>
      </c>
      <c r="Q10" s="22">
        <f t="shared" ca="1" si="6"/>
        <v>0</v>
      </c>
      <c r="R10" s="21">
        <f t="shared" ca="1" si="3"/>
        <v>0</v>
      </c>
      <c r="S10" s="21">
        <f t="shared" ca="1" si="3"/>
        <v>0</v>
      </c>
      <c r="T10" s="21">
        <f t="shared" ca="1" si="3"/>
        <v>0</v>
      </c>
      <c r="U10" s="22">
        <f t="shared" ca="1" si="7"/>
        <v>0</v>
      </c>
    </row>
    <row r="11" spans="1:21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4"/>
        <v>0</v>
      </c>
      <c r="L11" s="21">
        <f t="shared" ca="1" si="1"/>
        <v>0</v>
      </c>
      <c r="M11" s="21">
        <f t="shared" ca="1" si="1"/>
        <v>0</v>
      </c>
      <c r="N11" s="22">
        <f t="shared" ca="1" si="5"/>
        <v>0</v>
      </c>
      <c r="O11" s="21">
        <f t="shared" ca="1" si="2"/>
        <v>0</v>
      </c>
      <c r="P11" s="21">
        <f t="shared" ca="1" si="2"/>
        <v>0</v>
      </c>
      <c r="Q11" s="22">
        <f t="shared" ca="1" si="6"/>
        <v>0</v>
      </c>
      <c r="R11" s="21">
        <f t="shared" ca="1" si="3"/>
        <v>0</v>
      </c>
      <c r="S11" s="21">
        <f t="shared" ca="1" si="3"/>
        <v>0</v>
      </c>
      <c r="T11" s="21">
        <f t="shared" ca="1" si="3"/>
        <v>0</v>
      </c>
      <c r="U11" s="22">
        <f t="shared" ca="1" si="7"/>
        <v>0</v>
      </c>
    </row>
    <row r="12" spans="1:21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4"/>
        <v>0</v>
      </c>
      <c r="L12" s="21">
        <f t="shared" ca="1" si="1"/>
        <v>0</v>
      </c>
      <c r="M12" s="21">
        <f t="shared" ca="1" si="1"/>
        <v>0</v>
      </c>
      <c r="N12" s="22">
        <f t="shared" ca="1" si="5"/>
        <v>0</v>
      </c>
      <c r="O12" s="21">
        <f t="shared" ca="1" si="2"/>
        <v>0</v>
      </c>
      <c r="P12" s="21">
        <f t="shared" ca="1" si="2"/>
        <v>0</v>
      </c>
      <c r="Q12" s="22">
        <f t="shared" ca="1" si="6"/>
        <v>0</v>
      </c>
      <c r="R12" s="21">
        <f t="shared" ca="1" si="3"/>
        <v>0</v>
      </c>
      <c r="S12" s="21">
        <f t="shared" ca="1" si="3"/>
        <v>0</v>
      </c>
      <c r="T12" s="21">
        <f t="shared" ca="1" si="3"/>
        <v>0</v>
      </c>
      <c r="U12" s="22">
        <f t="shared" ca="1" si="7"/>
        <v>0</v>
      </c>
    </row>
    <row r="13" spans="1:21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4"/>
        <v>0</v>
      </c>
      <c r="L13" s="21">
        <f t="shared" ca="1" si="1"/>
        <v>0</v>
      </c>
      <c r="M13" s="21">
        <f t="shared" ca="1" si="1"/>
        <v>0</v>
      </c>
      <c r="N13" s="22">
        <f t="shared" ca="1" si="5"/>
        <v>0</v>
      </c>
      <c r="O13" s="21">
        <f t="shared" ca="1" si="2"/>
        <v>0</v>
      </c>
      <c r="P13" s="21">
        <f t="shared" ca="1" si="2"/>
        <v>0</v>
      </c>
      <c r="Q13" s="22">
        <f t="shared" ca="1" si="6"/>
        <v>0</v>
      </c>
      <c r="R13" s="21">
        <f t="shared" ca="1" si="3"/>
        <v>0</v>
      </c>
      <c r="S13" s="21">
        <f t="shared" ca="1" si="3"/>
        <v>0</v>
      </c>
      <c r="T13" s="21">
        <f t="shared" ca="1" si="3"/>
        <v>0</v>
      </c>
      <c r="U13" s="22">
        <f t="shared" ca="1" si="7"/>
        <v>0</v>
      </c>
    </row>
    <row r="14" spans="1:21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4"/>
        <v>0</v>
      </c>
      <c r="L14" s="21">
        <f t="shared" ca="1" si="1"/>
        <v>0</v>
      </c>
      <c r="M14" s="21">
        <f t="shared" ca="1" si="1"/>
        <v>0</v>
      </c>
      <c r="N14" s="22">
        <f t="shared" ca="1" si="5"/>
        <v>0</v>
      </c>
      <c r="O14" s="21">
        <f t="shared" ca="1" si="2"/>
        <v>0</v>
      </c>
      <c r="P14" s="21">
        <f t="shared" ca="1" si="2"/>
        <v>0</v>
      </c>
      <c r="Q14" s="22">
        <f t="shared" ca="1" si="6"/>
        <v>0</v>
      </c>
      <c r="R14" s="21">
        <f t="shared" ca="1" si="3"/>
        <v>0</v>
      </c>
      <c r="S14" s="21">
        <f t="shared" ca="1" si="3"/>
        <v>0</v>
      </c>
      <c r="T14" s="21">
        <f t="shared" ca="1" si="3"/>
        <v>0</v>
      </c>
      <c r="U14" s="22">
        <f t="shared" ca="1" si="7"/>
        <v>0</v>
      </c>
    </row>
    <row r="15" spans="1:21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4"/>
        <v>0</v>
      </c>
      <c r="L15" s="21">
        <f t="shared" ca="1" si="1"/>
        <v>0</v>
      </c>
      <c r="M15" s="21">
        <f t="shared" ca="1" si="1"/>
        <v>0</v>
      </c>
      <c r="N15" s="22">
        <f t="shared" ca="1" si="5"/>
        <v>0</v>
      </c>
      <c r="O15" s="21">
        <f t="shared" ca="1" si="2"/>
        <v>0</v>
      </c>
      <c r="P15" s="21">
        <f t="shared" ca="1" si="2"/>
        <v>0</v>
      </c>
      <c r="Q15" s="22">
        <f t="shared" ca="1" si="6"/>
        <v>0</v>
      </c>
      <c r="R15" s="21">
        <f t="shared" ca="1" si="3"/>
        <v>0</v>
      </c>
      <c r="S15" s="21">
        <f t="shared" ca="1" si="3"/>
        <v>0</v>
      </c>
      <c r="T15" s="21">
        <f t="shared" ca="1" si="3"/>
        <v>0</v>
      </c>
      <c r="U15" s="22">
        <f t="shared" ca="1" si="7"/>
        <v>0</v>
      </c>
    </row>
    <row r="16" spans="1:21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4"/>
        <v>0</v>
      </c>
      <c r="L16" s="21">
        <f t="shared" ca="1" si="1"/>
        <v>0</v>
      </c>
      <c r="M16" s="21">
        <f t="shared" ca="1" si="1"/>
        <v>0</v>
      </c>
      <c r="N16" s="22">
        <f t="shared" ca="1" si="5"/>
        <v>0</v>
      </c>
      <c r="O16" s="21">
        <f t="shared" ca="1" si="2"/>
        <v>0</v>
      </c>
      <c r="P16" s="21">
        <f t="shared" ca="1" si="2"/>
        <v>0</v>
      </c>
      <c r="Q16" s="22">
        <f t="shared" ca="1" si="6"/>
        <v>0</v>
      </c>
      <c r="R16" s="21">
        <f t="shared" ca="1" si="3"/>
        <v>0</v>
      </c>
      <c r="S16" s="21">
        <f t="shared" ca="1" si="3"/>
        <v>0</v>
      </c>
      <c r="T16" s="21">
        <f t="shared" ca="1" si="3"/>
        <v>0</v>
      </c>
      <c r="U16" s="22">
        <f t="shared" ca="1" si="7"/>
        <v>0</v>
      </c>
    </row>
    <row r="17" spans="1:21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4"/>
        <v>0</v>
      </c>
      <c r="L17" s="21">
        <f t="shared" ca="1" si="1"/>
        <v>0</v>
      </c>
      <c r="M17" s="21">
        <f t="shared" ca="1" si="1"/>
        <v>0</v>
      </c>
      <c r="N17" s="22">
        <f t="shared" ca="1" si="5"/>
        <v>0</v>
      </c>
      <c r="O17" s="21">
        <f t="shared" ca="1" si="2"/>
        <v>0</v>
      </c>
      <c r="P17" s="21">
        <f t="shared" ca="1" si="2"/>
        <v>0</v>
      </c>
      <c r="Q17" s="22">
        <f t="shared" ca="1" si="6"/>
        <v>0</v>
      </c>
      <c r="R17" s="21">
        <f t="shared" ca="1" si="3"/>
        <v>0</v>
      </c>
      <c r="S17" s="21">
        <f t="shared" ca="1" si="3"/>
        <v>0</v>
      </c>
      <c r="T17" s="21">
        <f t="shared" ca="1" si="3"/>
        <v>0</v>
      </c>
      <c r="U17" s="22">
        <f t="shared" ca="1" si="7"/>
        <v>0</v>
      </c>
    </row>
    <row r="18" spans="1:21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4"/>
        <v>0</v>
      </c>
      <c r="L18" s="21">
        <f t="shared" ca="1" si="1"/>
        <v>0</v>
      </c>
      <c r="M18" s="21">
        <f t="shared" ca="1" si="1"/>
        <v>0</v>
      </c>
      <c r="N18" s="22">
        <f t="shared" ca="1" si="5"/>
        <v>0</v>
      </c>
      <c r="O18" s="21">
        <f t="shared" ca="1" si="2"/>
        <v>0</v>
      </c>
      <c r="P18" s="21">
        <f t="shared" ca="1" si="2"/>
        <v>0</v>
      </c>
      <c r="Q18" s="22">
        <f t="shared" ca="1" si="6"/>
        <v>0</v>
      </c>
      <c r="R18" s="21">
        <f t="shared" ca="1" si="3"/>
        <v>0</v>
      </c>
      <c r="S18" s="21">
        <f t="shared" ca="1" si="3"/>
        <v>0</v>
      </c>
      <c r="T18" s="21">
        <f t="shared" ca="1" si="3"/>
        <v>0</v>
      </c>
      <c r="U18" s="22">
        <f t="shared" ca="1" si="7"/>
        <v>0</v>
      </c>
    </row>
    <row r="19" spans="1:21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4"/>
        <v>0</v>
      </c>
      <c r="L19" s="21">
        <f t="shared" ca="1" si="1"/>
        <v>0</v>
      </c>
      <c r="M19" s="21">
        <f t="shared" ca="1" si="1"/>
        <v>0</v>
      </c>
      <c r="N19" s="22">
        <f t="shared" ca="1" si="5"/>
        <v>0</v>
      </c>
      <c r="O19" s="21">
        <f t="shared" ca="1" si="2"/>
        <v>0</v>
      </c>
      <c r="P19" s="21">
        <f t="shared" ca="1" si="2"/>
        <v>0</v>
      </c>
      <c r="Q19" s="22">
        <f t="shared" ca="1" si="6"/>
        <v>0</v>
      </c>
      <c r="R19" s="21">
        <f t="shared" ca="1" si="3"/>
        <v>0</v>
      </c>
      <c r="S19" s="21">
        <f t="shared" ca="1" si="3"/>
        <v>0</v>
      </c>
      <c r="T19" s="21">
        <f t="shared" ca="1" si="3"/>
        <v>0</v>
      </c>
      <c r="U19" s="22">
        <f t="shared" ref="U19:U24" ca="1" si="8">SUM(D19:K19)+T19</f>
        <v>0</v>
      </c>
    </row>
    <row r="20" spans="1:21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4"/>
        <v>0</v>
      </c>
      <c r="L20" s="21">
        <f t="shared" ca="1" si="1"/>
        <v>0</v>
      </c>
      <c r="M20" s="21">
        <f t="shared" ca="1" si="1"/>
        <v>0</v>
      </c>
      <c r="N20" s="22">
        <f t="shared" ca="1" si="5"/>
        <v>0</v>
      </c>
      <c r="O20" s="21">
        <f t="shared" ca="1" si="2"/>
        <v>0</v>
      </c>
      <c r="P20" s="21">
        <f t="shared" ca="1" si="2"/>
        <v>0</v>
      </c>
      <c r="Q20" s="22">
        <f t="shared" ca="1" si="6"/>
        <v>0</v>
      </c>
      <c r="R20" s="21">
        <f t="shared" ca="1" si="3"/>
        <v>0</v>
      </c>
      <c r="S20" s="21">
        <f t="shared" ca="1" si="3"/>
        <v>0</v>
      </c>
      <c r="T20" s="21">
        <f t="shared" ca="1" si="3"/>
        <v>0</v>
      </c>
      <c r="U20" s="22">
        <f t="shared" ca="1" si="8"/>
        <v>0</v>
      </c>
    </row>
    <row r="21" spans="1:21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4"/>
        <v>0</v>
      </c>
      <c r="L21" s="21">
        <f t="shared" ca="1" si="1"/>
        <v>0</v>
      </c>
      <c r="M21" s="21">
        <f t="shared" ca="1" si="1"/>
        <v>0</v>
      </c>
      <c r="N21" s="22">
        <f t="shared" ca="1" si="5"/>
        <v>0</v>
      </c>
      <c r="O21" s="21">
        <f t="shared" ca="1" si="2"/>
        <v>0</v>
      </c>
      <c r="P21" s="21">
        <f t="shared" ca="1" si="2"/>
        <v>0</v>
      </c>
      <c r="Q21" s="22">
        <f t="shared" ca="1" si="6"/>
        <v>0</v>
      </c>
      <c r="R21" s="21">
        <f t="shared" ca="1" si="3"/>
        <v>0</v>
      </c>
      <c r="S21" s="21">
        <f t="shared" ca="1" si="3"/>
        <v>0</v>
      </c>
      <c r="T21" s="21">
        <f t="shared" ca="1" si="3"/>
        <v>0</v>
      </c>
      <c r="U21" s="22">
        <f t="shared" ca="1" si="8"/>
        <v>0</v>
      </c>
    </row>
    <row r="22" spans="1:21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4"/>
        <v>0</v>
      </c>
      <c r="L22" s="21">
        <f t="shared" ca="1" si="1"/>
        <v>0</v>
      </c>
      <c r="M22" s="21">
        <f t="shared" ca="1" si="1"/>
        <v>0</v>
      </c>
      <c r="N22" s="22">
        <f t="shared" ca="1" si="5"/>
        <v>0</v>
      </c>
      <c r="O22" s="21">
        <f t="shared" ca="1" si="2"/>
        <v>0</v>
      </c>
      <c r="P22" s="21">
        <f t="shared" ca="1" si="2"/>
        <v>0</v>
      </c>
      <c r="Q22" s="22">
        <f t="shared" ca="1" si="6"/>
        <v>0</v>
      </c>
      <c r="R22" s="21">
        <f t="shared" ca="1" si="3"/>
        <v>0</v>
      </c>
      <c r="S22" s="21">
        <f t="shared" ca="1" si="3"/>
        <v>0</v>
      </c>
      <c r="T22" s="21">
        <f t="shared" ca="1" si="3"/>
        <v>0</v>
      </c>
      <c r="U22" s="22">
        <f t="shared" ca="1" si="8"/>
        <v>0</v>
      </c>
    </row>
    <row r="23" spans="1:21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J38" ca="1" si="9">IFERROR(INDIRECT("'"&amp;$B$2&amp;"'!"&amp;ADDRESS(MATCH($B23,INDIRECT("'"&amp;$B$2&amp;"'!$B$1:$B$1095"),0),MATCH(D$5,INDIRECT("'"&amp;$B$2&amp;"'!5:5"),0))),0)</f>
        <v>0</v>
      </c>
      <c r="E23" s="21">
        <f t="shared" ca="1" si="9"/>
        <v>0</v>
      </c>
      <c r="F23" s="21">
        <f t="shared" ca="1" si="9"/>
        <v>0</v>
      </c>
      <c r="G23" s="21">
        <f t="shared" ca="1" si="9"/>
        <v>0</v>
      </c>
      <c r="H23" s="21">
        <f t="shared" ca="1" si="9"/>
        <v>0</v>
      </c>
      <c r="I23" s="21">
        <f t="shared" ca="1" si="9"/>
        <v>0</v>
      </c>
      <c r="J23" s="21">
        <f t="shared" ca="1" si="9"/>
        <v>0</v>
      </c>
      <c r="K23" s="22">
        <f t="shared" ca="1" si="4"/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t="shared" ca="1" si="5"/>
        <v>0</v>
      </c>
      <c r="O23" s="21">
        <f t="shared" ref="O23:P43" ca="1" si="11">IFERROR(INDIRECT("'"&amp;$B$2&amp;"'!"&amp;ADDRESS(MATCH($B23,INDIRECT("'"&amp;$B$2&amp;"'!$B$1:$B$1095"),0),MATCH(O$5,INDIRECT("'"&amp;$B$2&amp;"'!5:5"),0))),0)</f>
        <v>0</v>
      </c>
      <c r="P23" s="21">
        <f t="shared" ca="1" si="11"/>
        <v>0</v>
      </c>
      <c r="Q23" s="22">
        <f t="shared" ca="1" si="6"/>
        <v>0</v>
      </c>
      <c r="R23" s="21">
        <f t="shared" ref="R23:T38" ca="1" si="12">IFERROR(INDIRECT("'"&amp;$B$2&amp;"'!"&amp;ADDRESS(MATCH($B23,INDIRECT("'"&amp;$B$2&amp;"'!$B$1:$B$1095"),0),MATCH(R$5,INDIRECT("'"&amp;$B$2&amp;"'!5:5"),0))),0)</f>
        <v>0</v>
      </c>
      <c r="S23" s="21">
        <f t="shared" ca="1" si="12"/>
        <v>0</v>
      </c>
      <c r="T23" s="21">
        <f t="shared" ca="1" si="12"/>
        <v>0</v>
      </c>
      <c r="U23" s="22">
        <f t="shared" ca="1" si="8"/>
        <v>0</v>
      </c>
    </row>
    <row r="24" spans="1:21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9"/>
        <v>0</v>
      </c>
      <c r="E24" s="21">
        <f t="shared" ca="1" si="9"/>
        <v>0</v>
      </c>
      <c r="F24" s="21">
        <f t="shared" ca="1" si="9"/>
        <v>0</v>
      </c>
      <c r="G24" s="21">
        <f t="shared" ca="1" si="9"/>
        <v>0</v>
      </c>
      <c r="H24" s="21">
        <f t="shared" ca="1" si="9"/>
        <v>0</v>
      </c>
      <c r="I24" s="21">
        <f t="shared" ca="1" si="9"/>
        <v>0</v>
      </c>
      <c r="J24" s="21">
        <f t="shared" ca="1" si="9"/>
        <v>0</v>
      </c>
      <c r="K24" s="22">
        <f t="shared" ca="1" si="4"/>
        <v>0</v>
      </c>
      <c r="L24" s="21">
        <f t="shared" ca="1" si="10"/>
        <v>0</v>
      </c>
      <c r="M24" s="21">
        <f t="shared" ca="1" si="10"/>
        <v>0</v>
      </c>
      <c r="N24" s="22">
        <f t="shared" ca="1" si="5"/>
        <v>0</v>
      </c>
      <c r="O24" s="21">
        <f t="shared" ca="1" si="11"/>
        <v>0</v>
      </c>
      <c r="P24" s="21">
        <f t="shared" ca="1" si="11"/>
        <v>0</v>
      </c>
      <c r="Q24" s="22">
        <f t="shared" ca="1" si="6"/>
        <v>0</v>
      </c>
      <c r="R24" s="21">
        <f t="shared" ca="1" si="12"/>
        <v>0</v>
      </c>
      <c r="S24" s="21">
        <f t="shared" ca="1" si="12"/>
        <v>0</v>
      </c>
      <c r="T24" s="21">
        <f t="shared" ca="1" si="12"/>
        <v>0</v>
      </c>
      <c r="U24" s="22">
        <f t="shared" ca="1" si="8"/>
        <v>0</v>
      </c>
    </row>
    <row r="25" spans="1:21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9"/>
        <v>0</v>
      </c>
      <c r="E25" s="21">
        <f t="shared" ca="1" si="9"/>
        <v>0</v>
      </c>
      <c r="F25" s="21">
        <f t="shared" ca="1" si="9"/>
        <v>0</v>
      </c>
      <c r="G25" s="21">
        <f t="shared" ca="1" si="9"/>
        <v>0</v>
      </c>
      <c r="H25" s="21">
        <f t="shared" ca="1" si="9"/>
        <v>0</v>
      </c>
      <c r="I25" s="21">
        <f t="shared" ca="1" si="9"/>
        <v>0</v>
      </c>
      <c r="J25" s="21">
        <f t="shared" ca="1" si="9"/>
        <v>0</v>
      </c>
      <c r="K25" s="22">
        <f t="shared" ca="1" si="4"/>
        <v>0</v>
      </c>
      <c r="L25" s="21">
        <f t="shared" ca="1" si="10"/>
        <v>0</v>
      </c>
      <c r="M25" s="21">
        <f t="shared" ca="1" si="10"/>
        <v>0</v>
      </c>
      <c r="N25" s="22">
        <f t="shared" ca="1" si="5"/>
        <v>0</v>
      </c>
      <c r="O25" s="21">
        <f t="shared" ca="1" si="11"/>
        <v>0</v>
      </c>
      <c r="P25" s="21">
        <f t="shared" ca="1" si="11"/>
        <v>0</v>
      </c>
      <c r="Q25" s="22">
        <f t="shared" ca="1" si="6"/>
        <v>0</v>
      </c>
      <c r="R25" s="21">
        <f t="shared" ca="1" si="12"/>
        <v>0</v>
      </c>
      <c r="S25" s="21">
        <f t="shared" ca="1" si="12"/>
        <v>0</v>
      </c>
      <c r="T25" s="21">
        <f t="shared" ca="1" si="12"/>
        <v>0</v>
      </c>
      <c r="U25" s="22">
        <f t="shared" ref="U25:U36" ca="1" si="13">SUM(D25:K25)+T25</f>
        <v>0</v>
      </c>
    </row>
    <row r="26" spans="1:21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9"/>
        <v>0</v>
      </c>
      <c r="E26" s="21">
        <f t="shared" ca="1" si="9"/>
        <v>0</v>
      </c>
      <c r="F26" s="21">
        <f t="shared" ca="1" si="9"/>
        <v>0</v>
      </c>
      <c r="G26" s="21">
        <f t="shared" ca="1" si="9"/>
        <v>0</v>
      </c>
      <c r="H26" s="21">
        <f t="shared" ca="1" si="9"/>
        <v>0</v>
      </c>
      <c r="I26" s="21">
        <f t="shared" ca="1" si="9"/>
        <v>0</v>
      </c>
      <c r="J26" s="21">
        <f t="shared" ca="1" si="9"/>
        <v>0</v>
      </c>
      <c r="K26" s="22">
        <f t="shared" ca="1" si="4"/>
        <v>0</v>
      </c>
      <c r="L26" s="21">
        <f t="shared" ca="1" si="10"/>
        <v>0</v>
      </c>
      <c r="M26" s="21">
        <f t="shared" ca="1" si="10"/>
        <v>0</v>
      </c>
      <c r="N26" s="22">
        <f t="shared" ca="1" si="5"/>
        <v>0</v>
      </c>
      <c r="O26" s="21">
        <f t="shared" ca="1" si="11"/>
        <v>0</v>
      </c>
      <c r="P26" s="21">
        <f t="shared" ca="1" si="11"/>
        <v>0</v>
      </c>
      <c r="Q26" s="22">
        <f t="shared" ca="1" si="6"/>
        <v>0</v>
      </c>
      <c r="R26" s="21">
        <f t="shared" ca="1" si="12"/>
        <v>0</v>
      </c>
      <c r="S26" s="21">
        <f t="shared" ca="1" si="12"/>
        <v>0</v>
      </c>
      <c r="T26" s="21">
        <f t="shared" ca="1" si="12"/>
        <v>0</v>
      </c>
      <c r="U26" s="22">
        <f t="shared" ca="1" si="13"/>
        <v>0</v>
      </c>
    </row>
    <row r="27" spans="1:21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9"/>
        <v>0</v>
      </c>
      <c r="E27" s="21">
        <f t="shared" ca="1" si="9"/>
        <v>0</v>
      </c>
      <c r="F27" s="21">
        <f t="shared" ca="1" si="9"/>
        <v>0</v>
      </c>
      <c r="G27" s="21">
        <f t="shared" ca="1" si="9"/>
        <v>0</v>
      </c>
      <c r="H27" s="21">
        <f t="shared" ca="1" si="9"/>
        <v>0</v>
      </c>
      <c r="I27" s="21">
        <f t="shared" ca="1" si="9"/>
        <v>0</v>
      </c>
      <c r="J27" s="21">
        <f t="shared" ca="1" si="9"/>
        <v>0</v>
      </c>
      <c r="K27" s="22">
        <f t="shared" ca="1" si="4"/>
        <v>0</v>
      </c>
      <c r="L27" s="21">
        <f t="shared" ca="1" si="10"/>
        <v>0</v>
      </c>
      <c r="M27" s="21">
        <f t="shared" ca="1" si="10"/>
        <v>0</v>
      </c>
      <c r="N27" s="22">
        <f t="shared" ca="1" si="5"/>
        <v>0</v>
      </c>
      <c r="O27" s="21">
        <f t="shared" ca="1" si="11"/>
        <v>0</v>
      </c>
      <c r="P27" s="21">
        <f t="shared" ca="1" si="11"/>
        <v>0</v>
      </c>
      <c r="Q27" s="22">
        <f t="shared" ca="1" si="6"/>
        <v>0</v>
      </c>
      <c r="R27" s="21">
        <f t="shared" ca="1" si="12"/>
        <v>0</v>
      </c>
      <c r="S27" s="21">
        <f t="shared" ca="1" si="12"/>
        <v>0</v>
      </c>
      <c r="T27" s="21">
        <f t="shared" ca="1" si="12"/>
        <v>0</v>
      </c>
      <c r="U27" s="22">
        <f t="shared" ca="1" si="13"/>
        <v>0</v>
      </c>
    </row>
    <row r="28" spans="1:21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9"/>
        <v>0</v>
      </c>
      <c r="E28" s="21">
        <f t="shared" ca="1" si="9"/>
        <v>0</v>
      </c>
      <c r="F28" s="21">
        <f t="shared" ca="1" si="9"/>
        <v>0</v>
      </c>
      <c r="G28" s="21">
        <f t="shared" ca="1" si="9"/>
        <v>0</v>
      </c>
      <c r="H28" s="21">
        <f t="shared" ca="1" si="9"/>
        <v>0</v>
      </c>
      <c r="I28" s="21">
        <f t="shared" ca="1" si="9"/>
        <v>0</v>
      </c>
      <c r="J28" s="21">
        <f t="shared" ca="1" si="9"/>
        <v>0</v>
      </c>
      <c r="K28" s="22">
        <f t="shared" ca="1" si="4"/>
        <v>0</v>
      </c>
      <c r="L28" s="21">
        <f t="shared" ca="1" si="10"/>
        <v>0</v>
      </c>
      <c r="M28" s="21">
        <f t="shared" ca="1" si="10"/>
        <v>0</v>
      </c>
      <c r="N28" s="22">
        <f t="shared" ca="1" si="5"/>
        <v>0</v>
      </c>
      <c r="O28" s="21">
        <f t="shared" ca="1" si="11"/>
        <v>0</v>
      </c>
      <c r="P28" s="21">
        <f t="shared" ca="1" si="11"/>
        <v>0</v>
      </c>
      <c r="Q28" s="22">
        <f t="shared" ca="1" si="6"/>
        <v>0</v>
      </c>
      <c r="R28" s="21">
        <f t="shared" ca="1" si="12"/>
        <v>0</v>
      </c>
      <c r="S28" s="21">
        <f t="shared" ca="1" si="12"/>
        <v>0</v>
      </c>
      <c r="T28" s="21">
        <f t="shared" ca="1" si="12"/>
        <v>0</v>
      </c>
      <c r="U28" s="22">
        <f t="shared" ca="1" si="13"/>
        <v>0</v>
      </c>
    </row>
    <row r="29" spans="1:21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9"/>
        <v>0</v>
      </c>
      <c r="E29" s="21">
        <f t="shared" ca="1" si="9"/>
        <v>0</v>
      </c>
      <c r="F29" s="21">
        <f t="shared" ca="1" si="9"/>
        <v>0</v>
      </c>
      <c r="G29" s="21">
        <f t="shared" ca="1" si="9"/>
        <v>0</v>
      </c>
      <c r="H29" s="21">
        <f t="shared" ca="1" si="9"/>
        <v>0</v>
      </c>
      <c r="I29" s="21">
        <f t="shared" ca="1" si="9"/>
        <v>0</v>
      </c>
      <c r="J29" s="21">
        <f t="shared" ca="1" si="9"/>
        <v>0</v>
      </c>
      <c r="K29" s="22">
        <f t="shared" ca="1" si="4"/>
        <v>0</v>
      </c>
      <c r="L29" s="21">
        <f t="shared" ca="1" si="10"/>
        <v>0</v>
      </c>
      <c r="M29" s="21">
        <f t="shared" ca="1" si="10"/>
        <v>0</v>
      </c>
      <c r="N29" s="22">
        <f t="shared" ca="1" si="5"/>
        <v>0</v>
      </c>
      <c r="O29" s="21">
        <f t="shared" ca="1" si="11"/>
        <v>0</v>
      </c>
      <c r="P29" s="21">
        <f t="shared" ca="1" si="11"/>
        <v>0</v>
      </c>
      <c r="Q29" s="22">
        <f t="shared" ca="1" si="6"/>
        <v>0</v>
      </c>
      <c r="R29" s="21">
        <f t="shared" ca="1" si="12"/>
        <v>0</v>
      </c>
      <c r="S29" s="21">
        <f t="shared" ca="1" si="12"/>
        <v>0</v>
      </c>
      <c r="T29" s="21">
        <f t="shared" ca="1" si="12"/>
        <v>0</v>
      </c>
      <c r="U29" s="22">
        <f t="shared" ca="1" si="13"/>
        <v>0</v>
      </c>
    </row>
    <row r="30" spans="1:21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9"/>
        <v>0</v>
      </c>
      <c r="E30" s="21">
        <f t="shared" ca="1" si="9"/>
        <v>0</v>
      </c>
      <c r="F30" s="21">
        <f t="shared" ca="1" si="9"/>
        <v>0</v>
      </c>
      <c r="G30" s="21">
        <f t="shared" ca="1" si="9"/>
        <v>0</v>
      </c>
      <c r="H30" s="21">
        <f t="shared" ca="1" si="9"/>
        <v>0</v>
      </c>
      <c r="I30" s="21">
        <f t="shared" ca="1" si="9"/>
        <v>0</v>
      </c>
      <c r="J30" s="21">
        <f t="shared" ca="1" si="9"/>
        <v>0</v>
      </c>
      <c r="K30" s="22">
        <f t="shared" ca="1" si="4"/>
        <v>0</v>
      </c>
      <c r="L30" s="21">
        <f t="shared" ca="1" si="10"/>
        <v>0</v>
      </c>
      <c r="M30" s="21">
        <f t="shared" ca="1" si="10"/>
        <v>0</v>
      </c>
      <c r="N30" s="22">
        <f t="shared" ca="1" si="5"/>
        <v>0</v>
      </c>
      <c r="O30" s="21">
        <f t="shared" ca="1" si="11"/>
        <v>0</v>
      </c>
      <c r="P30" s="21">
        <f t="shared" ca="1" si="11"/>
        <v>0</v>
      </c>
      <c r="Q30" s="22">
        <f t="shared" ca="1" si="6"/>
        <v>0</v>
      </c>
      <c r="R30" s="21">
        <f t="shared" ca="1" si="12"/>
        <v>0</v>
      </c>
      <c r="S30" s="21">
        <f t="shared" ca="1" si="12"/>
        <v>0</v>
      </c>
      <c r="T30" s="21">
        <f t="shared" ca="1" si="12"/>
        <v>0</v>
      </c>
      <c r="U30" s="22">
        <f t="shared" ca="1" si="13"/>
        <v>0</v>
      </c>
    </row>
    <row r="31" spans="1:21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9"/>
        <v>0</v>
      </c>
      <c r="E31" s="21">
        <f t="shared" ca="1" si="9"/>
        <v>0</v>
      </c>
      <c r="F31" s="21">
        <f t="shared" ca="1" si="9"/>
        <v>0</v>
      </c>
      <c r="G31" s="21">
        <f t="shared" ca="1" si="9"/>
        <v>0</v>
      </c>
      <c r="H31" s="21">
        <f t="shared" ca="1" si="9"/>
        <v>0</v>
      </c>
      <c r="I31" s="21">
        <f t="shared" ca="1" si="9"/>
        <v>0</v>
      </c>
      <c r="J31" s="21">
        <f t="shared" ca="1" si="9"/>
        <v>0</v>
      </c>
      <c r="K31" s="22">
        <f t="shared" ca="1" si="4"/>
        <v>0</v>
      </c>
      <c r="L31" s="21">
        <f t="shared" ca="1" si="10"/>
        <v>0</v>
      </c>
      <c r="M31" s="21">
        <f t="shared" ca="1" si="10"/>
        <v>0</v>
      </c>
      <c r="N31" s="22">
        <f t="shared" ca="1" si="5"/>
        <v>0</v>
      </c>
      <c r="O31" s="21">
        <f t="shared" ca="1" si="11"/>
        <v>0</v>
      </c>
      <c r="P31" s="21">
        <f t="shared" ca="1" si="11"/>
        <v>0</v>
      </c>
      <c r="Q31" s="22">
        <f t="shared" ca="1" si="6"/>
        <v>0</v>
      </c>
      <c r="R31" s="21">
        <f t="shared" ca="1" si="12"/>
        <v>0</v>
      </c>
      <c r="S31" s="21">
        <f t="shared" ca="1" si="12"/>
        <v>0</v>
      </c>
      <c r="T31" s="21">
        <f t="shared" ca="1" si="12"/>
        <v>0</v>
      </c>
      <c r="U31" s="22">
        <f t="shared" ca="1" si="13"/>
        <v>0</v>
      </c>
    </row>
    <row r="32" spans="1:21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9"/>
        <v>0</v>
      </c>
      <c r="E32" s="21">
        <f t="shared" ca="1" si="9"/>
        <v>0</v>
      </c>
      <c r="F32" s="21">
        <f t="shared" ca="1" si="9"/>
        <v>0</v>
      </c>
      <c r="G32" s="21">
        <f t="shared" ca="1" si="9"/>
        <v>0</v>
      </c>
      <c r="H32" s="21">
        <f t="shared" ca="1" si="9"/>
        <v>0</v>
      </c>
      <c r="I32" s="21">
        <f t="shared" ca="1" si="9"/>
        <v>0</v>
      </c>
      <c r="J32" s="21">
        <f t="shared" ca="1" si="9"/>
        <v>0</v>
      </c>
      <c r="K32" s="22">
        <f t="shared" ca="1" si="4"/>
        <v>0</v>
      </c>
      <c r="L32" s="21">
        <f t="shared" ca="1" si="10"/>
        <v>0</v>
      </c>
      <c r="M32" s="21">
        <f t="shared" ca="1" si="10"/>
        <v>0</v>
      </c>
      <c r="N32" s="22">
        <f t="shared" ca="1" si="5"/>
        <v>0</v>
      </c>
      <c r="O32" s="21">
        <f t="shared" ca="1" si="11"/>
        <v>0</v>
      </c>
      <c r="P32" s="21">
        <f t="shared" ca="1" si="11"/>
        <v>0</v>
      </c>
      <c r="Q32" s="22">
        <f t="shared" ca="1" si="6"/>
        <v>0</v>
      </c>
      <c r="R32" s="21">
        <f t="shared" ca="1" si="12"/>
        <v>0</v>
      </c>
      <c r="S32" s="21">
        <f t="shared" ca="1" si="12"/>
        <v>0</v>
      </c>
      <c r="T32" s="21">
        <f t="shared" ca="1" si="12"/>
        <v>0</v>
      </c>
      <c r="U32" s="22">
        <f t="shared" ca="1" si="13"/>
        <v>0</v>
      </c>
    </row>
    <row r="33" spans="1:21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9"/>
        <v>0</v>
      </c>
      <c r="E33" s="21">
        <f t="shared" ca="1" si="9"/>
        <v>0</v>
      </c>
      <c r="F33" s="21">
        <f t="shared" ca="1" si="9"/>
        <v>0</v>
      </c>
      <c r="G33" s="21">
        <f t="shared" ca="1" si="9"/>
        <v>0</v>
      </c>
      <c r="H33" s="21">
        <f t="shared" ca="1" si="9"/>
        <v>0</v>
      </c>
      <c r="I33" s="21">
        <f t="shared" ca="1" si="9"/>
        <v>0</v>
      </c>
      <c r="J33" s="21">
        <f t="shared" ca="1" si="9"/>
        <v>0</v>
      </c>
      <c r="K33" s="22">
        <f t="shared" ca="1" si="4"/>
        <v>0</v>
      </c>
      <c r="L33" s="21">
        <f t="shared" ca="1" si="10"/>
        <v>0</v>
      </c>
      <c r="M33" s="21">
        <f t="shared" ca="1" si="10"/>
        <v>0</v>
      </c>
      <c r="N33" s="22">
        <f t="shared" ca="1" si="5"/>
        <v>0</v>
      </c>
      <c r="O33" s="21">
        <f t="shared" ca="1" si="11"/>
        <v>0</v>
      </c>
      <c r="P33" s="21">
        <f t="shared" ca="1" si="11"/>
        <v>0</v>
      </c>
      <c r="Q33" s="22">
        <f t="shared" ca="1" si="6"/>
        <v>0</v>
      </c>
      <c r="R33" s="21">
        <f t="shared" ca="1" si="12"/>
        <v>0</v>
      </c>
      <c r="S33" s="21">
        <f t="shared" ca="1" si="12"/>
        <v>0</v>
      </c>
      <c r="T33" s="21">
        <f t="shared" ca="1" si="12"/>
        <v>0</v>
      </c>
      <c r="U33" s="22">
        <f t="shared" ca="1" si="13"/>
        <v>0</v>
      </c>
    </row>
    <row r="34" spans="1:21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9"/>
        <v>0</v>
      </c>
      <c r="E34" s="21">
        <f t="shared" ca="1" si="9"/>
        <v>0</v>
      </c>
      <c r="F34" s="21">
        <f t="shared" ca="1" si="9"/>
        <v>0</v>
      </c>
      <c r="G34" s="21">
        <f t="shared" ca="1" si="9"/>
        <v>0</v>
      </c>
      <c r="H34" s="21">
        <f t="shared" ca="1" si="9"/>
        <v>0</v>
      </c>
      <c r="I34" s="21">
        <f t="shared" ca="1" si="9"/>
        <v>0</v>
      </c>
      <c r="J34" s="21">
        <f t="shared" ca="1" si="9"/>
        <v>0</v>
      </c>
      <c r="K34" s="22">
        <f t="shared" ca="1" si="4"/>
        <v>0</v>
      </c>
      <c r="L34" s="21">
        <f t="shared" ca="1" si="10"/>
        <v>0</v>
      </c>
      <c r="M34" s="21">
        <f t="shared" ca="1" si="10"/>
        <v>0</v>
      </c>
      <c r="N34" s="22">
        <f t="shared" ca="1" si="5"/>
        <v>0</v>
      </c>
      <c r="O34" s="21">
        <f t="shared" ca="1" si="11"/>
        <v>0</v>
      </c>
      <c r="P34" s="21">
        <f t="shared" ca="1" si="11"/>
        <v>0</v>
      </c>
      <c r="Q34" s="22">
        <f t="shared" ca="1" si="6"/>
        <v>0</v>
      </c>
      <c r="R34" s="21">
        <f t="shared" ca="1" si="12"/>
        <v>0</v>
      </c>
      <c r="S34" s="21">
        <f t="shared" ca="1" si="12"/>
        <v>0</v>
      </c>
      <c r="T34" s="21">
        <f t="shared" ca="1" si="12"/>
        <v>0</v>
      </c>
      <c r="U34" s="22">
        <f t="shared" ca="1" si="13"/>
        <v>0</v>
      </c>
    </row>
    <row r="35" spans="1:21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9"/>
        <v>0</v>
      </c>
      <c r="E35" s="21">
        <f t="shared" ca="1" si="9"/>
        <v>0</v>
      </c>
      <c r="F35" s="21">
        <f t="shared" ca="1" si="9"/>
        <v>0</v>
      </c>
      <c r="G35" s="21">
        <f t="shared" ca="1" si="9"/>
        <v>0</v>
      </c>
      <c r="H35" s="21">
        <f t="shared" ca="1" si="9"/>
        <v>0</v>
      </c>
      <c r="I35" s="21">
        <f t="shared" ca="1" si="9"/>
        <v>0</v>
      </c>
      <c r="J35" s="21">
        <f t="shared" ca="1" si="9"/>
        <v>0</v>
      </c>
      <c r="K35" s="22">
        <f t="shared" ca="1" si="4"/>
        <v>0</v>
      </c>
      <c r="L35" s="21">
        <f t="shared" ca="1" si="10"/>
        <v>0</v>
      </c>
      <c r="M35" s="21">
        <f t="shared" ca="1" si="10"/>
        <v>0</v>
      </c>
      <c r="N35" s="22">
        <f t="shared" ca="1" si="5"/>
        <v>0</v>
      </c>
      <c r="O35" s="21">
        <f t="shared" ca="1" si="11"/>
        <v>0</v>
      </c>
      <c r="P35" s="21">
        <f t="shared" ca="1" si="11"/>
        <v>0</v>
      </c>
      <c r="Q35" s="22">
        <f t="shared" ca="1" si="6"/>
        <v>0</v>
      </c>
      <c r="R35" s="21">
        <f t="shared" ca="1" si="12"/>
        <v>0</v>
      </c>
      <c r="S35" s="21">
        <f t="shared" ca="1" si="12"/>
        <v>0</v>
      </c>
      <c r="T35" s="21">
        <f t="shared" ca="1" si="12"/>
        <v>0</v>
      </c>
      <c r="U35" s="22">
        <f t="shared" ca="1" si="13"/>
        <v>0</v>
      </c>
    </row>
    <row r="36" spans="1:21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9"/>
        <v>0</v>
      </c>
      <c r="E36" s="21">
        <f t="shared" ca="1" si="9"/>
        <v>0</v>
      </c>
      <c r="F36" s="21">
        <f t="shared" ca="1" si="9"/>
        <v>0</v>
      </c>
      <c r="G36" s="21">
        <f t="shared" ca="1" si="9"/>
        <v>0</v>
      </c>
      <c r="H36" s="21">
        <f t="shared" ca="1" si="9"/>
        <v>0</v>
      </c>
      <c r="I36" s="21">
        <f t="shared" ca="1" si="9"/>
        <v>0</v>
      </c>
      <c r="J36" s="21">
        <f t="shared" ca="1" si="9"/>
        <v>0</v>
      </c>
      <c r="K36" s="22">
        <f t="shared" ca="1" si="4"/>
        <v>0</v>
      </c>
      <c r="L36" s="21">
        <f t="shared" ca="1" si="10"/>
        <v>0</v>
      </c>
      <c r="M36" s="21">
        <f t="shared" ca="1" si="10"/>
        <v>0</v>
      </c>
      <c r="N36" s="22">
        <f t="shared" ca="1" si="5"/>
        <v>0</v>
      </c>
      <c r="O36" s="21">
        <f t="shared" ca="1" si="11"/>
        <v>0</v>
      </c>
      <c r="P36" s="21">
        <f t="shared" ca="1" si="11"/>
        <v>0</v>
      </c>
      <c r="Q36" s="22">
        <f t="shared" ca="1" si="6"/>
        <v>0</v>
      </c>
      <c r="R36" s="21">
        <f t="shared" ca="1" si="12"/>
        <v>0</v>
      </c>
      <c r="S36" s="21">
        <f t="shared" ca="1" si="12"/>
        <v>0</v>
      </c>
      <c r="T36" s="21">
        <f t="shared" ca="1" si="12"/>
        <v>0</v>
      </c>
      <c r="U36" s="22">
        <f t="shared" ca="1" si="13"/>
        <v>0</v>
      </c>
    </row>
    <row r="37" spans="1:21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9"/>
        <v>0</v>
      </c>
      <c r="E37" s="21">
        <f t="shared" ca="1" si="9"/>
        <v>0</v>
      </c>
      <c r="F37" s="21">
        <f t="shared" ca="1" si="9"/>
        <v>0</v>
      </c>
      <c r="G37" s="21">
        <f t="shared" ca="1" si="9"/>
        <v>0</v>
      </c>
      <c r="H37" s="21">
        <f t="shared" ca="1" si="9"/>
        <v>0</v>
      </c>
      <c r="I37" s="21">
        <f t="shared" ca="1" si="9"/>
        <v>0</v>
      </c>
      <c r="J37" s="21">
        <f t="shared" ca="1" si="9"/>
        <v>0</v>
      </c>
      <c r="K37" s="22">
        <f t="shared" ca="1" si="4"/>
        <v>0</v>
      </c>
      <c r="L37" s="21">
        <f t="shared" ca="1" si="10"/>
        <v>0</v>
      </c>
      <c r="M37" s="21">
        <f t="shared" ca="1" si="10"/>
        <v>0</v>
      </c>
      <c r="N37" s="22">
        <f t="shared" ca="1" si="5"/>
        <v>0</v>
      </c>
      <c r="O37" s="21">
        <f t="shared" ca="1" si="11"/>
        <v>0</v>
      </c>
      <c r="P37" s="21">
        <f t="shared" ca="1" si="11"/>
        <v>0</v>
      </c>
      <c r="Q37" s="22">
        <f t="shared" ca="1" si="6"/>
        <v>0</v>
      </c>
      <c r="R37" s="21">
        <f t="shared" ca="1" si="12"/>
        <v>0</v>
      </c>
      <c r="S37" s="21">
        <f t="shared" ca="1" si="12"/>
        <v>0</v>
      </c>
      <c r="T37" s="21">
        <f t="shared" ca="1" si="12"/>
        <v>0</v>
      </c>
      <c r="U37" s="22">
        <f t="shared" ref="U37:U46" ca="1" si="14">SUM(D37:K37)+T37</f>
        <v>0</v>
      </c>
    </row>
    <row r="38" spans="1:21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9"/>
        <v>0</v>
      </c>
      <c r="E38" s="21">
        <f t="shared" ca="1" si="9"/>
        <v>0</v>
      </c>
      <c r="F38" s="21">
        <f t="shared" ca="1" si="9"/>
        <v>0</v>
      </c>
      <c r="G38" s="21">
        <f t="shared" ca="1" si="9"/>
        <v>0</v>
      </c>
      <c r="H38" s="21">
        <f t="shared" ca="1" si="9"/>
        <v>0</v>
      </c>
      <c r="I38" s="21">
        <f t="shared" ca="1" si="9"/>
        <v>0</v>
      </c>
      <c r="J38" s="21">
        <f t="shared" ca="1" si="9"/>
        <v>0</v>
      </c>
      <c r="K38" s="22">
        <f t="shared" ca="1" si="4"/>
        <v>0</v>
      </c>
      <c r="L38" s="21">
        <f t="shared" ca="1" si="10"/>
        <v>0</v>
      </c>
      <c r="M38" s="21">
        <f t="shared" ca="1" si="10"/>
        <v>0</v>
      </c>
      <c r="N38" s="22">
        <f t="shared" ca="1" si="5"/>
        <v>0</v>
      </c>
      <c r="O38" s="21">
        <f t="shared" ca="1" si="11"/>
        <v>0</v>
      </c>
      <c r="P38" s="21">
        <f t="shared" ca="1" si="11"/>
        <v>0</v>
      </c>
      <c r="Q38" s="22">
        <f t="shared" ca="1" si="6"/>
        <v>0</v>
      </c>
      <c r="R38" s="21">
        <f t="shared" ca="1" si="12"/>
        <v>0</v>
      </c>
      <c r="S38" s="21">
        <f t="shared" ca="1" si="12"/>
        <v>0</v>
      </c>
      <c r="T38" s="21">
        <f t="shared" ca="1" si="12"/>
        <v>0</v>
      </c>
      <c r="U38" s="22">
        <f t="shared" ca="1" si="14"/>
        <v>0</v>
      </c>
    </row>
    <row r="39" spans="1:21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J54" ca="1" si="15">IFERROR(INDIRECT("'"&amp;$B$2&amp;"'!"&amp;ADDRESS(MATCH($B39,INDIRECT("'"&amp;$B$2&amp;"'!$B$1:$B$1095"),0),MATCH(D$5,INDIRECT("'"&amp;$B$2&amp;"'!5:5"),0))),0)</f>
        <v>0</v>
      </c>
      <c r="E39" s="21">
        <f t="shared" ca="1" si="15"/>
        <v>0</v>
      </c>
      <c r="F39" s="21">
        <f t="shared" ca="1" si="15"/>
        <v>0</v>
      </c>
      <c r="G39" s="21">
        <f t="shared" ca="1" si="15"/>
        <v>0</v>
      </c>
      <c r="H39" s="21">
        <f t="shared" ca="1" si="15"/>
        <v>0</v>
      </c>
      <c r="I39" s="21">
        <f t="shared" ca="1" si="15"/>
        <v>0</v>
      </c>
      <c r="J39" s="21">
        <f t="shared" ca="1" si="15"/>
        <v>0</v>
      </c>
      <c r="K39" s="22">
        <f t="shared" ca="1" si="4"/>
        <v>0</v>
      </c>
      <c r="L39" s="21">
        <f t="shared" ref="L39:M54" ca="1" si="16">IFERROR(INDIRECT("'"&amp;$B$2&amp;"'!"&amp;ADDRESS(MATCH($B39,INDIRECT("'"&amp;$B$2&amp;"'!$B$1:$B$1095"),0),MATCH(L$5,INDIRECT("'"&amp;$B$2&amp;"'!5:5"),0))),0)</f>
        <v>0</v>
      </c>
      <c r="M39" s="21">
        <f t="shared" ca="1" si="16"/>
        <v>0</v>
      </c>
      <c r="N39" s="22">
        <f t="shared" ca="1" si="5"/>
        <v>0</v>
      </c>
      <c r="O39" s="21">
        <f t="shared" ca="1" si="11"/>
        <v>0</v>
      </c>
      <c r="P39" s="21">
        <f t="shared" ca="1" si="11"/>
        <v>0</v>
      </c>
      <c r="Q39" s="22">
        <f t="shared" ca="1" si="6"/>
        <v>0</v>
      </c>
      <c r="R39" s="21">
        <f t="shared" ref="R39:T54" ca="1" si="17">IFERROR(INDIRECT("'"&amp;$B$2&amp;"'!"&amp;ADDRESS(MATCH($B39,INDIRECT("'"&amp;$B$2&amp;"'!$B$1:$B$1095"),0),MATCH(R$5,INDIRECT("'"&amp;$B$2&amp;"'!5:5"),0))),0)</f>
        <v>0</v>
      </c>
      <c r="S39" s="21">
        <f t="shared" ca="1" si="17"/>
        <v>0</v>
      </c>
      <c r="T39" s="21">
        <f t="shared" ca="1" si="17"/>
        <v>0</v>
      </c>
      <c r="U39" s="22">
        <f t="shared" ca="1" si="14"/>
        <v>0</v>
      </c>
    </row>
    <row r="40" spans="1:21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15"/>
        <v>0</v>
      </c>
      <c r="E40" s="21">
        <f t="shared" ca="1" si="15"/>
        <v>0</v>
      </c>
      <c r="F40" s="21">
        <f t="shared" ca="1" si="15"/>
        <v>0</v>
      </c>
      <c r="G40" s="21">
        <f t="shared" ca="1" si="15"/>
        <v>0</v>
      </c>
      <c r="H40" s="21">
        <f t="shared" ca="1" si="15"/>
        <v>0</v>
      </c>
      <c r="I40" s="21">
        <f t="shared" ca="1" si="15"/>
        <v>0</v>
      </c>
      <c r="J40" s="21">
        <f t="shared" ca="1" si="15"/>
        <v>0</v>
      </c>
      <c r="K40" s="22">
        <f t="shared" ca="1" si="4"/>
        <v>0</v>
      </c>
      <c r="L40" s="21">
        <f t="shared" ca="1" si="16"/>
        <v>0</v>
      </c>
      <c r="M40" s="21">
        <f t="shared" ca="1" si="16"/>
        <v>0</v>
      </c>
      <c r="N40" s="22">
        <f t="shared" ca="1" si="5"/>
        <v>0</v>
      </c>
      <c r="O40" s="21">
        <f t="shared" ca="1" si="11"/>
        <v>0</v>
      </c>
      <c r="P40" s="21">
        <f t="shared" ca="1" si="11"/>
        <v>0</v>
      </c>
      <c r="Q40" s="22">
        <f t="shared" ca="1" si="6"/>
        <v>0</v>
      </c>
      <c r="R40" s="21">
        <f t="shared" ca="1" si="17"/>
        <v>0</v>
      </c>
      <c r="S40" s="21">
        <f t="shared" ca="1" si="17"/>
        <v>0</v>
      </c>
      <c r="T40" s="21">
        <f t="shared" ca="1" si="17"/>
        <v>0</v>
      </c>
      <c r="U40" s="22">
        <f t="shared" ca="1" si="14"/>
        <v>0</v>
      </c>
    </row>
    <row r="41" spans="1:21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15"/>
        <v>0</v>
      </c>
      <c r="E41" s="21">
        <f t="shared" ca="1" si="15"/>
        <v>0</v>
      </c>
      <c r="F41" s="21">
        <f t="shared" ca="1" si="15"/>
        <v>0</v>
      </c>
      <c r="G41" s="21">
        <f t="shared" ca="1" si="15"/>
        <v>0</v>
      </c>
      <c r="H41" s="21">
        <f t="shared" ca="1" si="15"/>
        <v>0</v>
      </c>
      <c r="I41" s="21">
        <f t="shared" ca="1" si="15"/>
        <v>0</v>
      </c>
      <c r="J41" s="21">
        <f t="shared" ca="1" si="15"/>
        <v>0</v>
      </c>
      <c r="K41" s="22">
        <f t="shared" ca="1" si="4"/>
        <v>0</v>
      </c>
      <c r="L41" s="21">
        <f t="shared" ca="1" si="16"/>
        <v>0</v>
      </c>
      <c r="M41" s="21">
        <f t="shared" ca="1" si="16"/>
        <v>0</v>
      </c>
      <c r="N41" s="22">
        <f t="shared" ca="1" si="5"/>
        <v>0</v>
      </c>
      <c r="O41" s="21">
        <f t="shared" ca="1" si="11"/>
        <v>0</v>
      </c>
      <c r="P41" s="21">
        <f t="shared" ca="1" si="11"/>
        <v>0</v>
      </c>
      <c r="Q41" s="22">
        <f t="shared" ca="1" si="6"/>
        <v>0</v>
      </c>
      <c r="R41" s="21">
        <f t="shared" ca="1" si="17"/>
        <v>0</v>
      </c>
      <c r="S41" s="21">
        <f t="shared" ca="1" si="17"/>
        <v>0</v>
      </c>
      <c r="T41" s="21">
        <f t="shared" ca="1" si="17"/>
        <v>0</v>
      </c>
      <c r="U41" s="22">
        <f t="shared" ca="1" si="14"/>
        <v>0</v>
      </c>
    </row>
    <row r="42" spans="1:21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15"/>
        <v>0</v>
      </c>
      <c r="E42" s="21">
        <f t="shared" ca="1" si="15"/>
        <v>0</v>
      </c>
      <c r="F42" s="21">
        <f t="shared" ca="1" si="15"/>
        <v>0</v>
      </c>
      <c r="G42" s="21">
        <f t="shared" ca="1" si="15"/>
        <v>0</v>
      </c>
      <c r="H42" s="21">
        <f t="shared" ca="1" si="15"/>
        <v>0</v>
      </c>
      <c r="I42" s="21">
        <f t="shared" ca="1" si="15"/>
        <v>0</v>
      </c>
      <c r="J42" s="21">
        <f t="shared" ca="1" si="15"/>
        <v>0</v>
      </c>
      <c r="K42" s="22">
        <f t="shared" ca="1" si="4"/>
        <v>0</v>
      </c>
      <c r="L42" s="21">
        <f t="shared" ca="1" si="16"/>
        <v>0</v>
      </c>
      <c r="M42" s="21">
        <f t="shared" ca="1" si="16"/>
        <v>0</v>
      </c>
      <c r="N42" s="22">
        <f t="shared" ca="1" si="5"/>
        <v>0</v>
      </c>
      <c r="O42" s="21">
        <f t="shared" ca="1" si="11"/>
        <v>0</v>
      </c>
      <c r="P42" s="21">
        <f t="shared" ca="1" si="11"/>
        <v>0</v>
      </c>
      <c r="Q42" s="22">
        <f t="shared" ca="1" si="6"/>
        <v>0</v>
      </c>
      <c r="R42" s="21">
        <f t="shared" ca="1" si="17"/>
        <v>0</v>
      </c>
      <c r="S42" s="21">
        <f t="shared" ca="1" si="17"/>
        <v>0</v>
      </c>
      <c r="T42" s="21">
        <f t="shared" ca="1" si="17"/>
        <v>0</v>
      </c>
      <c r="U42" s="22">
        <f t="shared" ca="1" si="14"/>
        <v>0</v>
      </c>
    </row>
    <row r="43" spans="1:21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15"/>
        <v>0</v>
      </c>
      <c r="E43" s="21">
        <f t="shared" ca="1" si="15"/>
        <v>0</v>
      </c>
      <c r="F43" s="21">
        <f t="shared" ca="1" si="15"/>
        <v>0</v>
      </c>
      <c r="G43" s="21">
        <f t="shared" ca="1" si="15"/>
        <v>0</v>
      </c>
      <c r="H43" s="21">
        <f t="shared" ca="1" si="15"/>
        <v>0</v>
      </c>
      <c r="I43" s="21">
        <f t="shared" ca="1" si="15"/>
        <v>0</v>
      </c>
      <c r="J43" s="21">
        <f t="shared" ca="1" si="15"/>
        <v>0</v>
      </c>
      <c r="K43" s="22">
        <f t="shared" ca="1" si="4"/>
        <v>0</v>
      </c>
      <c r="L43" s="21">
        <f t="shared" ca="1" si="16"/>
        <v>0</v>
      </c>
      <c r="M43" s="21">
        <f t="shared" ca="1" si="16"/>
        <v>0</v>
      </c>
      <c r="N43" s="22">
        <f t="shared" ca="1" si="5"/>
        <v>0</v>
      </c>
      <c r="O43" s="21">
        <f t="shared" ca="1" si="11"/>
        <v>0</v>
      </c>
      <c r="P43" s="21">
        <f t="shared" ca="1" si="11"/>
        <v>0</v>
      </c>
      <c r="Q43" s="22">
        <f t="shared" ca="1" si="6"/>
        <v>0</v>
      </c>
      <c r="R43" s="21">
        <f t="shared" ca="1" si="17"/>
        <v>0</v>
      </c>
      <c r="S43" s="21">
        <f t="shared" ca="1" si="17"/>
        <v>0</v>
      </c>
      <c r="T43" s="21">
        <f t="shared" ca="1" si="17"/>
        <v>0</v>
      </c>
      <c r="U43" s="22">
        <f t="shared" ca="1" si="14"/>
        <v>0</v>
      </c>
    </row>
    <row r="44" spans="1:21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15"/>
        <v>0</v>
      </c>
      <c r="E44" s="21">
        <f t="shared" ca="1" si="15"/>
        <v>0</v>
      </c>
      <c r="F44" s="21">
        <f t="shared" ca="1" si="15"/>
        <v>0</v>
      </c>
      <c r="G44" s="21">
        <f t="shared" ca="1" si="15"/>
        <v>0</v>
      </c>
      <c r="H44" s="21">
        <f t="shared" ca="1" si="15"/>
        <v>0</v>
      </c>
      <c r="I44" s="21">
        <f t="shared" ca="1" si="15"/>
        <v>0</v>
      </c>
      <c r="J44" s="21">
        <f t="shared" ca="1" si="15"/>
        <v>0</v>
      </c>
      <c r="K44" s="22">
        <f t="shared" ca="1" si="4"/>
        <v>0</v>
      </c>
      <c r="L44" s="21">
        <f t="shared" ca="1" si="16"/>
        <v>0</v>
      </c>
      <c r="M44" s="21">
        <f t="shared" ca="1" si="16"/>
        <v>0</v>
      </c>
      <c r="N44" s="22">
        <f t="shared" ca="1" si="5"/>
        <v>0</v>
      </c>
      <c r="O44" s="21">
        <f t="shared" ref="O44:P59" ca="1" si="18">IFERROR(INDIRECT("'"&amp;$B$2&amp;"'!"&amp;ADDRESS(MATCH($B44,INDIRECT("'"&amp;$B$2&amp;"'!$B$1:$B$1095"),0),MATCH(O$5,INDIRECT("'"&amp;$B$2&amp;"'!5:5"),0))),0)</f>
        <v>0</v>
      </c>
      <c r="P44" s="21">
        <f t="shared" ca="1" si="18"/>
        <v>0</v>
      </c>
      <c r="Q44" s="22">
        <f t="shared" ca="1" si="6"/>
        <v>0</v>
      </c>
      <c r="R44" s="21">
        <f t="shared" ca="1" si="17"/>
        <v>0</v>
      </c>
      <c r="S44" s="21">
        <f t="shared" ca="1" si="17"/>
        <v>0</v>
      </c>
      <c r="T44" s="21">
        <f t="shared" ca="1" si="17"/>
        <v>0</v>
      </c>
      <c r="U44" s="22">
        <f t="shared" ca="1" si="14"/>
        <v>0</v>
      </c>
    </row>
    <row r="45" spans="1:21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15"/>
        <v>0</v>
      </c>
      <c r="E45" s="21">
        <f t="shared" ca="1" si="15"/>
        <v>0</v>
      </c>
      <c r="F45" s="21">
        <f t="shared" ca="1" si="15"/>
        <v>0</v>
      </c>
      <c r="G45" s="21">
        <f t="shared" ca="1" si="15"/>
        <v>0</v>
      </c>
      <c r="H45" s="21">
        <f t="shared" ca="1" si="15"/>
        <v>0</v>
      </c>
      <c r="I45" s="21">
        <f t="shared" ca="1" si="15"/>
        <v>0</v>
      </c>
      <c r="J45" s="21">
        <f t="shared" ca="1" si="15"/>
        <v>0</v>
      </c>
      <c r="K45" s="22">
        <f t="shared" ca="1" si="4"/>
        <v>0</v>
      </c>
      <c r="L45" s="21">
        <f t="shared" ca="1" si="16"/>
        <v>0</v>
      </c>
      <c r="M45" s="21">
        <f t="shared" ca="1" si="16"/>
        <v>0</v>
      </c>
      <c r="N45" s="22">
        <f t="shared" ca="1" si="5"/>
        <v>0</v>
      </c>
      <c r="O45" s="21">
        <f t="shared" ca="1" si="18"/>
        <v>0</v>
      </c>
      <c r="P45" s="21">
        <f t="shared" ca="1" si="18"/>
        <v>0</v>
      </c>
      <c r="Q45" s="22">
        <f t="shared" ca="1" si="6"/>
        <v>0</v>
      </c>
      <c r="R45" s="21">
        <f t="shared" ca="1" si="17"/>
        <v>0</v>
      </c>
      <c r="S45" s="21">
        <f t="shared" ca="1" si="17"/>
        <v>0</v>
      </c>
      <c r="T45" s="21">
        <f t="shared" ca="1" si="17"/>
        <v>0</v>
      </c>
      <c r="U45" s="22">
        <f t="shared" ca="1" si="14"/>
        <v>0</v>
      </c>
    </row>
    <row r="46" spans="1:21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15"/>
        <v>0</v>
      </c>
      <c r="E46" s="21">
        <f t="shared" ca="1" si="15"/>
        <v>0</v>
      </c>
      <c r="F46" s="21">
        <f t="shared" ca="1" si="15"/>
        <v>0</v>
      </c>
      <c r="G46" s="21">
        <f t="shared" ca="1" si="15"/>
        <v>0</v>
      </c>
      <c r="H46" s="21">
        <f t="shared" ca="1" si="15"/>
        <v>0</v>
      </c>
      <c r="I46" s="21">
        <f t="shared" ca="1" si="15"/>
        <v>0</v>
      </c>
      <c r="J46" s="21">
        <f t="shared" ca="1" si="15"/>
        <v>0</v>
      </c>
      <c r="K46" s="22">
        <f t="shared" ca="1" si="4"/>
        <v>0</v>
      </c>
      <c r="L46" s="21">
        <f t="shared" ca="1" si="16"/>
        <v>0</v>
      </c>
      <c r="M46" s="21">
        <f t="shared" ca="1" si="16"/>
        <v>0</v>
      </c>
      <c r="N46" s="22">
        <f t="shared" ca="1" si="5"/>
        <v>0</v>
      </c>
      <c r="O46" s="21">
        <f t="shared" ca="1" si="18"/>
        <v>0</v>
      </c>
      <c r="P46" s="21">
        <f t="shared" ca="1" si="18"/>
        <v>0</v>
      </c>
      <c r="Q46" s="22">
        <f t="shared" ca="1" si="6"/>
        <v>0</v>
      </c>
      <c r="R46" s="21">
        <f t="shared" ca="1" si="17"/>
        <v>0</v>
      </c>
      <c r="S46" s="21">
        <f t="shared" ca="1" si="17"/>
        <v>0</v>
      </c>
      <c r="T46" s="21">
        <f t="shared" ca="1" si="17"/>
        <v>0</v>
      </c>
      <c r="U46" s="22">
        <f t="shared" ca="1" si="14"/>
        <v>0</v>
      </c>
    </row>
    <row r="47" spans="1:21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15"/>
        <v>0</v>
      </c>
      <c r="E47" s="21">
        <f t="shared" ca="1" si="15"/>
        <v>0</v>
      </c>
      <c r="F47" s="21">
        <f t="shared" ca="1" si="15"/>
        <v>0</v>
      </c>
      <c r="G47" s="21">
        <f t="shared" ca="1" si="15"/>
        <v>0</v>
      </c>
      <c r="H47" s="21">
        <f t="shared" ca="1" si="15"/>
        <v>0</v>
      </c>
      <c r="I47" s="21">
        <f t="shared" ca="1" si="15"/>
        <v>0</v>
      </c>
      <c r="J47" s="21">
        <f t="shared" ca="1" si="15"/>
        <v>0</v>
      </c>
      <c r="K47" s="22">
        <f t="shared" ca="1" si="4"/>
        <v>0</v>
      </c>
      <c r="L47" s="21">
        <f t="shared" ca="1" si="16"/>
        <v>0</v>
      </c>
      <c r="M47" s="21">
        <f t="shared" ca="1" si="16"/>
        <v>0</v>
      </c>
      <c r="N47" s="22">
        <f t="shared" ca="1" si="5"/>
        <v>0</v>
      </c>
      <c r="O47" s="21">
        <f t="shared" ca="1" si="18"/>
        <v>0</v>
      </c>
      <c r="P47" s="21">
        <f t="shared" ca="1" si="18"/>
        <v>0</v>
      </c>
      <c r="Q47" s="22">
        <f t="shared" ca="1" si="6"/>
        <v>0</v>
      </c>
      <c r="R47" s="21">
        <f t="shared" ca="1" si="17"/>
        <v>0</v>
      </c>
      <c r="S47" s="21">
        <f t="shared" ca="1" si="17"/>
        <v>0</v>
      </c>
      <c r="T47" s="21">
        <f t="shared" ca="1" si="17"/>
        <v>0</v>
      </c>
      <c r="U47" s="22">
        <f t="shared" ref="U47:U59" ca="1" si="19">SUM(D47:K47)+T47</f>
        <v>0</v>
      </c>
    </row>
    <row r="48" spans="1:21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15"/>
        <v>0</v>
      </c>
      <c r="E48" s="21">
        <f t="shared" ca="1" si="15"/>
        <v>0</v>
      </c>
      <c r="F48" s="21">
        <f t="shared" ca="1" si="15"/>
        <v>0</v>
      </c>
      <c r="G48" s="21">
        <f t="shared" ca="1" si="15"/>
        <v>0</v>
      </c>
      <c r="H48" s="21">
        <f t="shared" ca="1" si="15"/>
        <v>0</v>
      </c>
      <c r="I48" s="21">
        <f t="shared" ca="1" si="15"/>
        <v>0</v>
      </c>
      <c r="J48" s="21">
        <f t="shared" ca="1" si="15"/>
        <v>0</v>
      </c>
      <c r="K48" s="22">
        <f t="shared" ca="1" si="4"/>
        <v>0</v>
      </c>
      <c r="L48" s="21">
        <f t="shared" ca="1" si="16"/>
        <v>0</v>
      </c>
      <c r="M48" s="21">
        <f t="shared" ca="1" si="16"/>
        <v>0</v>
      </c>
      <c r="N48" s="22">
        <f t="shared" ca="1" si="5"/>
        <v>0</v>
      </c>
      <c r="O48" s="21">
        <f t="shared" ca="1" si="18"/>
        <v>0</v>
      </c>
      <c r="P48" s="21">
        <f t="shared" ca="1" si="18"/>
        <v>0</v>
      </c>
      <c r="Q48" s="22">
        <f t="shared" ca="1" si="6"/>
        <v>0</v>
      </c>
      <c r="R48" s="21">
        <f t="shared" ca="1" si="17"/>
        <v>0</v>
      </c>
      <c r="S48" s="21">
        <f t="shared" ca="1" si="17"/>
        <v>0</v>
      </c>
      <c r="T48" s="21">
        <f t="shared" ca="1" si="17"/>
        <v>0</v>
      </c>
      <c r="U48" s="22">
        <f t="shared" ca="1" si="19"/>
        <v>0</v>
      </c>
    </row>
    <row r="49" spans="1:21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15"/>
        <v>0</v>
      </c>
      <c r="E49" s="21">
        <f t="shared" ca="1" si="15"/>
        <v>0</v>
      </c>
      <c r="F49" s="21">
        <f t="shared" ca="1" si="15"/>
        <v>0</v>
      </c>
      <c r="G49" s="21">
        <f t="shared" ca="1" si="15"/>
        <v>0</v>
      </c>
      <c r="H49" s="21">
        <f t="shared" ca="1" si="15"/>
        <v>0</v>
      </c>
      <c r="I49" s="21">
        <f t="shared" ca="1" si="15"/>
        <v>0</v>
      </c>
      <c r="J49" s="21">
        <f t="shared" ca="1" si="15"/>
        <v>0</v>
      </c>
      <c r="K49" s="22">
        <f t="shared" ca="1" si="4"/>
        <v>0</v>
      </c>
      <c r="L49" s="21">
        <f t="shared" ca="1" si="16"/>
        <v>0</v>
      </c>
      <c r="M49" s="21">
        <f t="shared" ca="1" si="16"/>
        <v>0</v>
      </c>
      <c r="N49" s="22">
        <f t="shared" ca="1" si="5"/>
        <v>0</v>
      </c>
      <c r="O49" s="21">
        <f t="shared" ca="1" si="18"/>
        <v>0</v>
      </c>
      <c r="P49" s="21">
        <f t="shared" ca="1" si="18"/>
        <v>0</v>
      </c>
      <c r="Q49" s="22">
        <f t="shared" ca="1" si="6"/>
        <v>0</v>
      </c>
      <c r="R49" s="21">
        <f t="shared" ca="1" si="17"/>
        <v>0</v>
      </c>
      <c r="S49" s="21">
        <f t="shared" ca="1" si="17"/>
        <v>0</v>
      </c>
      <c r="T49" s="21">
        <f t="shared" ca="1" si="17"/>
        <v>0</v>
      </c>
      <c r="U49" s="22">
        <f t="shared" ca="1" si="19"/>
        <v>0</v>
      </c>
    </row>
    <row r="50" spans="1:21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15"/>
        <v>0</v>
      </c>
      <c r="E50" s="21">
        <f t="shared" ca="1" si="15"/>
        <v>0</v>
      </c>
      <c r="F50" s="21">
        <f t="shared" ca="1" si="15"/>
        <v>0</v>
      </c>
      <c r="G50" s="21">
        <f t="shared" ca="1" si="15"/>
        <v>0</v>
      </c>
      <c r="H50" s="21">
        <f t="shared" ca="1" si="15"/>
        <v>0</v>
      </c>
      <c r="I50" s="21">
        <f t="shared" ca="1" si="15"/>
        <v>0</v>
      </c>
      <c r="J50" s="21">
        <f t="shared" ca="1" si="15"/>
        <v>0</v>
      </c>
      <c r="K50" s="22">
        <f t="shared" ca="1" si="4"/>
        <v>0</v>
      </c>
      <c r="L50" s="21">
        <f t="shared" ca="1" si="16"/>
        <v>0</v>
      </c>
      <c r="M50" s="21">
        <f t="shared" ca="1" si="16"/>
        <v>0</v>
      </c>
      <c r="N50" s="22">
        <f t="shared" ca="1" si="5"/>
        <v>0</v>
      </c>
      <c r="O50" s="21">
        <f t="shared" ca="1" si="18"/>
        <v>0</v>
      </c>
      <c r="P50" s="21">
        <f t="shared" ca="1" si="18"/>
        <v>0</v>
      </c>
      <c r="Q50" s="22">
        <f t="shared" ca="1" si="6"/>
        <v>0</v>
      </c>
      <c r="R50" s="21">
        <f t="shared" ca="1" si="17"/>
        <v>0</v>
      </c>
      <c r="S50" s="21">
        <f t="shared" ca="1" si="17"/>
        <v>0</v>
      </c>
      <c r="T50" s="21">
        <f t="shared" ca="1" si="17"/>
        <v>0</v>
      </c>
      <c r="U50" s="22">
        <f t="shared" ca="1" si="19"/>
        <v>0</v>
      </c>
    </row>
    <row r="51" spans="1:21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15"/>
        <v>0</v>
      </c>
      <c r="E51" s="21">
        <f t="shared" ca="1" si="15"/>
        <v>0</v>
      </c>
      <c r="F51" s="21">
        <f t="shared" ca="1" si="15"/>
        <v>0</v>
      </c>
      <c r="G51" s="21">
        <f t="shared" ca="1" si="15"/>
        <v>0</v>
      </c>
      <c r="H51" s="21">
        <f t="shared" ca="1" si="15"/>
        <v>0</v>
      </c>
      <c r="I51" s="21">
        <f t="shared" ca="1" si="15"/>
        <v>0</v>
      </c>
      <c r="J51" s="21">
        <f t="shared" ca="1" si="15"/>
        <v>0</v>
      </c>
      <c r="K51" s="22">
        <f t="shared" ca="1" si="4"/>
        <v>0</v>
      </c>
      <c r="L51" s="21">
        <f t="shared" ca="1" si="16"/>
        <v>0</v>
      </c>
      <c r="M51" s="21">
        <f t="shared" ca="1" si="16"/>
        <v>0</v>
      </c>
      <c r="N51" s="22">
        <f t="shared" ca="1" si="5"/>
        <v>0</v>
      </c>
      <c r="O51" s="21">
        <f t="shared" ca="1" si="18"/>
        <v>0</v>
      </c>
      <c r="P51" s="21">
        <f t="shared" ca="1" si="18"/>
        <v>0</v>
      </c>
      <c r="Q51" s="22">
        <f t="shared" ca="1" si="6"/>
        <v>0</v>
      </c>
      <c r="R51" s="21">
        <f t="shared" ca="1" si="17"/>
        <v>0</v>
      </c>
      <c r="S51" s="21">
        <f t="shared" ca="1" si="17"/>
        <v>0</v>
      </c>
      <c r="T51" s="21">
        <f t="shared" ca="1" si="17"/>
        <v>0</v>
      </c>
      <c r="U51" s="22">
        <f t="shared" ca="1" si="19"/>
        <v>0</v>
      </c>
    </row>
    <row r="52" spans="1:21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15"/>
        <v>0</v>
      </c>
      <c r="E52" s="21">
        <f t="shared" ca="1" si="15"/>
        <v>0</v>
      </c>
      <c r="F52" s="21">
        <f t="shared" ca="1" si="15"/>
        <v>0</v>
      </c>
      <c r="G52" s="21">
        <f t="shared" ca="1" si="15"/>
        <v>0</v>
      </c>
      <c r="H52" s="21">
        <f t="shared" ca="1" si="15"/>
        <v>0</v>
      </c>
      <c r="I52" s="21">
        <f t="shared" ca="1" si="15"/>
        <v>0</v>
      </c>
      <c r="J52" s="21">
        <f t="shared" ca="1" si="15"/>
        <v>0</v>
      </c>
      <c r="K52" s="22">
        <f t="shared" ca="1" si="4"/>
        <v>0</v>
      </c>
      <c r="L52" s="21">
        <f t="shared" ca="1" si="16"/>
        <v>0</v>
      </c>
      <c r="M52" s="21">
        <f t="shared" ca="1" si="16"/>
        <v>0</v>
      </c>
      <c r="N52" s="22">
        <f t="shared" ca="1" si="5"/>
        <v>0</v>
      </c>
      <c r="O52" s="21">
        <f t="shared" ca="1" si="18"/>
        <v>0</v>
      </c>
      <c r="P52" s="21">
        <f t="shared" ca="1" si="18"/>
        <v>0</v>
      </c>
      <c r="Q52" s="22">
        <f t="shared" ca="1" si="6"/>
        <v>0</v>
      </c>
      <c r="R52" s="21">
        <f t="shared" ca="1" si="17"/>
        <v>0</v>
      </c>
      <c r="S52" s="21">
        <f t="shared" ca="1" si="17"/>
        <v>0</v>
      </c>
      <c r="T52" s="21">
        <f t="shared" ca="1" si="17"/>
        <v>0</v>
      </c>
      <c r="U52" s="22">
        <f t="shared" ref="U52:U55" ca="1" si="20">SUM(D52:K52)+T52</f>
        <v>0</v>
      </c>
    </row>
    <row r="53" spans="1:21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15"/>
        <v>0</v>
      </c>
      <c r="E53" s="21">
        <f t="shared" ca="1" si="15"/>
        <v>0</v>
      </c>
      <c r="F53" s="21">
        <f t="shared" ca="1" si="15"/>
        <v>0</v>
      </c>
      <c r="G53" s="21">
        <f t="shared" ca="1" si="15"/>
        <v>0</v>
      </c>
      <c r="H53" s="21">
        <f t="shared" ca="1" si="15"/>
        <v>0</v>
      </c>
      <c r="I53" s="21">
        <f t="shared" ca="1" si="15"/>
        <v>0</v>
      </c>
      <c r="J53" s="21">
        <f t="shared" ca="1" si="15"/>
        <v>0</v>
      </c>
      <c r="K53" s="22">
        <f t="shared" ca="1" si="4"/>
        <v>0</v>
      </c>
      <c r="L53" s="21">
        <f t="shared" ca="1" si="16"/>
        <v>0</v>
      </c>
      <c r="M53" s="21">
        <f t="shared" ca="1" si="16"/>
        <v>0</v>
      </c>
      <c r="N53" s="22">
        <f t="shared" ca="1" si="5"/>
        <v>0</v>
      </c>
      <c r="O53" s="21">
        <f t="shared" ca="1" si="18"/>
        <v>0</v>
      </c>
      <c r="P53" s="21">
        <f t="shared" ca="1" si="18"/>
        <v>0</v>
      </c>
      <c r="Q53" s="22">
        <f t="shared" ca="1" si="6"/>
        <v>0</v>
      </c>
      <c r="R53" s="21">
        <f t="shared" ca="1" si="17"/>
        <v>0</v>
      </c>
      <c r="S53" s="21">
        <f t="shared" ca="1" si="17"/>
        <v>0</v>
      </c>
      <c r="T53" s="21">
        <f t="shared" ca="1" si="17"/>
        <v>0</v>
      </c>
      <c r="U53" s="22">
        <f t="shared" ca="1" si="20"/>
        <v>0</v>
      </c>
    </row>
    <row r="54" spans="1:21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15"/>
        <v>0</v>
      </c>
      <c r="E54" s="21">
        <f t="shared" ca="1" si="15"/>
        <v>0</v>
      </c>
      <c r="F54" s="21">
        <f t="shared" ca="1" si="15"/>
        <v>0</v>
      </c>
      <c r="G54" s="21">
        <f t="shared" ca="1" si="15"/>
        <v>0</v>
      </c>
      <c r="H54" s="21">
        <f t="shared" ca="1" si="15"/>
        <v>0</v>
      </c>
      <c r="I54" s="21">
        <f t="shared" ca="1" si="15"/>
        <v>0</v>
      </c>
      <c r="J54" s="21">
        <f t="shared" ca="1" si="15"/>
        <v>0</v>
      </c>
      <c r="K54" s="22">
        <f t="shared" ca="1" si="4"/>
        <v>0</v>
      </c>
      <c r="L54" s="21">
        <f t="shared" ca="1" si="16"/>
        <v>0</v>
      </c>
      <c r="M54" s="21">
        <f t="shared" ca="1" si="16"/>
        <v>0</v>
      </c>
      <c r="N54" s="22">
        <f t="shared" ca="1" si="5"/>
        <v>0</v>
      </c>
      <c r="O54" s="21">
        <f t="shared" ca="1" si="18"/>
        <v>0</v>
      </c>
      <c r="P54" s="21">
        <f t="shared" ca="1" si="18"/>
        <v>0</v>
      </c>
      <c r="Q54" s="22">
        <f t="shared" ca="1" si="6"/>
        <v>0</v>
      </c>
      <c r="R54" s="21">
        <f t="shared" ca="1" si="17"/>
        <v>0</v>
      </c>
      <c r="S54" s="21">
        <f t="shared" ca="1" si="17"/>
        <v>0</v>
      </c>
      <c r="T54" s="21">
        <f t="shared" ca="1" si="17"/>
        <v>0</v>
      </c>
      <c r="U54" s="22">
        <f t="shared" ca="1" si="20"/>
        <v>0</v>
      </c>
    </row>
    <row r="55" spans="1:21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J70" ca="1" si="21">IFERROR(INDIRECT("'"&amp;$B$2&amp;"'!"&amp;ADDRESS(MATCH($B55,INDIRECT("'"&amp;$B$2&amp;"'!$B$1:$B$1095"),0),MATCH(D$5,INDIRECT("'"&amp;$B$2&amp;"'!5:5"),0))),0)</f>
        <v>0</v>
      </c>
      <c r="E55" s="21">
        <f t="shared" ca="1" si="21"/>
        <v>0</v>
      </c>
      <c r="F55" s="21">
        <f t="shared" ca="1" si="21"/>
        <v>0</v>
      </c>
      <c r="G55" s="21">
        <f t="shared" ca="1" si="21"/>
        <v>0</v>
      </c>
      <c r="H55" s="21">
        <f t="shared" ca="1" si="21"/>
        <v>0</v>
      </c>
      <c r="I55" s="21">
        <f t="shared" ca="1" si="21"/>
        <v>0</v>
      </c>
      <c r="J55" s="21">
        <f t="shared" ca="1" si="21"/>
        <v>0</v>
      </c>
      <c r="K55" s="22">
        <f t="shared" ca="1" si="4"/>
        <v>0</v>
      </c>
      <c r="L55" s="21">
        <f t="shared" ref="L55:M70" ca="1" si="22">IFERROR(INDIRECT("'"&amp;$B$2&amp;"'!"&amp;ADDRESS(MATCH($B55,INDIRECT("'"&amp;$B$2&amp;"'!$B$1:$B$1095"),0),MATCH(L$5,INDIRECT("'"&amp;$B$2&amp;"'!5:5"),0))),0)</f>
        <v>0</v>
      </c>
      <c r="M55" s="21">
        <f t="shared" ca="1" si="22"/>
        <v>0</v>
      </c>
      <c r="N55" s="22">
        <f t="shared" ca="1" si="5"/>
        <v>0</v>
      </c>
      <c r="O55" s="21">
        <f t="shared" ca="1" si="18"/>
        <v>0</v>
      </c>
      <c r="P55" s="21">
        <f t="shared" ca="1" si="18"/>
        <v>0</v>
      </c>
      <c r="Q55" s="22">
        <f t="shared" ca="1" si="6"/>
        <v>0</v>
      </c>
      <c r="R55" s="21">
        <f t="shared" ref="R55:T70" ca="1" si="23">IFERROR(INDIRECT("'"&amp;$B$2&amp;"'!"&amp;ADDRESS(MATCH($B55,INDIRECT("'"&amp;$B$2&amp;"'!$B$1:$B$1095"),0),MATCH(R$5,INDIRECT("'"&amp;$B$2&amp;"'!5:5"),0))),0)</f>
        <v>0</v>
      </c>
      <c r="S55" s="21">
        <f t="shared" ca="1" si="23"/>
        <v>0</v>
      </c>
      <c r="T55" s="21">
        <f t="shared" ca="1" si="23"/>
        <v>0</v>
      </c>
      <c r="U55" s="22">
        <f t="shared" ca="1" si="20"/>
        <v>0</v>
      </c>
    </row>
    <row r="56" spans="1:21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21"/>
        <v>0</v>
      </c>
      <c r="E56" s="21">
        <f t="shared" ca="1" si="21"/>
        <v>0</v>
      </c>
      <c r="F56" s="21">
        <f t="shared" ca="1" si="21"/>
        <v>0</v>
      </c>
      <c r="G56" s="21">
        <f t="shared" ca="1" si="21"/>
        <v>0</v>
      </c>
      <c r="H56" s="21">
        <f t="shared" ca="1" si="21"/>
        <v>0</v>
      </c>
      <c r="I56" s="21">
        <f t="shared" ca="1" si="21"/>
        <v>0</v>
      </c>
      <c r="J56" s="21">
        <f t="shared" ca="1" si="21"/>
        <v>0</v>
      </c>
      <c r="K56" s="22">
        <f t="shared" ca="1" si="4"/>
        <v>0</v>
      </c>
      <c r="L56" s="21">
        <f t="shared" ca="1" si="22"/>
        <v>0</v>
      </c>
      <c r="M56" s="21">
        <f t="shared" ca="1" si="22"/>
        <v>0</v>
      </c>
      <c r="N56" s="22">
        <f t="shared" ca="1" si="5"/>
        <v>0</v>
      </c>
      <c r="O56" s="21">
        <f t="shared" ca="1" si="18"/>
        <v>0</v>
      </c>
      <c r="P56" s="21">
        <f t="shared" ca="1" si="18"/>
        <v>0</v>
      </c>
      <c r="Q56" s="22">
        <f t="shared" ca="1" si="6"/>
        <v>0</v>
      </c>
      <c r="R56" s="21">
        <f t="shared" ca="1" si="23"/>
        <v>0</v>
      </c>
      <c r="S56" s="21">
        <f t="shared" ca="1" si="23"/>
        <v>0</v>
      </c>
      <c r="T56" s="21">
        <f t="shared" ca="1" si="23"/>
        <v>0</v>
      </c>
      <c r="U56" s="22">
        <f t="shared" ca="1" si="19"/>
        <v>0</v>
      </c>
    </row>
    <row r="57" spans="1:21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21"/>
        <v>0</v>
      </c>
      <c r="E57" s="21">
        <f t="shared" ca="1" si="21"/>
        <v>3076545023.7582197</v>
      </c>
      <c r="F57" s="21">
        <f t="shared" ca="1" si="21"/>
        <v>0</v>
      </c>
      <c r="G57" s="21">
        <f t="shared" ca="1" si="21"/>
        <v>0</v>
      </c>
      <c r="H57" s="21">
        <f t="shared" ca="1" si="21"/>
        <v>0</v>
      </c>
      <c r="I57" s="21">
        <f t="shared" ca="1" si="21"/>
        <v>0</v>
      </c>
      <c r="J57" s="21">
        <f t="shared" ca="1" si="21"/>
        <v>0</v>
      </c>
      <c r="K57" s="22">
        <f t="shared" ca="1" si="4"/>
        <v>0</v>
      </c>
      <c r="L57" s="21">
        <f t="shared" ca="1" si="22"/>
        <v>0</v>
      </c>
      <c r="M57" s="21">
        <f t="shared" ca="1" si="22"/>
        <v>0</v>
      </c>
      <c r="N57" s="22">
        <f t="shared" ca="1" si="5"/>
        <v>0</v>
      </c>
      <c r="O57" s="21">
        <f t="shared" ca="1" si="18"/>
        <v>0</v>
      </c>
      <c r="P57" s="21">
        <f t="shared" ca="1" si="18"/>
        <v>0</v>
      </c>
      <c r="Q57" s="22">
        <f t="shared" ca="1" si="6"/>
        <v>0</v>
      </c>
      <c r="R57" s="21">
        <f t="shared" ca="1" si="23"/>
        <v>0</v>
      </c>
      <c r="S57" s="21">
        <f t="shared" ca="1" si="23"/>
        <v>0</v>
      </c>
      <c r="T57" s="21">
        <f t="shared" ca="1" si="23"/>
        <v>0</v>
      </c>
      <c r="U57" s="22">
        <f t="shared" ca="1" si="19"/>
        <v>3076545023.7582197</v>
      </c>
    </row>
    <row r="58" spans="1:21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21"/>
        <v>0</v>
      </c>
      <c r="E58" s="21">
        <f t="shared" ca="1" si="21"/>
        <v>249149.94000000006</v>
      </c>
      <c r="F58" s="21">
        <f t="shared" ca="1" si="21"/>
        <v>0</v>
      </c>
      <c r="G58" s="21">
        <f t="shared" ca="1" si="21"/>
        <v>0</v>
      </c>
      <c r="H58" s="21">
        <f t="shared" ca="1" si="21"/>
        <v>0</v>
      </c>
      <c r="I58" s="21">
        <f t="shared" ca="1" si="21"/>
        <v>0</v>
      </c>
      <c r="J58" s="21">
        <f t="shared" ca="1" si="21"/>
        <v>0</v>
      </c>
      <c r="K58" s="22">
        <f t="shared" ca="1" si="4"/>
        <v>0</v>
      </c>
      <c r="L58" s="21">
        <f t="shared" ca="1" si="22"/>
        <v>0</v>
      </c>
      <c r="M58" s="21">
        <f t="shared" ca="1" si="22"/>
        <v>0</v>
      </c>
      <c r="N58" s="22">
        <f t="shared" ca="1" si="5"/>
        <v>0</v>
      </c>
      <c r="O58" s="21">
        <f t="shared" ca="1" si="18"/>
        <v>0</v>
      </c>
      <c r="P58" s="21">
        <f t="shared" ca="1" si="18"/>
        <v>0</v>
      </c>
      <c r="Q58" s="22">
        <f t="shared" ca="1" si="6"/>
        <v>0</v>
      </c>
      <c r="R58" s="21">
        <f t="shared" ca="1" si="23"/>
        <v>0</v>
      </c>
      <c r="S58" s="21">
        <f t="shared" ca="1" si="23"/>
        <v>0</v>
      </c>
      <c r="T58" s="21">
        <f t="shared" ca="1" si="23"/>
        <v>0</v>
      </c>
      <c r="U58" s="22">
        <f t="shared" ca="1" si="19"/>
        <v>249149.94000000006</v>
      </c>
    </row>
    <row r="59" spans="1:21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21"/>
        <v>0</v>
      </c>
      <c r="E59" s="21">
        <f t="shared" ca="1" si="21"/>
        <v>44965645.990000002</v>
      </c>
      <c r="F59" s="21">
        <f t="shared" ca="1" si="21"/>
        <v>0</v>
      </c>
      <c r="G59" s="21">
        <f t="shared" ca="1" si="21"/>
        <v>0</v>
      </c>
      <c r="H59" s="21">
        <f t="shared" ca="1" si="21"/>
        <v>0</v>
      </c>
      <c r="I59" s="21">
        <f t="shared" ca="1" si="21"/>
        <v>0</v>
      </c>
      <c r="J59" s="21">
        <f t="shared" ca="1" si="21"/>
        <v>0</v>
      </c>
      <c r="K59" s="22">
        <f t="shared" ca="1" si="4"/>
        <v>0</v>
      </c>
      <c r="L59" s="21">
        <f t="shared" ca="1" si="22"/>
        <v>0</v>
      </c>
      <c r="M59" s="21">
        <f t="shared" ca="1" si="22"/>
        <v>0</v>
      </c>
      <c r="N59" s="22">
        <f t="shared" ca="1" si="5"/>
        <v>0</v>
      </c>
      <c r="O59" s="21">
        <f t="shared" ca="1" si="18"/>
        <v>0</v>
      </c>
      <c r="P59" s="21">
        <f t="shared" ca="1" si="18"/>
        <v>0</v>
      </c>
      <c r="Q59" s="22">
        <f t="shared" ca="1" si="6"/>
        <v>0</v>
      </c>
      <c r="R59" s="21">
        <f t="shared" ca="1" si="23"/>
        <v>0</v>
      </c>
      <c r="S59" s="21">
        <f t="shared" ca="1" si="23"/>
        <v>0</v>
      </c>
      <c r="T59" s="21">
        <f t="shared" ca="1" si="23"/>
        <v>0</v>
      </c>
      <c r="U59" s="22">
        <f t="shared" ca="1" si="19"/>
        <v>44965645.990000002</v>
      </c>
    </row>
    <row r="60" spans="1:21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21"/>
        <v>0</v>
      </c>
      <c r="E60" s="21">
        <f t="shared" ca="1" si="21"/>
        <v>5844907.2100000717</v>
      </c>
      <c r="F60" s="21">
        <f t="shared" ca="1" si="21"/>
        <v>0</v>
      </c>
      <c r="G60" s="21">
        <f t="shared" ca="1" si="21"/>
        <v>0</v>
      </c>
      <c r="H60" s="21">
        <f t="shared" ca="1" si="21"/>
        <v>0</v>
      </c>
      <c r="I60" s="21">
        <f t="shared" ca="1" si="21"/>
        <v>0</v>
      </c>
      <c r="J60" s="21">
        <f t="shared" ca="1" si="21"/>
        <v>0</v>
      </c>
      <c r="K60" s="22">
        <f t="shared" ca="1" si="4"/>
        <v>0</v>
      </c>
      <c r="L60" s="21">
        <f t="shared" ca="1" si="22"/>
        <v>0</v>
      </c>
      <c r="M60" s="21">
        <f t="shared" ca="1" si="22"/>
        <v>0</v>
      </c>
      <c r="N60" s="22">
        <f t="shared" ca="1" si="5"/>
        <v>0</v>
      </c>
      <c r="O60" s="21">
        <f t="shared" ref="O60:P76" ca="1" si="24">IFERROR(INDIRECT("'"&amp;$B$2&amp;"'!"&amp;ADDRESS(MATCH($B60,INDIRECT("'"&amp;$B$2&amp;"'!$B$1:$B$1095"),0),MATCH(O$5,INDIRECT("'"&amp;$B$2&amp;"'!5:5"),0))),0)</f>
        <v>0</v>
      </c>
      <c r="P60" s="21">
        <f t="shared" ca="1" si="24"/>
        <v>0</v>
      </c>
      <c r="Q60" s="22">
        <f t="shared" ca="1" si="6"/>
        <v>0</v>
      </c>
      <c r="R60" s="21">
        <f t="shared" ca="1" si="23"/>
        <v>0</v>
      </c>
      <c r="S60" s="21">
        <f t="shared" ca="1" si="23"/>
        <v>0</v>
      </c>
      <c r="T60" s="21">
        <f t="shared" ca="1" si="23"/>
        <v>0</v>
      </c>
      <c r="U60" s="22">
        <f t="shared" ref="U60:U76" ca="1" si="25">SUM(D60:K60)+T60</f>
        <v>5844907.2100000717</v>
      </c>
    </row>
    <row r="61" spans="1:21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21"/>
        <v>0</v>
      </c>
      <c r="E61" s="21">
        <f t="shared" ca="1" si="21"/>
        <v>11118507.26</v>
      </c>
      <c r="F61" s="21">
        <f t="shared" ca="1" si="21"/>
        <v>0</v>
      </c>
      <c r="G61" s="21">
        <f t="shared" ca="1" si="21"/>
        <v>0</v>
      </c>
      <c r="H61" s="21">
        <f t="shared" ca="1" si="21"/>
        <v>0</v>
      </c>
      <c r="I61" s="21">
        <f t="shared" ca="1" si="21"/>
        <v>0</v>
      </c>
      <c r="J61" s="21">
        <f t="shared" ca="1" si="21"/>
        <v>0</v>
      </c>
      <c r="K61" s="22">
        <f t="shared" ca="1" si="4"/>
        <v>0</v>
      </c>
      <c r="L61" s="21">
        <f t="shared" ca="1" si="22"/>
        <v>0</v>
      </c>
      <c r="M61" s="21">
        <f t="shared" ca="1" si="22"/>
        <v>0</v>
      </c>
      <c r="N61" s="22">
        <f t="shared" ca="1" si="5"/>
        <v>0</v>
      </c>
      <c r="O61" s="21">
        <f t="shared" ca="1" si="24"/>
        <v>0</v>
      </c>
      <c r="P61" s="21">
        <f t="shared" ca="1" si="24"/>
        <v>0</v>
      </c>
      <c r="Q61" s="22">
        <f t="shared" ca="1" si="6"/>
        <v>0</v>
      </c>
      <c r="R61" s="21">
        <f t="shared" ca="1" si="23"/>
        <v>0</v>
      </c>
      <c r="S61" s="21">
        <f t="shared" ca="1" si="23"/>
        <v>0</v>
      </c>
      <c r="T61" s="21">
        <f t="shared" ca="1" si="23"/>
        <v>0</v>
      </c>
      <c r="U61" s="22">
        <f t="shared" ca="1" si="25"/>
        <v>11118507.26</v>
      </c>
    </row>
    <row r="62" spans="1:21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21"/>
        <v>0</v>
      </c>
      <c r="E62" s="21">
        <f t="shared" ca="1" si="21"/>
        <v>7832829387.1458969</v>
      </c>
      <c r="F62" s="21">
        <f t="shared" ca="1" si="21"/>
        <v>0</v>
      </c>
      <c r="G62" s="21">
        <f t="shared" ca="1" si="21"/>
        <v>0</v>
      </c>
      <c r="H62" s="21">
        <f t="shared" ca="1" si="21"/>
        <v>0</v>
      </c>
      <c r="I62" s="21">
        <f t="shared" ca="1" si="21"/>
        <v>0</v>
      </c>
      <c r="J62" s="21">
        <f t="shared" ca="1" si="21"/>
        <v>0</v>
      </c>
      <c r="K62" s="22">
        <f t="shared" ca="1" si="4"/>
        <v>0</v>
      </c>
      <c r="L62" s="21">
        <f t="shared" ca="1" si="22"/>
        <v>0</v>
      </c>
      <c r="M62" s="21">
        <f t="shared" ca="1" si="22"/>
        <v>0</v>
      </c>
      <c r="N62" s="22">
        <f t="shared" ca="1" si="5"/>
        <v>0</v>
      </c>
      <c r="O62" s="21">
        <f t="shared" ca="1" si="24"/>
        <v>0</v>
      </c>
      <c r="P62" s="21">
        <f t="shared" ca="1" si="24"/>
        <v>0</v>
      </c>
      <c r="Q62" s="22">
        <f t="shared" ca="1" si="6"/>
        <v>0</v>
      </c>
      <c r="R62" s="21">
        <f t="shared" ca="1" si="23"/>
        <v>0</v>
      </c>
      <c r="S62" s="21">
        <f t="shared" ca="1" si="23"/>
        <v>0</v>
      </c>
      <c r="T62" s="21">
        <f t="shared" ca="1" si="23"/>
        <v>0</v>
      </c>
      <c r="U62" s="22">
        <f t="shared" ca="1" si="25"/>
        <v>7832829387.1458969</v>
      </c>
    </row>
    <row r="63" spans="1:21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21"/>
        <v>0</v>
      </c>
      <c r="E63" s="21">
        <f t="shared" ca="1" si="21"/>
        <v>8039160.1600000001</v>
      </c>
      <c r="F63" s="21">
        <f t="shared" ca="1" si="21"/>
        <v>0</v>
      </c>
      <c r="G63" s="21">
        <f t="shared" ca="1" si="21"/>
        <v>0</v>
      </c>
      <c r="H63" s="21">
        <f t="shared" ca="1" si="21"/>
        <v>0</v>
      </c>
      <c r="I63" s="21">
        <f t="shared" ca="1" si="21"/>
        <v>0</v>
      </c>
      <c r="J63" s="21">
        <f t="shared" ca="1" si="21"/>
        <v>0</v>
      </c>
      <c r="K63" s="22">
        <f t="shared" ca="1" si="4"/>
        <v>0</v>
      </c>
      <c r="L63" s="21">
        <f t="shared" ca="1" si="22"/>
        <v>0</v>
      </c>
      <c r="M63" s="21">
        <f t="shared" ca="1" si="22"/>
        <v>0</v>
      </c>
      <c r="N63" s="22">
        <f t="shared" ca="1" si="5"/>
        <v>0</v>
      </c>
      <c r="O63" s="21">
        <f t="shared" ca="1" si="24"/>
        <v>0</v>
      </c>
      <c r="P63" s="21">
        <f t="shared" ca="1" si="24"/>
        <v>0</v>
      </c>
      <c r="Q63" s="22">
        <f t="shared" ca="1" si="6"/>
        <v>0</v>
      </c>
      <c r="R63" s="21">
        <f t="shared" ca="1" si="23"/>
        <v>0</v>
      </c>
      <c r="S63" s="21">
        <f t="shared" ca="1" si="23"/>
        <v>0</v>
      </c>
      <c r="T63" s="21">
        <f t="shared" ca="1" si="23"/>
        <v>0</v>
      </c>
      <c r="U63" s="22">
        <f t="shared" ca="1" si="25"/>
        <v>8039160.1600000001</v>
      </c>
    </row>
    <row r="64" spans="1:21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21"/>
        <v>0</v>
      </c>
      <c r="E64" s="21">
        <f t="shared" ca="1" si="21"/>
        <v>390449148.47999996</v>
      </c>
      <c r="F64" s="21">
        <f t="shared" ca="1" si="21"/>
        <v>0</v>
      </c>
      <c r="G64" s="21">
        <f t="shared" ca="1" si="21"/>
        <v>0</v>
      </c>
      <c r="H64" s="21">
        <f t="shared" ca="1" si="21"/>
        <v>0</v>
      </c>
      <c r="I64" s="21">
        <f t="shared" ca="1" si="21"/>
        <v>0</v>
      </c>
      <c r="J64" s="21">
        <f t="shared" ca="1" si="21"/>
        <v>0</v>
      </c>
      <c r="K64" s="22">
        <f t="shared" ca="1" si="4"/>
        <v>0</v>
      </c>
      <c r="L64" s="21">
        <f t="shared" ca="1" si="22"/>
        <v>0</v>
      </c>
      <c r="M64" s="21">
        <f t="shared" ca="1" si="22"/>
        <v>0</v>
      </c>
      <c r="N64" s="22">
        <f t="shared" ca="1" si="5"/>
        <v>0</v>
      </c>
      <c r="O64" s="21">
        <f t="shared" ca="1" si="24"/>
        <v>0</v>
      </c>
      <c r="P64" s="21">
        <f t="shared" ca="1" si="24"/>
        <v>0</v>
      </c>
      <c r="Q64" s="22">
        <f t="shared" ca="1" si="6"/>
        <v>0</v>
      </c>
      <c r="R64" s="21">
        <f t="shared" ca="1" si="23"/>
        <v>0</v>
      </c>
      <c r="S64" s="21">
        <f t="shared" ca="1" si="23"/>
        <v>0</v>
      </c>
      <c r="T64" s="21">
        <f t="shared" ca="1" si="23"/>
        <v>0</v>
      </c>
      <c r="U64" s="22">
        <f t="shared" ca="1" si="25"/>
        <v>390449148.47999996</v>
      </c>
    </row>
    <row r="65" spans="1:21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21"/>
        <v>21562219.209999993</v>
      </c>
      <c r="E65" s="21">
        <f t="shared" ca="1" si="21"/>
        <v>57045685.029999994</v>
      </c>
      <c r="F65" s="21">
        <f t="shared" ca="1" si="21"/>
        <v>0</v>
      </c>
      <c r="G65" s="21">
        <f t="shared" ca="1" si="21"/>
        <v>0</v>
      </c>
      <c r="H65" s="21">
        <f t="shared" ca="1" si="21"/>
        <v>0</v>
      </c>
      <c r="I65" s="21">
        <f t="shared" ca="1" si="21"/>
        <v>0</v>
      </c>
      <c r="J65" s="21">
        <f t="shared" ca="1" si="21"/>
        <v>0</v>
      </c>
      <c r="K65" s="22">
        <f t="shared" ca="1" si="4"/>
        <v>0</v>
      </c>
      <c r="L65" s="21">
        <f t="shared" ca="1" si="22"/>
        <v>0</v>
      </c>
      <c r="M65" s="21">
        <f t="shared" ca="1" si="22"/>
        <v>0</v>
      </c>
      <c r="N65" s="22">
        <f t="shared" ca="1" si="5"/>
        <v>0</v>
      </c>
      <c r="O65" s="21">
        <f t="shared" ca="1" si="24"/>
        <v>0</v>
      </c>
      <c r="P65" s="21">
        <f t="shared" ca="1" si="24"/>
        <v>0</v>
      </c>
      <c r="Q65" s="22">
        <f t="shared" ca="1" si="6"/>
        <v>0</v>
      </c>
      <c r="R65" s="21">
        <f t="shared" ca="1" si="23"/>
        <v>0</v>
      </c>
      <c r="S65" s="21">
        <f t="shared" ca="1" si="23"/>
        <v>0</v>
      </c>
      <c r="T65" s="21">
        <f t="shared" ca="1" si="23"/>
        <v>0</v>
      </c>
      <c r="U65" s="22">
        <f t="shared" ca="1" si="25"/>
        <v>78607904.23999998</v>
      </c>
    </row>
    <row r="66" spans="1:21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21"/>
        <v>0</v>
      </c>
      <c r="E66" s="21">
        <f t="shared" ca="1" si="21"/>
        <v>3412959.360000011</v>
      </c>
      <c r="F66" s="21">
        <f t="shared" ca="1" si="21"/>
        <v>0</v>
      </c>
      <c r="G66" s="21">
        <f t="shared" ca="1" si="21"/>
        <v>0</v>
      </c>
      <c r="H66" s="21">
        <f t="shared" ca="1" si="21"/>
        <v>0</v>
      </c>
      <c r="I66" s="21">
        <f t="shared" ca="1" si="21"/>
        <v>0</v>
      </c>
      <c r="J66" s="21">
        <f t="shared" ca="1" si="21"/>
        <v>0</v>
      </c>
      <c r="K66" s="22">
        <f t="shared" ca="1" si="4"/>
        <v>0</v>
      </c>
      <c r="L66" s="21">
        <f t="shared" ca="1" si="22"/>
        <v>0</v>
      </c>
      <c r="M66" s="21">
        <f t="shared" ca="1" si="22"/>
        <v>0</v>
      </c>
      <c r="N66" s="22">
        <f t="shared" ca="1" si="5"/>
        <v>0</v>
      </c>
      <c r="O66" s="21">
        <f t="shared" ca="1" si="24"/>
        <v>0</v>
      </c>
      <c r="P66" s="21">
        <f t="shared" ca="1" si="24"/>
        <v>0</v>
      </c>
      <c r="Q66" s="22">
        <f t="shared" ca="1" si="6"/>
        <v>0</v>
      </c>
      <c r="R66" s="21">
        <f t="shared" ca="1" si="23"/>
        <v>0</v>
      </c>
      <c r="S66" s="21">
        <f t="shared" ca="1" si="23"/>
        <v>0</v>
      </c>
      <c r="T66" s="21">
        <f t="shared" ca="1" si="23"/>
        <v>0</v>
      </c>
      <c r="U66" s="22">
        <f t="shared" ca="1" si="25"/>
        <v>3412959.360000011</v>
      </c>
    </row>
    <row r="67" spans="1:21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21"/>
        <v>0</v>
      </c>
      <c r="E67" s="21">
        <f t="shared" ca="1" si="21"/>
        <v>2959559962.027432</v>
      </c>
      <c r="F67" s="21">
        <f t="shared" ca="1" si="21"/>
        <v>0</v>
      </c>
      <c r="G67" s="21">
        <f t="shared" ca="1" si="21"/>
        <v>0</v>
      </c>
      <c r="H67" s="21">
        <f t="shared" ca="1" si="21"/>
        <v>0</v>
      </c>
      <c r="I67" s="21">
        <f t="shared" ca="1" si="21"/>
        <v>0</v>
      </c>
      <c r="J67" s="21">
        <f t="shared" ca="1" si="21"/>
        <v>0</v>
      </c>
      <c r="K67" s="22">
        <f t="shared" ca="1" si="4"/>
        <v>0</v>
      </c>
      <c r="L67" s="21">
        <f t="shared" ca="1" si="22"/>
        <v>0</v>
      </c>
      <c r="M67" s="21">
        <f t="shared" ca="1" si="22"/>
        <v>0</v>
      </c>
      <c r="N67" s="22">
        <f t="shared" ca="1" si="5"/>
        <v>0</v>
      </c>
      <c r="O67" s="21">
        <f t="shared" ca="1" si="24"/>
        <v>0</v>
      </c>
      <c r="P67" s="21">
        <f t="shared" ca="1" si="24"/>
        <v>0</v>
      </c>
      <c r="Q67" s="22">
        <f t="shared" ca="1" si="6"/>
        <v>0</v>
      </c>
      <c r="R67" s="21">
        <f t="shared" ca="1" si="23"/>
        <v>0</v>
      </c>
      <c r="S67" s="21">
        <f t="shared" ca="1" si="23"/>
        <v>0</v>
      </c>
      <c r="T67" s="21">
        <f t="shared" ca="1" si="23"/>
        <v>0</v>
      </c>
      <c r="U67" s="22">
        <f t="shared" ca="1" si="25"/>
        <v>2959559962.027432</v>
      </c>
    </row>
    <row r="68" spans="1:21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21"/>
        <v>0</v>
      </c>
      <c r="E68" s="21">
        <f t="shared" ca="1" si="21"/>
        <v>14452442.399999958</v>
      </c>
      <c r="F68" s="21">
        <f t="shared" ca="1" si="21"/>
        <v>0</v>
      </c>
      <c r="G68" s="21">
        <f t="shared" ca="1" si="21"/>
        <v>0</v>
      </c>
      <c r="H68" s="21">
        <f t="shared" ca="1" si="21"/>
        <v>0</v>
      </c>
      <c r="I68" s="21">
        <f t="shared" ca="1" si="21"/>
        <v>0</v>
      </c>
      <c r="J68" s="21">
        <f t="shared" ca="1" si="21"/>
        <v>0</v>
      </c>
      <c r="K68" s="22">
        <f t="shared" ca="1" si="4"/>
        <v>0</v>
      </c>
      <c r="L68" s="21">
        <f t="shared" ca="1" si="22"/>
        <v>0</v>
      </c>
      <c r="M68" s="21">
        <f t="shared" ca="1" si="22"/>
        <v>0</v>
      </c>
      <c r="N68" s="22">
        <f t="shared" ca="1" si="5"/>
        <v>0</v>
      </c>
      <c r="O68" s="21">
        <f t="shared" ca="1" si="24"/>
        <v>0</v>
      </c>
      <c r="P68" s="21">
        <f t="shared" ca="1" si="24"/>
        <v>0</v>
      </c>
      <c r="Q68" s="22">
        <f t="shared" ca="1" si="6"/>
        <v>0</v>
      </c>
      <c r="R68" s="21">
        <f t="shared" ca="1" si="23"/>
        <v>0</v>
      </c>
      <c r="S68" s="21">
        <f t="shared" ca="1" si="23"/>
        <v>0</v>
      </c>
      <c r="T68" s="21">
        <f t="shared" ca="1" si="23"/>
        <v>0</v>
      </c>
      <c r="U68" s="22">
        <f t="shared" ca="1" si="25"/>
        <v>14452442.399999958</v>
      </c>
    </row>
    <row r="69" spans="1:21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21"/>
        <v>0</v>
      </c>
      <c r="E69" s="21">
        <f t="shared" ca="1" si="21"/>
        <v>28009.89</v>
      </c>
      <c r="F69" s="21">
        <f t="shared" ca="1" si="21"/>
        <v>0</v>
      </c>
      <c r="G69" s="21">
        <f t="shared" ca="1" si="21"/>
        <v>0</v>
      </c>
      <c r="H69" s="21">
        <f t="shared" ca="1" si="21"/>
        <v>0</v>
      </c>
      <c r="I69" s="21">
        <f t="shared" ca="1" si="21"/>
        <v>0</v>
      </c>
      <c r="J69" s="21">
        <f t="shared" ca="1" si="21"/>
        <v>0</v>
      </c>
      <c r="K69" s="22">
        <f t="shared" ca="1" si="4"/>
        <v>0</v>
      </c>
      <c r="L69" s="21">
        <f t="shared" ca="1" si="22"/>
        <v>0</v>
      </c>
      <c r="M69" s="21">
        <f t="shared" ca="1" si="22"/>
        <v>0</v>
      </c>
      <c r="N69" s="22">
        <f t="shared" ca="1" si="5"/>
        <v>0</v>
      </c>
      <c r="O69" s="21">
        <f t="shared" ca="1" si="24"/>
        <v>0</v>
      </c>
      <c r="P69" s="21">
        <f t="shared" ca="1" si="24"/>
        <v>0</v>
      </c>
      <c r="Q69" s="22">
        <f t="shared" ca="1" si="6"/>
        <v>0</v>
      </c>
      <c r="R69" s="21">
        <f t="shared" ca="1" si="23"/>
        <v>0</v>
      </c>
      <c r="S69" s="21">
        <f t="shared" ca="1" si="23"/>
        <v>0</v>
      </c>
      <c r="T69" s="21">
        <f t="shared" ca="1" si="23"/>
        <v>0</v>
      </c>
      <c r="U69" s="22">
        <f t="shared" ca="1" si="25"/>
        <v>28009.89</v>
      </c>
    </row>
    <row r="70" spans="1:21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21"/>
        <v>0</v>
      </c>
      <c r="E70" s="21">
        <f t="shared" ca="1" si="21"/>
        <v>61502877.740000002</v>
      </c>
      <c r="F70" s="21">
        <f t="shared" ca="1" si="21"/>
        <v>0</v>
      </c>
      <c r="G70" s="21">
        <f t="shared" ca="1" si="21"/>
        <v>0</v>
      </c>
      <c r="H70" s="21">
        <f t="shared" ca="1" si="21"/>
        <v>0</v>
      </c>
      <c r="I70" s="21">
        <f t="shared" ca="1" si="21"/>
        <v>0</v>
      </c>
      <c r="J70" s="21">
        <f t="shared" ca="1" si="21"/>
        <v>0</v>
      </c>
      <c r="K70" s="22">
        <f t="shared" ca="1" si="4"/>
        <v>0</v>
      </c>
      <c r="L70" s="21">
        <f t="shared" ca="1" si="22"/>
        <v>0</v>
      </c>
      <c r="M70" s="21">
        <f t="shared" ca="1" si="22"/>
        <v>0</v>
      </c>
      <c r="N70" s="22">
        <f t="shared" ca="1" si="5"/>
        <v>0</v>
      </c>
      <c r="O70" s="21">
        <f t="shared" ca="1" si="24"/>
        <v>0</v>
      </c>
      <c r="P70" s="21">
        <f t="shared" ca="1" si="24"/>
        <v>0</v>
      </c>
      <c r="Q70" s="22">
        <f t="shared" ca="1" si="6"/>
        <v>0</v>
      </c>
      <c r="R70" s="21">
        <f t="shared" ca="1" si="23"/>
        <v>0</v>
      </c>
      <c r="S70" s="21">
        <f t="shared" ca="1" si="23"/>
        <v>0</v>
      </c>
      <c r="T70" s="21">
        <f t="shared" ca="1" si="23"/>
        <v>0</v>
      </c>
      <c r="U70" s="22">
        <f t="shared" ca="1" si="25"/>
        <v>61502877.740000002</v>
      </c>
    </row>
    <row r="71" spans="1:21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J76" ca="1" si="26">IFERROR(INDIRECT("'"&amp;$B$2&amp;"'!"&amp;ADDRESS(MATCH($B71,INDIRECT("'"&amp;$B$2&amp;"'!$B$1:$B$1095"),0),MATCH(D$5,INDIRECT("'"&amp;$B$2&amp;"'!5:5"),0))),0)</f>
        <v>0</v>
      </c>
      <c r="E71" s="21">
        <f t="shared" ca="1" si="26"/>
        <v>23445181.334339999</v>
      </c>
      <c r="F71" s="21">
        <f t="shared" ca="1" si="26"/>
        <v>0</v>
      </c>
      <c r="G71" s="21">
        <f t="shared" ca="1" si="26"/>
        <v>0</v>
      </c>
      <c r="H71" s="21">
        <f t="shared" ca="1" si="26"/>
        <v>0</v>
      </c>
      <c r="I71" s="21">
        <f t="shared" ca="1" si="26"/>
        <v>0</v>
      </c>
      <c r="J71" s="21">
        <f t="shared" ca="1" si="26"/>
        <v>0</v>
      </c>
      <c r="K71" s="22">
        <f t="shared" ca="1" si="4"/>
        <v>0</v>
      </c>
      <c r="L71" s="21">
        <f t="shared" ref="L71:M76" ca="1" si="27">IFERROR(INDIRECT("'"&amp;$B$2&amp;"'!"&amp;ADDRESS(MATCH($B71,INDIRECT("'"&amp;$B$2&amp;"'!$B$1:$B$1095"),0),MATCH(L$5,INDIRECT("'"&amp;$B$2&amp;"'!5:5"),0))),0)</f>
        <v>0</v>
      </c>
      <c r="M71" s="21">
        <f t="shared" ca="1" si="27"/>
        <v>0</v>
      </c>
      <c r="N71" s="22">
        <f t="shared" ca="1" si="5"/>
        <v>0</v>
      </c>
      <c r="O71" s="21">
        <f t="shared" ca="1" si="24"/>
        <v>0</v>
      </c>
      <c r="P71" s="21">
        <f t="shared" ca="1" si="24"/>
        <v>0</v>
      </c>
      <c r="Q71" s="22">
        <f t="shared" ca="1" si="6"/>
        <v>0</v>
      </c>
      <c r="R71" s="21">
        <f t="shared" ref="R71:T76" ca="1" si="28">IFERROR(INDIRECT("'"&amp;$B$2&amp;"'!"&amp;ADDRESS(MATCH($B71,INDIRECT("'"&amp;$B$2&amp;"'!$B$1:$B$1095"),0),MATCH(R$5,INDIRECT("'"&amp;$B$2&amp;"'!5:5"),0))),0)</f>
        <v>0</v>
      </c>
      <c r="S71" s="21">
        <f t="shared" ca="1" si="28"/>
        <v>0</v>
      </c>
      <c r="T71" s="21">
        <f t="shared" ca="1" si="28"/>
        <v>0</v>
      </c>
      <c r="U71" s="22">
        <f t="shared" ca="1" si="25"/>
        <v>23445181.334339999</v>
      </c>
    </row>
    <row r="72" spans="1:21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26"/>
        <v>0</v>
      </c>
      <c r="E72" s="21">
        <f t="shared" ca="1" si="26"/>
        <v>167196201.68000001</v>
      </c>
      <c r="F72" s="21">
        <f t="shared" ca="1" si="26"/>
        <v>0</v>
      </c>
      <c r="G72" s="21">
        <f t="shared" ca="1" si="26"/>
        <v>0</v>
      </c>
      <c r="H72" s="21">
        <f t="shared" ca="1" si="26"/>
        <v>0</v>
      </c>
      <c r="I72" s="21">
        <f t="shared" ca="1" si="26"/>
        <v>0</v>
      </c>
      <c r="J72" s="21">
        <f t="shared" ca="1" si="26"/>
        <v>0</v>
      </c>
      <c r="K72" s="22">
        <f t="shared" ref="K72:K76" ca="1" si="29">L72+M72+N72+Q72</f>
        <v>0</v>
      </c>
      <c r="L72" s="21">
        <f t="shared" ca="1" si="27"/>
        <v>0</v>
      </c>
      <c r="M72" s="21">
        <f t="shared" ca="1" si="27"/>
        <v>0</v>
      </c>
      <c r="N72" s="22">
        <f t="shared" ref="N72:N76" ca="1" si="30">+O72+P72</f>
        <v>0</v>
      </c>
      <c r="O72" s="21">
        <f t="shared" ca="1" si="24"/>
        <v>0</v>
      </c>
      <c r="P72" s="21">
        <f t="shared" ca="1" si="24"/>
        <v>0</v>
      </c>
      <c r="Q72" s="22">
        <f t="shared" ref="Q72:Q76" ca="1" si="31">+R72+S72</f>
        <v>0</v>
      </c>
      <c r="R72" s="21">
        <f t="shared" ca="1" si="28"/>
        <v>0</v>
      </c>
      <c r="S72" s="21">
        <f t="shared" ca="1" si="28"/>
        <v>0</v>
      </c>
      <c r="T72" s="21">
        <f t="shared" ca="1" si="28"/>
        <v>0</v>
      </c>
      <c r="U72" s="22">
        <f t="shared" ca="1" si="25"/>
        <v>167196201.68000001</v>
      </c>
    </row>
    <row r="73" spans="1:21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26"/>
        <v>0</v>
      </c>
      <c r="E73" s="21">
        <f t="shared" ca="1" si="26"/>
        <v>188405.6</v>
      </c>
      <c r="F73" s="21">
        <f t="shared" ca="1" si="26"/>
        <v>0</v>
      </c>
      <c r="G73" s="21">
        <f t="shared" ca="1" si="26"/>
        <v>0</v>
      </c>
      <c r="H73" s="21">
        <f t="shared" ca="1" si="26"/>
        <v>0</v>
      </c>
      <c r="I73" s="21">
        <f t="shared" ca="1" si="26"/>
        <v>0</v>
      </c>
      <c r="J73" s="21">
        <f t="shared" ca="1" si="26"/>
        <v>0</v>
      </c>
      <c r="K73" s="22">
        <f t="shared" ca="1" si="29"/>
        <v>0</v>
      </c>
      <c r="L73" s="21">
        <f t="shared" ca="1" si="27"/>
        <v>0</v>
      </c>
      <c r="M73" s="21">
        <f t="shared" ca="1" si="27"/>
        <v>0</v>
      </c>
      <c r="N73" s="22">
        <f t="shared" ca="1" si="30"/>
        <v>0</v>
      </c>
      <c r="O73" s="21">
        <f t="shared" ca="1" si="24"/>
        <v>0</v>
      </c>
      <c r="P73" s="21">
        <f t="shared" ca="1" si="24"/>
        <v>0</v>
      </c>
      <c r="Q73" s="22">
        <f t="shared" ca="1" si="31"/>
        <v>0</v>
      </c>
      <c r="R73" s="21">
        <f t="shared" ca="1" si="28"/>
        <v>0</v>
      </c>
      <c r="S73" s="21">
        <f t="shared" ca="1" si="28"/>
        <v>0</v>
      </c>
      <c r="T73" s="21">
        <f t="shared" ca="1" si="28"/>
        <v>0</v>
      </c>
      <c r="U73" s="22">
        <f t="shared" ca="1" si="25"/>
        <v>188405.6</v>
      </c>
    </row>
    <row r="74" spans="1:21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26"/>
        <v>0</v>
      </c>
      <c r="E74" s="21">
        <f t="shared" ca="1" si="26"/>
        <v>1750603.9599999872</v>
      </c>
      <c r="F74" s="21">
        <f t="shared" ca="1" si="26"/>
        <v>0</v>
      </c>
      <c r="G74" s="21">
        <f t="shared" ca="1" si="26"/>
        <v>0</v>
      </c>
      <c r="H74" s="21">
        <f t="shared" ca="1" si="26"/>
        <v>0</v>
      </c>
      <c r="I74" s="21">
        <f t="shared" ca="1" si="26"/>
        <v>0</v>
      </c>
      <c r="J74" s="21">
        <f t="shared" ca="1" si="26"/>
        <v>0</v>
      </c>
      <c r="K74" s="22">
        <f t="shared" ca="1" si="29"/>
        <v>0</v>
      </c>
      <c r="L74" s="21">
        <f t="shared" ca="1" si="27"/>
        <v>0</v>
      </c>
      <c r="M74" s="21">
        <f t="shared" ca="1" si="27"/>
        <v>0</v>
      </c>
      <c r="N74" s="22">
        <f t="shared" ca="1" si="30"/>
        <v>0</v>
      </c>
      <c r="O74" s="21">
        <f t="shared" ca="1" si="24"/>
        <v>0</v>
      </c>
      <c r="P74" s="21">
        <f t="shared" ca="1" si="24"/>
        <v>0</v>
      </c>
      <c r="Q74" s="22">
        <f t="shared" ca="1" si="31"/>
        <v>0</v>
      </c>
      <c r="R74" s="21">
        <f t="shared" ca="1" si="28"/>
        <v>0</v>
      </c>
      <c r="S74" s="21">
        <f t="shared" ca="1" si="28"/>
        <v>0</v>
      </c>
      <c r="T74" s="21">
        <f t="shared" ca="1" si="28"/>
        <v>0</v>
      </c>
      <c r="U74" s="22">
        <f t="shared" ca="1" si="25"/>
        <v>1750603.9599999872</v>
      </c>
    </row>
    <row r="75" spans="1:21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26"/>
        <v>0</v>
      </c>
      <c r="E75" s="21">
        <f t="shared" ca="1" si="26"/>
        <v>48110905.720000044</v>
      </c>
      <c r="F75" s="21">
        <f t="shared" ca="1" si="26"/>
        <v>0</v>
      </c>
      <c r="G75" s="21">
        <f t="shared" ca="1" si="26"/>
        <v>0</v>
      </c>
      <c r="H75" s="21">
        <f t="shared" ca="1" si="26"/>
        <v>0</v>
      </c>
      <c r="I75" s="21">
        <f t="shared" ca="1" si="26"/>
        <v>0</v>
      </c>
      <c r="J75" s="21">
        <f t="shared" ca="1" si="26"/>
        <v>0</v>
      </c>
      <c r="K75" s="22">
        <f t="shared" ca="1" si="29"/>
        <v>0</v>
      </c>
      <c r="L75" s="21">
        <f t="shared" ca="1" si="27"/>
        <v>0</v>
      </c>
      <c r="M75" s="21">
        <f t="shared" ca="1" si="27"/>
        <v>0</v>
      </c>
      <c r="N75" s="22">
        <f t="shared" ca="1" si="30"/>
        <v>0</v>
      </c>
      <c r="O75" s="21">
        <f t="shared" ca="1" si="24"/>
        <v>0</v>
      </c>
      <c r="P75" s="21">
        <f t="shared" ca="1" si="24"/>
        <v>0</v>
      </c>
      <c r="Q75" s="22">
        <f t="shared" ca="1" si="31"/>
        <v>0</v>
      </c>
      <c r="R75" s="21">
        <f t="shared" ca="1" si="28"/>
        <v>0</v>
      </c>
      <c r="S75" s="21">
        <f t="shared" ca="1" si="28"/>
        <v>0</v>
      </c>
      <c r="T75" s="21">
        <f t="shared" ca="1" si="28"/>
        <v>0</v>
      </c>
      <c r="U75" s="22">
        <f t="shared" ca="1" si="25"/>
        <v>48110905.720000044</v>
      </c>
    </row>
    <row r="76" spans="1:21" x14ac:dyDescent="0.2">
      <c r="A76" s="64" t="s">
        <v>285</v>
      </c>
      <c r="B76" s="20">
        <v>3018</v>
      </c>
      <c r="C76" s="65" t="s">
        <v>251</v>
      </c>
      <c r="D76" s="21">
        <f t="shared" ca="1" si="26"/>
        <v>0</v>
      </c>
      <c r="E76" s="21">
        <f t="shared" ca="1" si="26"/>
        <v>316366677.20999992</v>
      </c>
      <c r="F76" s="21">
        <f t="shared" ca="1" si="26"/>
        <v>0</v>
      </c>
      <c r="G76" s="21">
        <f t="shared" ca="1" si="26"/>
        <v>0</v>
      </c>
      <c r="H76" s="21">
        <f t="shared" ca="1" si="26"/>
        <v>0</v>
      </c>
      <c r="I76" s="21">
        <f t="shared" ca="1" si="26"/>
        <v>0</v>
      </c>
      <c r="J76" s="21">
        <f t="shared" ca="1" si="26"/>
        <v>0</v>
      </c>
      <c r="K76" s="22">
        <f t="shared" ca="1" si="29"/>
        <v>0</v>
      </c>
      <c r="L76" s="21">
        <f t="shared" ca="1" si="27"/>
        <v>0</v>
      </c>
      <c r="M76" s="21">
        <f t="shared" ca="1" si="27"/>
        <v>0</v>
      </c>
      <c r="N76" s="22">
        <f t="shared" ca="1" si="30"/>
        <v>0</v>
      </c>
      <c r="O76" s="21">
        <f t="shared" ca="1" si="24"/>
        <v>0</v>
      </c>
      <c r="P76" s="21">
        <f t="shared" ca="1" si="24"/>
        <v>0</v>
      </c>
      <c r="Q76" s="22">
        <f t="shared" ca="1" si="31"/>
        <v>0</v>
      </c>
      <c r="R76" s="21">
        <f t="shared" ca="1" si="28"/>
        <v>0</v>
      </c>
      <c r="S76" s="21">
        <f t="shared" ca="1" si="28"/>
        <v>0</v>
      </c>
      <c r="T76" s="21">
        <f t="shared" ca="1" si="28"/>
        <v>0</v>
      </c>
      <c r="U76" s="22">
        <f t="shared" ca="1" si="25"/>
        <v>316366677.20999992</v>
      </c>
    </row>
    <row r="77" spans="1:21" x14ac:dyDescent="0.2">
      <c r="A77" s="66" t="s">
        <v>287</v>
      </c>
      <c r="B77" s="55">
        <v>9000</v>
      </c>
      <c r="C77" s="65" t="s">
        <v>288</v>
      </c>
      <c r="D77" s="56">
        <f t="shared" ref="D77:U77" ca="1" si="32">SUMIF($C$7:$C$76,"HD",D$7:D$76)</f>
        <v>0</v>
      </c>
      <c r="E77" s="56">
        <f t="shared" ca="1" si="32"/>
        <v>0</v>
      </c>
      <c r="F77" s="56">
        <f t="shared" ca="1" si="32"/>
        <v>0</v>
      </c>
      <c r="G77" s="56">
        <f t="shared" ca="1" si="32"/>
        <v>0</v>
      </c>
      <c r="H77" s="56">
        <f t="shared" ca="1" si="32"/>
        <v>0</v>
      </c>
      <c r="I77" s="56">
        <f t="shared" ca="1" si="32"/>
        <v>0</v>
      </c>
      <c r="J77" s="56">
        <f t="shared" ca="1" si="32"/>
        <v>0</v>
      </c>
      <c r="K77" s="56">
        <f t="shared" ca="1" si="32"/>
        <v>0</v>
      </c>
      <c r="L77" s="56">
        <f t="shared" ca="1" si="32"/>
        <v>0</v>
      </c>
      <c r="M77" s="56">
        <f t="shared" ca="1" si="32"/>
        <v>0</v>
      </c>
      <c r="N77" s="56">
        <f t="shared" ca="1" si="32"/>
        <v>0</v>
      </c>
      <c r="O77" s="56">
        <f t="shared" ca="1" si="32"/>
        <v>0</v>
      </c>
      <c r="P77" s="56">
        <f t="shared" ca="1" si="32"/>
        <v>0</v>
      </c>
      <c r="Q77" s="56">
        <f t="shared" ca="1" si="32"/>
        <v>0</v>
      </c>
      <c r="R77" s="56">
        <f t="shared" ca="1" si="32"/>
        <v>0</v>
      </c>
      <c r="S77" s="56">
        <f t="shared" ca="1" si="32"/>
        <v>0</v>
      </c>
      <c r="T77" s="56">
        <f t="shared" ca="1" si="32"/>
        <v>0</v>
      </c>
      <c r="U77" s="56">
        <f t="shared" ca="1" si="32"/>
        <v>0</v>
      </c>
    </row>
    <row r="78" spans="1:21" x14ac:dyDescent="0.2">
      <c r="A78" s="66" t="s">
        <v>290</v>
      </c>
      <c r="B78" s="55">
        <v>9001</v>
      </c>
      <c r="C78" s="65" t="s">
        <v>291</v>
      </c>
      <c r="D78" s="56">
        <f t="shared" ref="D78:U78" ca="1" si="33">SUMIF($C$7:$C$76,"H",D$7:D$76)+SUMIF($C$7:$C$76,"E",D$7:D$76)</f>
        <v>21562219.209999993</v>
      </c>
      <c r="E78" s="56">
        <f t="shared" ca="1" si="33"/>
        <v>15023100841.895884</v>
      </c>
      <c r="F78" s="56">
        <f t="shared" ca="1" si="33"/>
        <v>0</v>
      </c>
      <c r="G78" s="56">
        <f ca="1">SUMIF($C$7:$C$76,"H",G$7:G$76)+SUMIF($C$7:$C$76,"E",G$7:G$76)</f>
        <v>0</v>
      </c>
      <c r="H78" s="56">
        <f t="shared" ca="1" si="33"/>
        <v>0</v>
      </c>
      <c r="I78" s="56">
        <f t="shared" ca="1" si="33"/>
        <v>0</v>
      </c>
      <c r="J78" s="56">
        <f t="shared" ca="1" si="33"/>
        <v>0</v>
      </c>
      <c r="K78" s="56">
        <f t="shared" ca="1" si="33"/>
        <v>0</v>
      </c>
      <c r="L78" s="56">
        <f t="shared" ca="1" si="33"/>
        <v>0</v>
      </c>
      <c r="M78" s="56">
        <f t="shared" ca="1" si="33"/>
        <v>0</v>
      </c>
      <c r="N78" s="56">
        <f t="shared" ca="1" si="33"/>
        <v>0</v>
      </c>
      <c r="O78" s="56">
        <f t="shared" ca="1" si="33"/>
        <v>0</v>
      </c>
      <c r="P78" s="56">
        <f t="shared" ca="1" si="33"/>
        <v>0</v>
      </c>
      <c r="Q78" s="56">
        <f t="shared" ca="1" si="33"/>
        <v>0</v>
      </c>
      <c r="R78" s="56">
        <f t="shared" ca="1" si="33"/>
        <v>0</v>
      </c>
      <c r="S78" s="56">
        <f t="shared" ca="1" si="33"/>
        <v>0</v>
      </c>
      <c r="T78" s="56">
        <f t="shared" ca="1" si="33"/>
        <v>0</v>
      </c>
      <c r="U78" s="56">
        <f t="shared" ca="1" si="33"/>
        <v>15044663061.105885</v>
      </c>
    </row>
    <row r="79" spans="1:21" x14ac:dyDescent="0.2">
      <c r="A79" s="66" t="s">
        <v>293</v>
      </c>
      <c r="B79" s="55">
        <v>9003</v>
      </c>
      <c r="C79" s="65" t="s">
        <v>294</v>
      </c>
      <c r="D79" s="56">
        <f t="shared" ref="D79:U79" ca="1" si="34">D77+D78</f>
        <v>21562219.209999993</v>
      </c>
      <c r="E79" s="56">
        <f t="shared" ca="1" si="34"/>
        <v>15023100841.895884</v>
      </c>
      <c r="F79" s="56">
        <f t="shared" ca="1" si="34"/>
        <v>0</v>
      </c>
      <c r="G79" s="56">
        <f t="shared" ca="1" si="34"/>
        <v>0</v>
      </c>
      <c r="H79" s="56">
        <f t="shared" ca="1" si="34"/>
        <v>0</v>
      </c>
      <c r="I79" s="56">
        <f t="shared" ca="1" si="34"/>
        <v>0</v>
      </c>
      <c r="J79" s="56">
        <f t="shared" ca="1" si="34"/>
        <v>0</v>
      </c>
      <c r="K79" s="56">
        <f t="shared" ca="1" si="34"/>
        <v>0</v>
      </c>
      <c r="L79" s="56">
        <f t="shared" ca="1" si="34"/>
        <v>0</v>
      </c>
      <c r="M79" s="56">
        <f t="shared" ca="1" si="34"/>
        <v>0</v>
      </c>
      <c r="N79" s="56">
        <f t="shared" ca="1" si="34"/>
        <v>0</v>
      </c>
      <c r="O79" s="56">
        <f t="shared" ca="1" si="34"/>
        <v>0</v>
      </c>
      <c r="P79" s="56">
        <f t="shared" ca="1" si="34"/>
        <v>0</v>
      </c>
      <c r="Q79" s="56">
        <f t="shared" ca="1" si="34"/>
        <v>0</v>
      </c>
      <c r="R79" s="56">
        <f t="shared" ca="1" si="34"/>
        <v>0</v>
      </c>
      <c r="S79" s="56">
        <f t="shared" ca="1" si="34"/>
        <v>0</v>
      </c>
      <c r="T79" s="56">
        <f t="shared" ca="1" si="34"/>
        <v>0</v>
      </c>
      <c r="U79" s="56">
        <f t="shared" ca="1" si="34"/>
        <v>15044663061.105885</v>
      </c>
    </row>
  </sheetData>
  <mergeCells count="1">
    <mergeCell ref="E2:G2"/>
  </mergeCells>
  <dataValidations count="1">
    <dataValidation type="list" allowBlank="1" showInputMessage="1" showErrorMessage="1" sqref="B2" xr:uid="{519C45FB-7EB1-4DCE-8576-F9F1BEA8728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8BDB-09A0-4E60-84BA-DEB34FA8D623}">
  <dimension ref="A1:I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9" width="15.7109375" style="3" customWidth="1"/>
    <col min="10" max="10" width="4" style="3" customWidth="1"/>
    <col min="11" max="16384" width="9.140625" style="3"/>
  </cols>
  <sheetData>
    <row r="1" spans="1:9" ht="15" customHeight="1" x14ac:dyDescent="0.25">
      <c r="A1" s="1" t="s">
        <v>0</v>
      </c>
      <c r="B1" s="2"/>
      <c r="C1" s="2"/>
    </row>
    <row r="2" spans="1:9" ht="15" customHeight="1" x14ac:dyDescent="0.25">
      <c r="A2" s="1" t="s">
        <v>318</v>
      </c>
      <c r="B2" s="68" t="s">
        <v>8</v>
      </c>
      <c r="C2" s="2"/>
      <c r="E2" s="81" t="s">
        <v>1</v>
      </c>
      <c r="F2" s="82"/>
      <c r="G2" s="83"/>
      <c r="H2" s="5"/>
    </row>
    <row r="3" spans="1:9" ht="15" customHeight="1" x14ac:dyDescent="0.25">
      <c r="A3" s="4" t="s">
        <v>356</v>
      </c>
      <c r="B3" s="2"/>
      <c r="C3" s="2"/>
    </row>
    <row r="4" spans="1:9" ht="22.5" customHeight="1" x14ac:dyDescent="0.2"/>
    <row r="5" spans="1:9" ht="22.5" customHeight="1" x14ac:dyDescent="0.2">
      <c r="D5" s="10">
        <v>704</v>
      </c>
      <c r="E5" s="10">
        <v>718</v>
      </c>
      <c r="F5" s="10">
        <v>729</v>
      </c>
      <c r="G5" s="10">
        <v>750</v>
      </c>
      <c r="H5" s="10">
        <v>751</v>
      </c>
      <c r="I5" s="69"/>
    </row>
    <row r="6" spans="1:9" ht="79.5" customHeight="1" x14ac:dyDescent="0.2">
      <c r="A6" s="63" t="s">
        <v>141</v>
      </c>
      <c r="B6" s="63" t="s">
        <v>142</v>
      </c>
      <c r="C6" s="63" t="s">
        <v>143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69" t="s">
        <v>319</v>
      </c>
    </row>
    <row r="7" spans="1:9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H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3059103.9400000004</v>
      </c>
      <c r="H7" s="21">
        <f t="shared" ca="1" si="0"/>
        <v>0</v>
      </c>
      <c r="I7" s="22">
        <f ca="1">+SUM(D7:H7)</f>
        <v>3059103.9400000004</v>
      </c>
    </row>
    <row r="8" spans="1:9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74431.339999996126</v>
      </c>
      <c r="E8" s="21">
        <f t="shared" ca="1" si="0"/>
        <v>33309.159999999974</v>
      </c>
      <c r="F8" s="21">
        <f t="shared" ca="1" si="0"/>
        <v>0</v>
      </c>
      <c r="G8" s="21">
        <f t="shared" ca="1" si="0"/>
        <v>6106880.8499999046</v>
      </c>
      <c r="H8" s="21">
        <f t="shared" ca="1" si="0"/>
        <v>0</v>
      </c>
      <c r="I8" s="22">
        <f t="shared" ref="I8:I18" ca="1" si="1">+SUM(D8:H8)</f>
        <v>6214621.3499999009</v>
      </c>
    </row>
    <row r="9" spans="1:9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1885182.7599994086</v>
      </c>
      <c r="H9" s="21">
        <f t="shared" ca="1" si="0"/>
        <v>0</v>
      </c>
      <c r="I9" s="22">
        <f t="shared" ca="1" si="1"/>
        <v>1885182.7599994086</v>
      </c>
    </row>
    <row r="10" spans="1:9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-4.5474735088646402E-13</v>
      </c>
      <c r="E10" s="21">
        <f t="shared" ca="1" si="0"/>
        <v>2336.9700000007801</v>
      </c>
      <c r="F10" s="21">
        <f t="shared" ca="1" si="0"/>
        <v>188225.32</v>
      </c>
      <c r="G10" s="21">
        <f t="shared" ca="1" si="0"/>
        <v>44986848.709996998</v>
      </c>
      <c r="H10" s="21">
        <f t="shared" ca="1" si="0"/>
        <v>0</v>
      </c>
      <c r="I10" s="22">
        <f t="shared" ca="1" si="1"/>
        <v>45177410.999996997</v>
      </c>
    </row>
    <row r="11" spans="1:9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2860</v>
      </c>
      <c r="F11" s="21">
        <f t="shared" ca="1" si="0"/>
        <v>0</v>
      </c>
      <c r="G11" s="21">
        <f t="shared" ca="1" si="0"/>
        <v>212215.1</v>
      </c>
      <c r="H11" s="21">
        <f t="shared" ca="1" si="0"/>
        <v>0</v>
      </c>
      <c r="I11" s="22">
        <f t="shared" ca="1" si="1"/>
        <v>215075.1</v>
      </c>
    </row>
    <row r="12" spans="1:9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2">
        <f t="shared" ca="1" si="1"/>
        <v>0</v>
      </c>
    </row>
    <row r="13" spans="1:9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6596.53</v>
      </c>
      <c r="H13" s="21">
        <f t="shared" ca="1" si="0"/>
        <v>0</v>
      </c>
      <c r="I13" s="22">
        <f t="shared" ca="1" si="1"/>
        <v>6596.53</v>
      </c>
    </row>
    <row r="14" spans="1:9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174958.44000000006</v>
      </c>
      <c r="H14" s="21">
        <f t="shared" ca="1" si="0"/>
        <v>0</v>
      </c>
      <c r="I14" s="22">
        <f t="shared" ca="1" si="1"/>
        <v>174958.44000000006</v>
      </c>
    </row>
    <row r="15" spans="1:9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2">
        <f t="shared" ca="1" si="1"/>
        <v>0</v>
      </c>
    </row>
    <row r="16" spans="1:9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2">
        <f t="shared" ca="1" si="1"/>
        <v>0</v>
      </c>
    </row>
    <row r="17" spans="1:9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11839357.560000001</v>
      </c>
      <c r="H17" s="21">
        <f t="shared" ca="1" si="0"/>
        <v>0</v>
      </c>
      <c r="I17" s="22">
        <f t="shared" ca="1" si="1"/>
        <v>11839357.560000001</v>
      </c>
    </row>
    <row r="18" spans="1:9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985.21</v>
      </c>
      <c r="H18" s="21">
        <f t="shared" ca="1" si="0"/>
        <v>0</v>
      </c>
      <c r="I18" s="22">
        <f t="shared" ca="1" si="1"/>
        <v>985.21</v>
      </c>
    </row>
    <row r="19" spans="1:9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2">
        <f t="shared" ref="I19:I24" ca="1" si="2">+SUM(D19:H19)</f>
        <v>0</v>
      </c>
    </row>
    <row r="20" spans="1:9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510096.91</v>
      </c>
      <c r="H20" s="21">
        <f t="shared" ca="1" si="0"/>
        <v>0</v>
      </c>
      <c r="I20" s="22">
        <f t="shared" ca="1" si="2"/>
        <v>510096.91</v>
      </c>
    </row>
    <row r="21" spans="1:9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858952.71</v>
      </c>
      <c r="H21" s="21">
        <f t="shared" ca="1" si="0"/>
        <v>0</v>
      </c>
      <c r="I21" s="22">
        <f t="shared" ca="1" si="2"/>
        <v>858952.71</v>
      </c>
    </row>
    <row r="22" spans="1:9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66597.67</v>
      </c>
      <c r="F22" s="21">
        <f t="shared" ca="1" si="0"/>
        <v>8410445.5099999998</v>
      </c>
      <c r="G22" s="21">
        <f t="shared" ca="1" si="0"/>
        <v>18262406.300000001</v>
      </c>
      <c r="H22" s="21">
        <f t="shared" ca="1" si="0"/>
        <v>0</v>
      </c>
      <c r="I22" s="22">
        <f t="shared" ca="1" si="2"/>
        <v>26739449.48</v>
      </c>
    </row>
    <row r="23" spans="1:9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H38" ca="1" si="3">IFERROR(INDIRECT("'"&amp;$B$2&amp;"'!"&amp;ADDRESS(MATCH($B23,INDIRECT("'"&amp;$B$2&amp;"'!$B$1:$B$1095"),0),MATCH(D$5,INDIRECT("'"&amp;$B$2&amp;"'!5:5"),0))),0)</f>
        <v>0</v>
      </c>
      <c r="E23" s="21">
        <f t="shared" ca="1" si="3"/>
        <v>0</v>
      </c>
      <c r="F23" s="21">
        <f t="shared" ca="1" si="3"/>
        <v>0</v>
      </c>
      <c r="G23" s="21">
        <f t="shared" ca="1" si="3"/>
        <v>1093111.46</v>
      </c>
      <c r="H23" s="21">
        <f t="shared" ca="1" si="3"/>
        <v>51893.55</v>
      </c>
      <c r="I23" s="22">
        <f t="shared" ca="1" si="2"/>
        <v>1145005.01</v>
      </c>
    </row>
    <row r="24" spans="1:9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3"/>
        <v>991430.99</v>
      </c>
      <c r="E24" s="21">
        <f t="shared" ca="1" si="3"/>
        <v>0</v>
      </c>
      <c r="F24" s="21">
        <f t="shared" ca="1" si="3"/>
        <v>0</v>
      </c>
      <c r="G24" s="21">
        <f t="shared" ca="1" si="3"/>
        <v>5738793.3299998604</v>
      </c>
      <c r="H24" s="21">
        <f t="shared" ca="1" si="3"/>
        <v>0</v>
      </c>
      <c r="I24" s="22">
        <f t="shared" ca="1" si="2"/>
        <v>6730224.3199998606</v>
      </c>
    </row>
    <row r="25" spans="1:9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3"/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67088.639999999999</v>
      </c>
      <c r="H25" s="21">
        <f t="shared" ca="1" si="3"/>
        <v>0</v>
      </c>
      <c r="I25" s="22">
        <f t="shared" ref="I25:I36" ca="1" si="4">+SUM(D25:H25)</f>
        <v>67088.639999999999</v>
      </c>
    </row>
    <row r="26" spans="1:9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3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773408.72799999954</v>
      </c>
      <c r="H26" s="21">
        <f t="shared" ca="1" si="3"/>
        <v>0</v>
      </c>
      <c r="I26" s="22">
        <f t="shared" ca="1" si="4"/>
        <v>773408.72799999954</v>
      </c>
    </row>
    <row r="27" spans="1:9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3"/>
        <v>0</v>
      </c>
      <c r="E27" s="21">
        <f t="shared" ca="1" si="3"/>
        <v>0</v>
      </c>
      <c r="F27" s="21">
        <f t="shared" ca="1" si="3"/>
        <v>0</v>
      </c>
      <c r="G27" s="21">
        <f t="shared" ca="1" si="3"/>
        <v>377150.82999999984</v>
      </c>
      <c r="H27" s="21">
        <f t="shared" ca="1" si="3"/>
        <v>602.11</v>
      </c>
      <c r="I27" s="22">
        <f t="shared" ca="1" si="4"/>
        <v>377752.93999999983</v>
      </c>
    </row>
    <row r="28" spans="1:9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3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463.69</v>
      </c>
      <c r="H28" s="21">
        <f t="shared" ca="1" si="3"/>
        <v>0</v>
      </c>
      <c r="I28" s="22">
        <f t="shared" ca="1" si="4"/>
        <v>463.69</v>
      </c>
    </row>
    <row r="29" spans="1:9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3"/>
        <v>0</v>
      </c>
      <c r="E29" s="21">
        <f t="shared" ca="1" si="3"/>
        <v>19147.210000000003</v>
      </c>
      <c r="F29" s="21">
        <f t="shared" ca="1" si="3"/>
        <v>15289.19</v>
      </c>
      <c r="G29" s="21">
        <f t="shared" ca="1" si="3"/>
        <v>19259994.3402</v>
      </c>
      <c r="H29" s="21">
        <f t="shared" ca="1" si="3"/>
        <v>0</v>
      </c>
      <c r="I29" s="22">
        <f t="shared" ca="1" si="4"/>
        <v>19294430.740199998</v>
      </c>
    </row>
    <row r="30" spans="1:9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3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1012940</v>
      </c>
      <c r="H30" s="21">
        <f t="shared" ca="1" si="3"/>
        <v>0</v>
      </c>
      <c r="I30" s="22">
        <f t="shared" ca="1" si="4"/>
        <v>1012940</v>
      </c>
    </row>
    <row r="31" spans="1:9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3"/>
        <v>0</v>
      </c>
      <c r="E31" s="21">
        <f t="shared" ca="1" si="3"/>
        <v>81963.260001000002</v>
      </c>
      <c r="F31" s="21">
        <f t="shared" ca="1" si="3"/>
        <v>0</v>
      </c>
      <c r="G31" s="21">
        <f t="shared" ca="1" si="3"/>
        <v>1254257.351634</v>
      </c>
      <c r="H31" s="21">
        <f t="shared" ca="1" si="3"/>
        <v>0</v>
      </c>
      <c r="I31" s="22">
        <f t="shared" ca="1" si="4"/>
        <v>1336220.611635</v>
      </c>
    </row>
    <row r="32" spans="1:9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3"/>
        <v>0</v>
      </c>
      <c r="E32" s="21">
        <f t="shared" ca="1" si="3"/>
        <v>-695.33</v>
      </c>
      <c r="F32" s="21">
        <f t="shared" ca="1" si="3"/>
        <v>0</v>
      </c>
      <c r="G32" s="21">
        <f t="shared" ca="1" si="3"/>
        <v>46958.469999999863</v>
      </c>
      <c r="H32" s="21">
        <f t="shared" ca="1" si="3"/>
        <v>0</v>
      </c>
      <c r="I32" s="22">
        <f t="shared" ca="1" si="4"/>
        <v>46263.139999999861</v>
      </c>
    </row>
    <row r="33" spans="1:9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3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497778.07999999874</v>
      </c>
      <c r="H33" s="21">
        <f t="shared" ca="1" si="3"/>
        <v>0</v>
      </c>
      <c r="I33" s="22">
        <f t="shared" ca="1" si="4"/>
        <v>497778.07999999874</v>
      </c>
    </row>
    <row r="34" spans="1:9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3"/>
        <v>0</v>
      </c>
      <c r="E34" s="21">
        <f t="shared" ca="1" si="3"/>
        <v>0</v>
      </c>
      <c r="F34" s="21">
        <f t="shared" ca="1" si="3"/>
        <v>0</v>
      </c>
      <c r="G34" s="21">
        <f t="shared" ca="1" si="3"/>
        <v>3263432.4039000701</v>
      </c>
      <c r="H34" s="21">
        <f t="shared" ca="1" si="3"/>
        <v>0</v>
      </c>
      <c r="I34" s="22">
        <f t="shared" ca="1" si="4"/>
        <v>3263432.4039000701</v>
      </c>
    </row>
    <row r="35" spans="1:9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3"/>
        <v>0</v>
      </c>
      <c r="E35" s="21">
        <f t="shared" ca="1" si="3"/>
        <v>854</v>
      </c>
      <c r="F35" s="21">
        <f t="shared" ca="1" si="3"/>
        <v>0</v>
      </c>
      <c r="G35" s="21">
        <f t="shared" ca="1" si="3"/>
        <v>307784</v>
      </c>
      <c r="H35" s="21">
        <f t="shared" ca="1" si="3"/>
        <v>0</v>
      </c>
      <c r="I35" s="22">
        <f t="shared" ca="1" si="4"/>
        <v>308638</v>
      </c>
    </row>
    <row r="36" spans="1:9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2">
        <f t="shared" ca="1" si="4"/>
        <v>0</v>
      </c>
    </row>
    <row r="37" spans="1:9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3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808302.52999999898</v>
      </c>
      <c r="H37" s="21">
        <f t="shared" ca="1" si="3"/>
        <v>0</v>
      </c>
      <c r="I37" s="22">
        <f t="shared" ref="I37:I46" ca="1" si="5">+SUM(D37:H37)</f>
        <v>808302.52999999898</v>
      </c>
    </row>
    <row r="38" spans="1:9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3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6778.66</v>
      </c>
      <c r="H38" s="21">
        <f t="shared" ca="1" si="3"/>
        <v>0</v>
      </c>
      <c r="I38" s="22">
        <f t="shared" ca="1" si="5"/>
        <v>6778.66</v>
      </c>
    </row>
    <row r="39" spans="1:9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H54" ca="1" si="6">IFERROR(INDIRECT("'"&amp;$B$2&amp;"'!"&amp;ADDRESS(MATCH($B39,INDIRECT("'"&amp;$B$2&amp;"'!$B$1:$B$1095"),0),MATCH(D$5,INDIRECT("'"&amp;$B$2&amp;"'!5:5"),0))),0)</f>
        <v>0</v>
      </c>
      <c r="E39" s="21">
        <f t="shared" ca="1" si="6"/>
        <v>0</v>
      </c>
      <c r="F39" s="21">
        <f t="shared" ca="1" si="6"/>
        <v>0</v>
      </c>
      <c r="G39" s="21">
        <f t="shared" ca="1" si="6"/>
        <v>52480.14</v>
      </c>
      <c r="H39" s="21">
        <f t="shared" ca="1" si="6"/>
        <v>0</v>
      </c>
      <c r="I39" s="22">
        <f t="shared" ca="1" si="5"/>
        <v>52480.14</v>
      </c>
    </row>
    <row r="40" spans="1:9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6"/>
        <v>0</v>
      </c>
      <c r="E40" s="21">
        <f t="shared" ca="1" si="6"/>
        <v>189.29</v>
      </c>
      <c r="F40" s="21">
        <f t="shared" ca="1" si="6"/>
        <v>0</v>
      </c>
      <c r="G40" s="21">
        <f t="shared" ca="1" si="6"/>
        <v>255287.37</v>
      </c>
      <c r="H40" s="21">
        <f t="shared" ca="1" si="6"/>
        <v>0</v>
      </c>
      <c r="I40" s="22">
        <f t="shared" ca="1" si="5"/>
        <v>255476.66</v>
      </c>
    </row>
    <row r="41" spans="1:9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6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2">
        <f t="shared" ca="1" si="5"/>
        <v>0</v>
      </c>
    </row>
    <row r="42" spans="1:9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6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1029874.9399999903</v>
      </c>
      <c r="H42" s="21">
        <f t="shared" ca="1" si="6"/>
        <v>0</v>
      </c>
      <c r="I42" s="22">
        <f t="shared" ref="I42" ca="1" si="7">+SUM(D42:H42)</f>
        <v>1029874.9399999903</v>
      </c>
    </row>
    <row r="43" spans="1:9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6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3399.4099999999935</v>
      </c>
      <c r="H43" s="21">
        <f t="shared" ca="1" si="6"/>
        <v>0</v>
      </c>
      <c r="I43" s="22">
        <f t="shared" ca="1" si="5"/>
        <v>3399.4099999999935</v>
      </c>
    </row>
    <row r="44" spans="1:9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6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2">
        <f t="shared" ca="1" si="5"/>
        <v>0</v>
      </c>
    </row>
    <row r="45" spans="1:9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6"/>
        <v>0</v>
      </c>
      <c r="E45" s="21">
        <f t="shared" ca="1" si="6"/>
        <v>52847.44</v>
      </c>
      <c r="F45" s="21">
        <f t="shared" ca="1" si="6"/>
        <v>49283279.310000002</v>
      </c>
      <c r="G45" s="21">
        <f t="shared" ca="1" si="6"/>
        <v>295.94</v>
      </c>
      <c r="H45" s="21">
        <f t="shared" ca="1" si="6"/>
        <v>0</v>
      </c>
      <c r="I45" s="22">
        <f t="shared" ca="1" si="5"/>
        <v>49336422.689999998</v>
      </c>
    </row>
    <row r="46" spans="1:9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788.69</v>
      </c>
      <c r="H46" s="21">
        <f t="shared" ca="1" si="6"/>
        <v>0</v>
      </c>
      <c r="I46" s="22">
        <f t="shared" ca="1" si="5"/>
        <v>788.69</v>
      </c>
    </row>
    <row r="47" spans="1:9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2">
        <f t="shared" ref="I47:I60" ca="1" si="8">+SUM(D47:H47)</f>
        <v>0</v>
      </c>
    </row>
    <row r="48" spans="1:9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6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-230053.73999999935</v>
      </c>
      <c r="H48" s="21">
        <f t="shared" ca="1" si="6"/>
        <v>0</v>
      </c>
      <c r="I48" s="22">
        <f t="shared" ca="1" si="8"/>
        <v>-230053.73999999935</v>
      </c>
    </row>
    <row r="49" spans="1:9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6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109886.08</v>
      </c>
      <c r="H49" s="21">
        <f t="shared" ca="1" si="6"/>
        <v>0</v>
      </c>
      <c r="I49" s="22">
        <f t="shared" ca="1" si="8"/>
        <v>109886.08</v>
      </c>
    </row>
    <row r="50" spans="1:9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2">
        <f t="shared" ca="1" si="8"/>
        <v>0</v>
      </c>
    </row>
    <row r="51" spans="1:9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21731.759999999998</v>
      </c>
      <c r="H51" s="21">
        <f t="shared" ca="1" si="6"/>
        <v>0</v>
      </c>
      <c r="I51" s="22">
        <f t="shared" ca="1" si="8"/>
        <v>21731.759999999998</v>
      </c>
    </row>
    <row r="52" spans="1:9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50746.57</v>
      </c>
      <c r="H52" s="21">
        <f t="shared" ca="1" si="6"/>
        <v>0</v>
      </c>
      <c r="I52" s="22">
        <f t="shared" ref="I52" ca="1" si="9">+SUM(D52:H52)</f>
        <v>50746.57</v>
      </c>
    </row>
    <row r="53" spans="1:9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330481.83</v>
      </c>
      <c r="H53" s="21">
        <f t="shared" ca="1" si="6"/>
        <v>0</v>
      </c>
      <c r="I53" s="22">
        <f t="shared" ref="I53:I55" ca="1" si="10">+SUM(D53:H53)</f>
        <v>330481.83</v>
      </c>
    </row>
    <row r="54" spans="1:9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6"/>
        <v>4068217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2">
        <f t="shared" ca="1" si="10"/>
        <v>4068217</v>
      </c>
    </row>
    <row r="55" spans="1:9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H70" ca="1" si="11">IFERROR(INDIRECT("'"&amp;$B$2&amp;"'!"&amp;ADDRESS(MATCH($B55,INDIRECT("'"&amp;$B$2&amp;"'!$B$1:$B$1095"),0),MATCH(D$5,INDIRECT("'"&amp;$B$2&amp;"'!5:5"),0))),0)</f>
        <v>0</v>
      </c>
      <c r="E55" s="21">
        <f t="shared" ca="1" si="11"/>
        <v>0</v>
      </c>
      <c r="F55" s="21">
        <f t="shared" ca="1" si="11"/>
        <v>0</v>
      </c>
      <c r="G55" s="21">
        <f t="shared" ca="1" si="11"/>
        <v>0</v>
      </c>
      <c r="H55" s="21">
        <f t="shared" ca="1" si="11"/>
        <v>0</v>
      </c>
      <c r="I55" s="22">
        <f t="shared" ca="1" si="10"/>
        <v>0</v>
      </c>
    </row>
    <row r="56" spans="1:9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11"/>
        <v>0</v>
      </c>
      <c r="E56" s="21">
        <f t="shared" ca="1" si="11"/>
        <v>0</v>
      </c>
      <c r="F56" s="21">
        <f t="shared" ca="1" si="11"/>
        <v>0</v>
      </c>
      <c r="G56" s="21">
        <f t="shared" ca="1" si="11"/>
        <v>0</v>
      </c>
      <c r="H56" s="21">
        <f t="shared" ca="1" si="11"/>
        <v>0</v>
      </c>
      <c r="I56" s="22">
        <f t="shared" ca="1" si="8"/>
        <v>0</v>
      </c>
    </row>
    <row r="57" spans="1:9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11"/>
        <v>0</v>
      </c>
      <c r="E57" s="21">
        <f t="shared" ca="1" si="11"/>
        <v>0</v>
      </c>
      <c r="F57" s="21">
        <f t="shared" ca="1" si="11"/>
        <v>0</v>
      </c>
      <c r="G57" s="21">
        <f t="shared" ca="1" si="11"/>
        <v>6808991.1699999096</v>
      </c>
      <c r="H57" s="21">
        <f t="shared" ca="1" si="11"/>
        <v>0</v>
      </c>
      <c r="I57" s="22">
        <f t="shared" ca="1" si="8"/>
        <v>6808991.1699999096</v>
      </c>
    </row>
    <row r="58" spans="1:9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11"/>
        <v>0</v>
      </c>
      <c r="E58" s="21">
        <f t="shared" ca="1" si="11"/>
        <v>0</v>
      </c>
      <c r="F58" s="21">
        <f t="shared" ca="1" si="11"/>
        <v>0</v>
      </c>
      <c r="G58" s="21">
        <f t="shared" ca="1" si="11"/>
        <v>1986005.2599998727</v>
      </c>
      <c r="H58" s="21">
        <f t="shared" ca="1" si="11"/>
        <v>0</v>
      </c>
      <c r="I58" s="22">
        <f t="shared" ca="1" si="8"/>
        <v>1986005.2599998727</v>
      </c>
    </row>
    <row r="59" spans="1:9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11"/>
        <v>0</v>
      </c>
      <c r="E59" s="21">
        <f t="shared" ca="1" si="11"/>
        <v>0</v>
      </c>
      <c r="F59" s="21">
        <f t="shared" ca="1" si="11"/>
        <v>0</v>
      </c>
      <c r="G59" s="21">
        <f t="shared" ca="1" si="11"/>
        <v>0</v>
      </c>
      <c r="H59" s="21">
        <f t="shared" ca="1" si="11"/>
        <v>0</v>
      </c>
      <c r="I59" s="22">
        <f t="shared" ca="1" si="8"/>
        <v>0</v>
      </c>
    </row>
    <row r="60" spans="1:9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11"/>
        <v>0</v>
      </c>
      <c r="E60" s="21">
        <f t="shared" ca="1" si="11"/>
        <v>0</v>
      </c>
      <c r="F60" s="21">
        <f t="shared" ca="1" si="11"/>
        <v>0</v>
      </c>
      <c r="G60" s="21">
        <f t="shared" ca="1" si="11"/>
        <v>0</v>
      </c>
      <c r="H60" s="21">
        <f t="shared" ca="1" si="11"/>
        <v>0</v>
      </c>
      <c r="I60" s="22">
        <f t="shared" ca="1" si="8"/>
        <v>0</v>
      </c>
    </row>
    <row r="61" spans="1:9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11"/>
        <v>0</v>
      </c>
      <c r="E61" s="21">
        <f t="shared" ca="1" si="11"/>
        <v>0</v>
      </c>
      <c r="F61" s="21">
        <f t="shared" ca="1" si="11"/>
        <v>0</v>
      </c>
      <c r="G61" s="21">
        <f t="shared" ca="1" si="11"/>
        <v>5046.8</v>
      </c>
      <c r="H61" s="21">
        <f t="shared" ca="1" si="11"/>
        <v>0</v>
      </c>
      <c r="I61" s="22">
        <f t="shared" ref="I61" ca="1" si="12">+SUM(D61:H61)</f>
        <v>5046.8</v>
      </c>
    </row>
    <row r="62" spans="1:9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11"/>
        <v>0</v>
      </c>
      <c r="E62" s="21">
        <f t="shared" ca="1" si="11"/>
        <v>0</v>
      </c>
      <c r="F62" s="21">
        <f t="shared" ca="1" si="11"/>
        <v>0</v>
      </c>
      <c r="G62" s="21">
        <f t="shared" ca="1" si="11"/>
        <v>0</v>
      </c>
      <c r="H62" s="21">
        <f t="shared" ca="1" si="11"/>
        <v>0</v>
      </c>
      <c r="I62" s="22">
        <f t="shared" ref="I62:I79" ca="1" si="13">+SUM(D62:H62)</f>
        <v>0</v>
      </c>
    </row>
    <row r="63" spans="1:9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11"/>
        <v>0</v>
      </c>
      <c r="E63" s="21">
        <f t="shared" ca="1" si="11"/>
        <v>0</v>
      </c>
      <c r="F63" s="21">
        <f t="shared" ca="1" si="11"/>
        <v>0</v>
      </c>
      <c r="G63" s="21">
        <f t="shared" ca="1" si="11"/>
        <v>538347.17000000004</v>
      </c>
      <c r="H63" s="21">
        <f t="shared" ca="1" si="11"/>
        <v>0</v>
      </c>
      <c r="I63" s="22">
        <f t="shared" ca="1" si="13"/>
        <v>538347.17000000004</v>
      </c>
    </row>
    <row r="64" spans="1:9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11"/>
        <v>0</v>
      </c>
      <c r="E64" s="21">
        <f t="shared" ca="1" si="11"/>
        <v>0</v>
      </c>
      <c r="F64" s="21">
        <f t="shared" ca="1" si="11"/>
        <v>0</v>
      </c>
      <c r="G64" s="21">
        <f t="shared" ca="1" si="11"/>
        <v>173717.87999999998</v>
      </c>
      <c r="H64" s="21">
        <f t="shared" ca="1" si="11"/>
        <v>0</v>
      </c>
      <c r="I64" s="22">
        <f t="shared" ca="1" si="13"/>
        <v>173717.87999999998</v>
      </c>
    </row>
    <row r="65" spans="1:9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11"/>
        <v>0</v>
      </c>
      <c r="E65" s="21">
        <f t="shared" ca="1" si="11"/>
        <v>0</v>
      </c>
      <c r="F65" s="21">
        <f t="shared" ca="1" si="11"/>
        <v>0</v>
      </c>
      <c r="G65" s="21">
        <f t="shared" ca="1" si="11"/>
        <v>320224.86000000016</v>
      </c>
      <c r="H65" s="21">
        <f t="shared" ca="1" si="11"/>
        <v>0</v>
      </c>
      <c r="I65" s="22">
        <f t="shared" ca="1" si="13"/>
        <v>320224.86000000016</v>
      </c>
    </row>
    <row r="66" spans="1:9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11"/>
        <v>0</v>
      </c>
      <c r="E66" s="21">
        <f t="shared" ca="1" si="11"/>
        <v>0</v>
      </c>
      <c r="F66" s="21">
        <f t="shared" ca="1" si="11"/>
        <v>0</v>
      </c>
      <c r="G66" s="21">
        <f t="shared" ca="1" si="11"/>
        <v>0</v>
      </c>
      <c r="H66" s="21">
        <f t="shared" ca="1" si="11"/>
        <v>0</v>
      </c>
      <c r="I66" s="22">
        <f t="shared" ca="1" si="13"/>
        <v>0</v>
      </c>
    </row>
    <row r="67" spans="1:9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11"/>
        <v>0</v>
      </c>
      <c r="E67" s="21">
        <f t="shared" ca="1" si="11"/>
        <v>0</v>
      </c>
      <c r="F67" s="21">
        <f t="shared" ca="1" si="11"/>
        <v>0</v>
      </c>
      <c r="G67" s="21">
        <f t="shared" ca="1" si="11"/>
        <v>3434232.7299998961</v>
      </c>
      <c r="H67" s="21">
        <f t="shared" ca="1" si="11"/>
        <v>0</v>
      </c>
      <c r="I67" s="22">
        <f t="shared" ca="1" si="13"/>
        <v>3434232.7299998961</v>
      </c>
    </row>
    <row r="68" spans="1:9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11"/>
        <v>0</v>
      </c>
      <c r="E68" s="21">
        <f t="shared" ca="1" si="11"/>
        <v>0</v>
      </c>
      <c r="F68" s="21">
        <f t="shared" ca="1" si="11"/>
        <v>0</v>
      </c>
      <c r="G68" s="21">
        <f t="shared" ca="1" si="11"/>
        <v>16189.21</v>
      </c>
      <c r="H68" s="21">
        <f t="shared" ca="1" si="11"/>
        <v>0</v>
      </c>
      <c r="I68" s="22">
        <f t="shared" ca="1" si="13"/>
        <v>16189.21</v>
      </c>
    </row>
    <row r="69" spans="1:9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11"/>
        <v>0</v>
      </c>
      <c r="E69" s="21">
        <f t="shared" ca="1" si="11"/>
        <v>0</v>
      </c>
      <c r="F69" s="21">
        <f t="shared" ca="1" si="11"/>
        <v>0</v>
      </c>
      <c r="G69" s="21">
        <f t="shared" ca="1" si="11"/>
        <v>0</v>
      </c>
      <c r="H69" s="21">
        <f t="shared" ca="1" si="11"/>
        <v>0</v>
      </c>
      <c r="I69" s="22">
        <f t="shared" ca="1" si="13"/>
        <v>0</v>
      </c>
    </row>
    <row r="70" spans="1:9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11"/>
        <v>0</v>
      </c>
      <c r="E70" s="21">
        <f t="shared" ca="1" si="11"/>
        <v>0</v>
      </c>
      <c r="F70" s="21">
        <f t="shared" ca="1" si="11"/>
        <v>0</v>
      </c>
      <c r="G70" s="21">
        <f t="shared" ca="1" si="11"/>
        <v>193723.99999999997</v>
      </c>
      <c r="H70" s="21">
        <f t="shared" ca="1" si="11"/>
        <v>0</v>
      </c>
      <c r="I70" s="22">
        <f t="shared" ca="1" si="13"/>
        <v>193723.99999999997</v>
      </c>
    </row>
    <row r="71" spans="1:9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H76" ca="1" si="14">IFERROR(INDIRECT("'"&amp;$B$2&amp;"'!"&amp;ADDRESS(MATCH($B71,INDIRECT("'"&amp;$B$2&amp;"'!$B$1:$B$1095"),0),MATCH(D$5,INDIRECT("'"&amp;$B$2&amp;"'!5:5"),0))),0)</f>
        <v>0</v>
      </c>
      <c r="E71" s="21">
        <f t="shared" ca="1" si="14"/>
        <v>0</v>
      </c>
      <c r="F71" s="21">
        <f t="shared" ca="1" si="14"/>
        <v>0</v>
      </c>
      <c r="G71" s="21">
        <f t="shared" ca="1" si="14"/>
        <v>286730.91151200002</v>
      </c>
      <c r="H71" s="21">
        <f t="shared" ca="1" si="14"/>
        <v>0</v>
      </c>
      <c r="I71" s="22">
        <f t="shared" ca="1" si="13"/>
        <v>286730.91151200002</v>
      </c>
    </row>
    <row r="72" spans="1:9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4"/>
        <v>0</v>
      </c>
      <c r="E72" s="21">
        <f t="shared" ca="1" si="14"/>
        <v>0</v>
      </c>
      <c r="F72" s="21">
        <f t="shared" ca="1" si="14"/>
        <v>0</v>
      </c>
      <c r="G72" s="21">
        <f t="shared" ca="1" si="14"/>
        <v>3738.53</v>
      </c>
      <c r="H72" s="21">
        <f t="shared" ca="1" si="14"/>
        <v>0</v>
      </c>
      <c r="I72" s="22">
        <f t="shared" ca="1" si="13"/>
        <v>3738.53</v>
      </c>
    </row>
    <row r="73" spans="1:9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4"/>
        <v>0</v>
      </c>
      <c r="E73" s="21">
        <f t="shared" ca="1" si="14"/>
        <v>0</v>
      </c>
      <c r="F73" s="21">
        <f t="shared" ca="1" si="14"/>
        <v>0</v>
      </c>
      <c r="G73" s="21">
        <f t="shared" ca="1" si="14"/>
        <v>22745.27</v>
      </c>
      <c r="H73" s="21">
        <f t="shared" ca="1" si="14"/>
        <v>0</v>
      </c>
      <c r="I73" s="22">
        <f t="shared" ca="1" si="13"/>
        <v>22745.27</v>
      </c>
    </row>
    <row r="74" spans="1:9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4"/>
        <v>0</v>
      </c>
      <c r="E74" s="21">
        <f t="shared" ca="1" si="14"/>
        <v>0</v>
      </c>
      <c r="F74" s="21">
        <f t="shared" ca="1" si="14"/>
        <v>0</v>
      </c>
      <c r="G74" s="21">
        <f t="shared" ca="1" si="14"/>
        <v>1615466.8499997</v>
      </c>
      <c r="H74" s="21">
        <f t="shared" ca="1" si="14"/>
        <v>0</v>
      </c>
      <c r="I74" s="22">
        <f t="shared" ca="1" si="13"/>
        <v>1615466.8499997</v>
      </c>
    </row>
    <row r="75" spans="1:9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4"/>
        <v>0</v>
      </c>
      <c r="E75" s="21">
        <f t="shared" ca="1" si="14"/>
        <v>0</v>
      </c>
      <c r="F75" s="21">
        <f t="shared" ca="1" si="14"/>
        <v>0</v>
      </c>
      <c r="G75" s="21">
        <f t="shared" ca="1" si="14"/>
        <v>991412.70000000007</v>
      </c>
      <c r="H75" s="21">
        <f t="shared" ca="1" si="14"/>
        <v>0</v>
      </c>
      <c r="I75" s="22">
        <f t="shared" ca="1" si="13"/>
        <v>991412.70000000007</v>
      </c>
    </row>
    <row r="76" spans="1:9" x14ac:dyDescent="0.2">
      <c r="A76" s="64" t="s">
        <v>285</v>
      </c>
      <c r="B76" s="20">
        <v>3018</v>
      </c>
      <c r="C76" s="65" t="s">
        <v>251</v>
      </c>
      <c r="D76" s="21">
        <f t="shared" ca="1" si="14"/>
        <v>0</v>
      </c>
      <c r="E76" s="21">
        <f t="shared" ca="1" si="14"/>
        <v>0</v>
      </c>
      <c r="F76" s="21">
        <f t="shared" ca="1" si="14"/>
        <v>0</v>
      </c>
      <c r="G76" s="21">
        <f t="shared" ca="1" si="14"/>
        <v>2439852.950000036</v>
      </c>
      <c r="H76" s="21">
        <f t="shared" ca="1" si="14"/>
        <v>0</v>
      </c>
      <c r="I76" s="22">
        <f t="shared" ca="1" si="13"/>
        <v>2439852.950000036</v>
      </c>
    </row>
    <row r="77" spans="1:9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5134079.3299999963</v>
      </c>
      <c r="E77" s="56">
        <f ca="1">SUMIF($C$7:$C$76,"HD",E$7:E$76)</f>
        <v>259409.67000100078</v>
      </c>
      <c r="F77" s="56">
        <f ca="1">SUMIF($C$7:$C$76,"HD",F$7:F$76)</f>
        <v>57897239.329999998</v>
      </c>
      <c r="G77" s="56">
        <f ca="1">SUMIF($C$7:$C$76,"HD",G$7:G$76)</f>
        <v>124036746.5237302</v>
      </c>
      <c r="H77" s="56">
        <f ca="1">SUMIF($C$7:$C$76,"HD",H$7:H$76)</f>
        <v>52495.66</v>
      </c>
      <c r="I77" s="56">
        <f t="shared" ca="1" si="13"/>
        <v>187379970.51373121</v>
      </c>
    </row>
    <row r="78" spans="1:9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  <c r="G78" s="56">
        <f ca="1">SUMIF($C$7:$C$76,"H",G$7:G$76)+SUMIF($C$7:$C$76,"E",G$7:G$76)</f>
        <v>18836426.291511416</v>
      </c>
      <c r="H78" s="56">
        <f ca="1">SUMIF($C$7:$C$76,"H",H$7:H$76)+SUMIF($C$7:$C$76,"E",H$7:H$76)</f>
        <v>0</v>
      </c>
      <c r="I78" s="56">
        <f t="shared" ca="1" si="13"/>
        <v>18836426.291511416</v>
      </c>
    </row>
    <row r="79" spans="1:9" x14ac:dyDescent="0.2">
      <c r="A79" s="66" t="s">
        <v>293</v>
      </c>
      <c r="B79" s="55">
        <v>9003</v>
      </c>
      <c r="C79" s="65" t="s">
        <v>294</v>
      </c>
      <c r="D79" s="56">
        <f ca="1">D77+D78</f>
        <v>5134079.3299999963</v>
      </c>
      <c r="E79" s="56">
        <f ca="1">E77+E78</f>
        <v>259409.67000100078</v>
      </c>
      <c r="F79" s="56">
        <f ca="1">F77+F78</f>
        <v>57897239.329999998</v>
      </c>
      <c r="G79" s="56">
        <f ca="1">G77+G78</f>
        <v>142873172.81524163</v>
      </c>
      <c r="H79" s="56">
        <f ca="1">H77+H78</f>
        <v>52495.66</v>
      </c>
      <c r="I79" s="56">
        <f t="shared" ca="1" si="13"/>
        <v>206216396.80524263</v>
      </c>
    </row>
  </sheetData>
  <mergeCells count="1">
    <mergeCell ref="E2:G2"/>
  </mergeCells>
  <dataValidations count="1">
    <dataValidation type="list" allowBlank="1" showInputMessage="1" showErrorMessage="1" sqref="B2" xr:uid="{FD93D63D-247F-4652-A18B-CACF0BA54A8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F9E7-2237-4656-85FA-1FCAD5DEE2B2}">
  <dimension ref="A1:O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5" width="15.7109375" style="3" customWidth="1"/>
    <col min="16" max="16" width="4" style="3" customWidth="1"/>
    <col min="17" max="16384" width="9.140625" style="3"/>
  </cols>
  <sheetData>
    <row r="1" spans="1:15" ht="15" customHeight="1" x14ac:dyDescent="0.25">
      <c r="A1" s="1" t="s">
        <v>0</v>
      </c>
      <c r="B1" s="2"/>
      <c r="C1" s="2"/>
    </row>
    <row r="2" spans="1:15" ht="15" customHeight="1" x14ac:dyDescent="0.25">
      <c r="A2" s="1" t="s">
        <v>320</v>
      </c>
      <c r="B2" s="68" t="s">
        <v>8</v>
      </c>
      <c r="C2" s="2"/>
      <c r="E2" s="81" t="s">
        <v>1</v>
      </c>
      <c r="F2" s="82"/>
      <c r="G2" s="83"/>
      <c r="H2" s="5"/>
    </row>
    <row r="3" spans="1:15" ht="15" customHeight="1" x14ac:dyDescent="0.25">
      <c r="A3" s="4" t="s">
        <v>356</v>
      </c>
      <c r="B3" s="2"/>
      <c r="C3" s="2"/>
    </row>
    <row r="4" spans="1:15" ht="22.5" customHeight="1" x14ac:dyDescent="0.2"/>
    <row r="5" spans="1:15" ht="22.5" customHeight="1" x14ac:dyDescent="0.2">
      <c r="D5" s="10">
        <v>784</v>
      </c>
      <c r="E5" s="10">
        <v>785</v>
      </c>
      <c r="F5" s="10">
        <v>904</v>
      </c>
      <c r="G5" s="10">
        <v>905</v>
      </c>
      <c r="H5" s="10">
        <v>906</v>
      </c>
      <c r="I5" s="10">
        <v>90601</v>
      </c>
      <c r="J5" s="10">
        <v>90602</v>
      </c>
      <c r="K5" s="10">
        <v>907</v>
      </c>
      <c r="L5" s="10">
        <v>90701</v>
      </c>
      <c r="M5" s="10">
        <v>90702</v>
      </c>
      <c r="N5" s="10">
        <v>786</v>
      </c>
      <c r="O5" s="69"/>
    </row>
    <row r="6" spans="1:15" ht="79.5" customHeight="1" x14ac:dyDescent="0.2">
      <c r="A6" s="63" t="s">
        <v>141</v>
      </c>
      <c r="B6" s="63" t="s">
        <v>142</v>
      </c>
      <c r="C6" s="63" t="s">
        <v>143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7" t="s">
        <v>28</v>
      </c>
      <c r="O6" s="69" t="s">
        <v>321</v>
      </c>
    </row>
    <row r="7" spans="1:15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N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1">
        <f t="shared" ca="1" si="3"/>
        <v>966074.26</v>
      </c>
      <c r="O7" s="22">
        <f ca="1">+D7+E7+N7</f>
        <v>966074.26</v>
      </c>
    </row>
    <row r="8" spans="1:15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30072</v>
      </c>
      <c r="E8" s="22">
        <f t="shared" ref="E8:E22" ca="1" si="4">F8+G8+H8+K8</f>
        <v>466420211.37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39132.42</v>
      </c>
      <c r="I8" s="21">
        <f t="shared" ca="1" si="2"/>
        <v>7199.83</v>
      </c>
      <c r="J8" s="21">
        <f t="shared" ca="1" si="2"/>
        <v>31932.59</v>
      </c>
      <c r="K8" s="22">
        <f t="shared" ref="K8:K22" ca="1" si="6">+L8+M8</f>
        <v>466381078.94999999</v>
      </c>
      <c r="L8" s="21">
        <f t="shared" ca="1" si="3"/>
        <v>170013.82</v>
      </c>
      <c r="M8" s="21">
        <f t="shared" ca="1" si="3"/>
        <v>466211065.13</v>
      </c>
      <c r="N8" s="21">
        <f t="shared" ca="1" si="3"/>
        <v>0</v>
      </c>
      <c r="O8" s="22">
        <f t="shared" ref="O8:O22" ca="1" si="7">+D8+E8+N8</f>
        <v>466450283.37</v>
      </c>
    </row>
    <row r="9" spans="1:15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2">
        <f t="shared" ca="1" si="4"/>
        <v>1520768091.1499987</v>
      </c>
      <c r="F9" s="21">
        <f t="shared" ca="1" si="1"/>
        <v>0</v>
      </c>
      <c r="G9" s="21">
        <f t="shared" ca="1" si="1"/>
        <v>471070.49</v>
      </c>
      <c r="H9" s="22">
        <f t="shared" ca="1" si="5"/>
        <v>443550668.20999891</v>
      </c>
      <c r="I9" s="21">
        <f t="shared" ca="1" si="2"/>
        <v>66328655.519999839</v>
      </c>
      <c r="J9" s="21">
        <f t="shared" ca="1" si="2"/>
        <v>377222012.68999904</v>
      </c>
      <c r="K9" s="22">
        <f t="shared" ca="1" si="6"/>
        <v>1076746352.4499998</v>
      </c>
      <c r="L9" s="21">
        <f t="shared" ca="1" si="3"/>
        <v>280876338.26999938</v>
      </c>
      <c r="M9" s="21">
        <f t="shared" ca="1" si="3"/>
        <v>795870014.18000031</v>
      </c>
      <c r="N9" s="21">
        <f t="shared" ca="1" si="3"/>
        <v>1277561.6499999997</v>
      </c>
      <c r="O9" s="22">
        <f t="shared" ca="1" si="7"/>
        <v>1522045652.7999988</v>
      </c>
    </row>
    <row r="10" spans="1:15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16776.14</v>
      </c>
      <c r="E10" s="22">
        <f t="shared" ca="1" si="4"/>
        <v>183384533.97998598</v>
      </c>
      <c r="F10" s="21">
        <f t="shared" ca="1" si="1"/>
        <v>21461.89</v>
      </c>
      <c r="G10" s="21">
        <f t="shared" ca="1" si="1"/>
        <v>2171</v>
      </c>
      <c r="H10" s="22">
        <f t="shared" ca="1" si="5"/>
        <v>77765072.589994505</v>
      </c>
      <c r="I10" s="21">
        <f t="shared" ca="1" si="2"/>
        <v>33608681.801123545</v>
      </c>
      <c r="J10" s="21">
        <f t="shared" ca="1" si="2"/>
        <v>44156390.78887096</v>
      </c>
      <c r="K10" s="22">
        <f t="shared" ca="1" si="6"/>
        <v>105595828.49999148</v>
      </c>
      <c r="L10" s="21">
        <f t="shared" ca="1" si="3"/>
        <v>37488788.914180823</v>
      </c>
      <c r="M10" s="21">
        <f t="shared" ca="1" si="3"/>
        <v>68107039.585810661</v>
      </c>
      <c r="N10" s="21">
        <f t="shared" ca="1" si="3"/>
        <v>4872912.8900000099</v>
      </c>
      <c r="O10" s="22">
        <f t="shared" ca="1" si="7"/>
        <v>188274223.00998598</v>
      </c>
    </row>
    <row r="11" spans="1:15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2">
        <f t="shared" ca="1" si="4"/>
        <v>16229247.960000001</v>
      </c>
      <c r="F11" s="21">
        <f t="shared" ca="1" si="1"/>
        <v>5913.03</v>
      </c>
      <c r="G11" s="21">
        <f t="shared" ca="1" si="1"/>
        <v>4954.5</v>
      </c>
      <c r="H11" s="22">
        <f t="shared" ca="1" si="5"/>
        <v>9840312.8200000003</v>
      </c>
      <c r="I11" s="21">
        <f t="shared" ca="1" si="2"/>
        <v>0</v>
      </c>
      <c r="J11" s="21">
        <f t="shared" ca="1" si="2"/>
        <v>9840312.8200000003</v>
      </c>
      <c r="K11" s="22">
        <f t="shared" ca="1" si="6"/>
        <v>6378067.6100000003</v>
      </c>
      <c r="L11" s="21">
        <f t="shared" ca="1" si="3"/>
        <v>0</v>
      </c>
      <c r="M11" s="21">
        <f t="shared" ca="1" si="3"/>
        <v>6378067.6100000003</v>
      </c>
      <c r="N11" s="21">
        <f t="shared" ca="1" si="3"/>
        <v>9014.9968000000008</v>
      </c>
      <c r="O11" s="22">
        <f t="shared" ca="1" si="7"/>
        <v>16238262.956800001</v>
      </c>
    </row>
    <row r="12" spans="1:15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1">
        <f t="shared" ca="1" si="3"/>
        <v>0</v>
      </c>
      <c r="O12" s="22">
        <f t="shared" ca="1" si="7"/>
        <v>0</v>
      </c>
    </row>
    <row r="13" spans="1:15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2">
        <f t="shared" ca="1" si="4"/>
        <v>1564.68</v>
      </c>
      <c r="F13" s="21">
        <f t="shared" ca="1" si="1"/>
        <v>0</v>
      </c>
      <c r="G13" s="21">
        <f t="shared" ca="1" si="1"/>
        <v>0</v>
      </c>
      <c r="H13" s="22">
        <f t="shared" ca="1" si="5"/>
        <v>0</v>
      </c>
      <c r="I13" s="21">
        <f t="shared" ca="1" si="2"/>
        <v>0</v>
      </c>
      <c r="J13" s="21">
        <f t="shared" ca="1" si="2"/>
        <v>0</v>
      </c>
      <c r="K13" s="22">
        <f t="shared" ca="1" si="6"/>
        <v>1564.68</v>
      </c>
      <c r="L13" s="21">
        <f t="shared" ca="1" si="3"/>
        <v>0</v>
      </c>
      <c r="M13" s="21">
        <f t="shared" ca="1" si="3"/>
        <v>1564.68</v>
      </c>
      <c r="N13" s="21">
        <f t="shared" ca="1" si="3"/>
        <v>20423.669999999998</v>
      </c>
      <c r="O13" s="22">
        <f t="shared" ca="1" si="7"/>
        <v>21988.35</v>
      </c>
    </row>
    <row r="14" spans="1:15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2">
        <f t="shared" ca="1" si="4"/>
        <v>97355427.979999945</v>
      </c>
      <c r="F14" s="21">
        <f t="shared" ca="1" si="1"/>
        <v>0</v>
      </c>
      <c r="G14" s="21">
        <f t="shared" ca="1" si="1"/>
        <v>0</v>
      </c>
      <c r="H14" s="22">
        <f t="shared" ca="1" si="5"/>
        <v>24254423.260000002</v>
      </c>
      <c r="I14" s="21">
        <f t="shared" ca="1" si="2"/>
        <v>593091</v>
      </c>
      <c r="J14" s="21">
        <f t="shared" ca="1" si="2"/>
        <v>23661332.260000002</v>
      </c>
      <c r="K14" s="22">
        <f t="shared" ca="1" si="6"/>
        <v>73101004.719999939</v>
      </c>
      <c r="L14" s="21">
        <f t="shared" ca="1" si="3"/>
        <v>3250552.3599999994</v>
      </c>
      <c r="M14" s="21">
        <f t="shared" ca="1" si="3"/>
        <v>69850452.35999994</v>
      </c>
      <c r="N14" s="21">
        <f t="shared" ca="1" si="3"/>
        <v>5899198.8700000625</v>
      </c>
      <c r="O14" s="22">
        <f t="shared" ca="1" si="7"/>
        <v>103254626.85000001</v>
      </c>
    </row>
    <row r="15" spans="1:15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128.59047619047618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1">
        <f t="shared" ca="1" si="3"/>
        <v>0</v>
      </c>
      <c r="O15" s="22">
        <f t="shared" ca="1" si="7"/>
        <v>128.59047619047618</v>
      </c>
    </row>
    <row r="16" spans="1:15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1">
        <f t="shared" ca="1" si="3"/>
        <v>0</v>
      </c>
      <c r="O16" s="22">
        <f t="shared" ca="1" si="7"/>
        <v>0</v>
      </c>
    </row>
    <row r="17" spans="1:15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1">
        <f t="shared" ca="1" si="3"/>
        <v>9021.0499999999993</v>
      </c>
      <c r="O17" s="22">
        <f t="shared" ca="1" si="7"/>
        <v>9021.0499999999993</v>
      </c>
    </row>
    <row r="18" spans="1:15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1">
        <f t="shared" ca="1" si="3"/>
        <v>23694.79</v>
      </c>
      <c r="O18" s="22">
        <f t="shared" ca="1" si="7"/>
        <v>23694.79</v>
      </c>
    </row>
    <row r="19" spans="1:15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1">
        <f t="shared" ca="1" si="3"/>
        <v>0</v>
      </c>
      <c r="O19" s="22">
        <f t="shared" ca="1" si="7"/>
        <v>0</v>
      </c>
    </row>
    <row r="20" spans="1:15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494</v>
      </c>
      <c r="E20" s="22">
        <f t="shared" ca="1" si="4"/>
        <v>12480737.459999999</v>
      </c>
      <c r="F20" s="21">
        <f t="shared" ca="1" si="1"/>
        <v>11397.15</v>
      </c>
      <c r="G20" s="21">
        <f t="shared" ca="1" si="1"/>
        <v>0</v>
      </c>
      <c r="H20" s="22">
        <f t="shared" ca="1" si="5"/>
        <v>2832116.54</v>
      </c>
      <c r="I20" s="21">
        <f t="shared" ca="1" si="2"/>
        <v>358177.37</v>
      </c>
      <c r="J20" s="21">
        <f t="shared" ca="1" si="2"/>
        <v>2473939.17</v>
      </c>
      <c r="K20" s="22">
        <f t="shared" ca="1" si="6"/>
        <v>9637223.7699999996</v>
      </c>
      <c r="L20" s="21">
        <f t="shared" ca="1" si="3"/>
        <v>1456761.95</v>
      </c>
      <c r="M20" s="21">
        <f t="shared" ca="1" si="3"/>
        <v>8180461.8200000003</v>
      </c>
      <c r="N20" s="21">
        <f t="shared" ca="1" si="3"/>
        <v>278640.92</v>
      </c>
      <c r="O20" s="22">
        <f t="shared" ca="1" si="7"/>
        <v>12759872.379999999</v>
      </c>
    </row>
    <row r="21" spans="1:15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2">
        <f t="shared" ca="1" si="4"/>
        <v>18770624.32</v>
      </c>
      <c r="F21" s="21">
        <f t="shared" ca="1" si="1"/>
        <v>0</v>
      </c>
      <c r="G21" s="21">
        <f t="shared" ca="1" si="1"/>
        <v>0</v>
      </c>
      <c r="H21" s="22">
        <f t="shared" ca="1" si="5"/>
        <v>18279739.16</v>
      </c>
      <c r="I21" s="21">
        <f t="shared" ca="1" si="2"/>
        <v>18279739.16</v>
      </c>
      <c r="J21" s="21">
        <f t="shared" ca="1" si="2"/>
        <v>0</v>
      </c>
      <c r="K21" s="22">
        <f t="shared" ca="1" si="6"/>
        <v>490885.16000000003</v>
      </c>
      <c r="L21" s="21">
        <f t="shared" ca="1" si="3"/>
        <v>490885.16000000003</v>
      </c>
      <c r="M21" s="21">
        <f t="shared" ca="1" si="3"/>
        <v>0</v>
      </c>
      <c r="N21" s="21">
        <f t="shared" ca="1" si="3"/>
        <v>1333029.8</v>
      </c>
      <c r="O21" s="22">
        <f t="shared" ca="1" si="7"/>
        <v>20103654.120000001</v>
      </c>
    </row>
    <row r="22" spans="1:15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2">
        <f t="shared" ca="1" si="4"/>
        <v>3650604701.3199997</v>
      </c>
      <c r="F22" s="21">
        <f t="shared" ca="1" si="1"/>
        <v>0</v>
      </c>
      <c r="G22" s="21">
        <f t="shared" ca="1" si="1"/>
        <v>70210</v>
      </c>
      <c r="H22" s="22">
        <f t="shared" ca="1" si="5"/>
        <v>815372678.48000002</v>
      </c>
      <c r="I22" s="21">
        <f t="shared" ca="1" si="2"/>
        <v>282134.59000000003</v>
      </c>
      <c r="J22" s="21">
        <f t="shared" ca="1" si="2"/>
        <v>815090543.88999999</v>
      </c>
      <c r="K22" s="22">
        <f t="shared" ca="1" si="6"/>
        <v>2835161812.8399997</v>
      </c>
      <c r="L22" s="21">
        <f t="shared" ca="1" si="3"/>
        <v>8194262.1200000001</v>
      </c>
      <c r="M22" s="21">
        <f t="shared" ca="1" si="3"/>
        <v>2826967550.7199998</v>
      </c>
      <c r="N22" s="21">
        <f t="shared" ca="1" si="3"/>
        <v>914831.01</v>
      </c>
      <c r="O22" s="22">
        <f t="shared" ca="1" si="7"/>
        <v>3651519532.3299999</v>
      </c>
    </row>
    <row r="23" spans="1:15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0</v>
      </c>
      <c r="E23" s="22">
        <f ca="1">F23+G23+H23+K23</f>
        <v>22545467.230000027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10746013.310000023</v>
      </c>
      <c r="I23" s="21">
        <f t="shared" ref="I23:J38" ca="1" si="9">IFERROR(INDIRECT("'"&amp;$B$2&amp;"'!"&amp;ADDRESS(MATCH($B23,INDIRECT("'"&amp;$B$2&amp;"'!$B$1:$B$1095"),0),MATCH(I$5,INDIRECT("'"&amp;$B$2&amp;"'!5:5"),0))),0)</f>
        <v>81717</v>
      </c>
      <c r="J23" s="21">
        <f t="shared" ca="1" si="9"/>
        <v>10664296.310000023</v>
      </c>
      <c r="K23" s="22">
        <f ca="1">+L23+M23</f>
        <v>11799453.920000004</v>
      </c>
      <c r="L23" s="21">
        <f t="shared" ref="L23:N38" ca="1" si="10">IFERROR(INDIRECT("'"&amp;$B$2&amp;"'!"&amp;ADDRESS(MATCH($B23,INDIRECT("'"&amp;$B$2&amp;"'!$B$1:$B$1095"),0),MATCH(L$5,INDIRECT("'"&amp;$B$2&amp;"'!5:5"),0))),0)</f>
        <v>45708</v>
      </c>
      <c r="M23" s="21">
        <f t="shared" ca="1" si="10"/>
        <v>11753745.920000004</v>
      </c>
      <c r="N23" s="21">
        <f t="shared" ca="1" si="10"/>
        <v>27005963.780000202</v>
      </c>
      <c r="O23" s="22">
        <f ca="1">+D23+E23+N23</f>
        <v>49551431.010000229</v>
      </c>
    </row>
    <row r="24" spans="1:15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4780.8</v>
      </c>
      <c r="E24" s="22">
        <f ca="1">F24+G24+H24+K24</f>
        <v>54244131.149999991</v>
      </c>
      <c r="F24" s="21">
        <f t="shared" ca="1" si="8"/>
        <v>1500</v>
      </c>
      <c r="G24" s="21">
        <f t="shared" ca="1" si="8"/>
        <v>0</v>
      </c>
      <c r="H24" s="22">
        <f ca="1">+I24+J24</f>
        <v>49110636.209999993</v>
      </c>
      <c r="I24" s="21">
        <f t="shared" ca="1" si="9"/>
        <v>0</v>
      </c>
      <c r="J24" s="21">
        <f t="shared" ca="1" si="9"/>
        <v>49110636.209999993</v>
      </c>
      <c r="K24" s="22">
        <f ca="1">+L24+M24</f>
        <v>5131994.9400000004</v>
      </c>
      <c r="L24" s="21">
        <f t="shared" ca="1" si="10"/>
        <v>233234.96</v>
      </c>
      <c r="M24" s="21">
        <f t="shared" ca="1" si="10"/>
        <v>4898759.9800000004</v>
      </c>
      <c r="N24" s="21">
        <f t="shared" ca="1" si="10"/>
        <v>357186.42</v>
      </c>
      <c r="O24" s="22">
        <f ca="1">+D24+E24+N24</f>
        <v>54606098.36999999</v>
      </c>
    </row>
    <row r="25" spans="1:15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1020</v>
      </c>
      <c r="E25" s="22">
        <f t="shared" ref="E25:E76" ca="1" si="11">F25+G25+H25+K25</f>
        <v>5971306.4499999993</v>
      </c>
      <c r="F25" s="21">
        <f t="shared" ca="1" si="8"/>
        <v>0</v>
      </c>
      <c r="G25" s="21">
        <f t="shared" ca="1" si="8"/>
        <v>0</v>
      </c>
      <c r="H25" s="22">
        <f t="shared" ref="H25:H76" ca="1" si="12">+I25+J25</f>
        <v>343255.48</v>
      </c>
      <c r="I25" s="21">
        <f t="shared" ca="1" si="9"/>
        <v>6787.39</v>
      </c>
      <c r="J25" s="21">
        <f t="shared" ca="1" si="9"/>
        <v>336468.08999999997</v>
      </c>
      <c r="K25" s="22">
        <f t="shared" ref="K25:K76" ca="1" si="13">+L25+M25</f>
        <v>5628050.9699999997</v>
      </c>
      <c r="L25" s="21">
        <f t="shared" ca="1" si="10"/>
        <v>0</v>
      </c>
      <c r="M25" s="21">
        <f t="shared" ca="1" si="10"/>
        <v>5628050.9699999997</v>
      </c>
      <c r="N25" s="21">
        <f t="shared" ca="1" si="10"/>
        <v>94305.97</v>
      </c>
      <c r="O25" s="22">
        <f t="shared" ref="O25:O74" ca="1" si="14">+D25+E25+N25</f>
        <v>6066632.419999999</v>
      </c>
    </row>
    <row r="26" spans="1:15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0</v>
      </c>
      <c r="E26" s="22">
        <f t="shared" ca="1" si="11"/>
        <v>156412508.8106145</v>
      </c>
      <c r="F26" s="21">
        <f t="shared" ca="1" si="8"/>
        <v>1125</v>
      </c>
      <c r="G26" s="21">
        <f t="shared" ca="1" si="8"/>
        <v>6948</v>
      </c>
      <c r="H26" s="22">
        <f t="shared" ca="1" si="12"/>
        <v>26185138.159999922</v>
      </c>
      <c r="I26" s="21">
        <f t="shared" ca="1" si="9"/>
        <v>1226728.1500000018</v>
      </c>
      <c r="J26" s="21">
        <f t="shared" ca="1" si="9"/>
        <v>24958410.00999992</v>
      </c>
      <c r="K26" s="22">
        <f t="shared" ca="1" si="13"/>
        <v>130219297.65061457</v>
      </c>
      <c r="L26" s="21">
        <f t="shared" ca="1" si="10"/>
        <v>6245230.8400000073</v>
      </c>
      <c r="M26" s="21">
        <f t="shared" ca="1" si="10"/>
        <v>123974066.81061457</v>
      </c>
      <c r="N26" s="21">
        <f t="shared" ca="1" si="10"/>
        <v>216813.41999994777</v>
      </c>
      <c r="O26" s="22">
        <f t="shared" ca="1" si="14"/>
        <v>156629322.23061445</v>
      </c>
    </row>
    <row r="27" spans="1:15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22550</v>
      </c>
      <c r="E27" s="22">
        <f t="shared" ca="1" si="11"/>
        <v>322743378.10999995</v>
      </c>
      <c r="F27" s="21">
        <f t="shared" ca="1" si="8"/>
        <v>0</v>
      </c>
      <c r="G27" s="21">
        <f t="shared" ca="1" si="8"/>
        <v>0</v>
      </c>
      <c r="H27" s="22">
        <f t="shared" ca="1" si="12"/>
        <v>135587</v>
      </c>
      <c r="I27" s="21">
        <f t="shared" ca="1" si="9"/>
        <v>0</v>
      </c>
      <c r="J27" s="21">
        <f t="shared" ca="1" si="9"/>
        <v>135587</v>
      </c>
      <c r="K27" s="22">
        <f t="shared" ca="1" si="13"/>
        <v>322607791.10999995</v>
      </c>
      <c r="L27" s="21">
        <f t="shared" ca="1" si="10"/>
        <v>0</v>
      </c>
      <c r="M27" s="21">
        <f t="shared" ca="1" si="10"/>
        <v>322607791.10999995</v>
      </c>
      <c r="N27" s="21">
        <f t="shared" ca="1" si="10"/>
        <v>17978.640000000003</v>
      </c>
      <c r="O27" s="22">
        <f t="shared" ca="1" si="14"/>
        <v>322783906.74999994</v>
      </c>
    </row>
    <row r="28" spans="1:15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1">
        <f t="shared" ca="1" si="10"/>
        <v>7142.26</v>
      </c>
      <c r="O28" s="22">
        <f t="shared" ca="1" si="14"/>
        <v>7142.26</v>
      </c>
    </row>
    <row r="29" spans="1:15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0</v>
      </c>
      <c r="E29" s="22">
        <f t="shared" ca="1" si="11"/>
        <v>14439868.849999998</v>
      </c>
      <c r="F29" s="21">
        <f t="shared" ca="1" si="8"/>
        <v>1200</v>
      </c>
      <c r="G29" s="21">
        <f t="shared" ca="1" si="8"/>
        <v>0</v>
      </c>
      <c r="H29" s="22">
        <f t="shared" ca="1" si="12"/>
        <v>2361718.63</v>
      </c>
      <c r="I29" s="21">
        <f t="shared" ca="1" si="9"/>
        <v>85221.85</v>
      </c>
      <c r="J29" s="21">
        <f t="shared" ca="1" si="9"/>
        <v>2276496.7799999998</v>
      </c>
      <c r="K29" s="22">
        <f t="shared" ca="1" si="13"/>
        <v>12076950.219999999</v>
      </c>
      <c r="L29" s="21">
        <f t="shared" ca="1" si="10"/>
        <v>1168040.27</v>
      </c>
      <c r="M29" s="21">
        <f t="shared" ca="1" si="10"/>
        <v>10908909.949999999</v>
      </c>
      <c r="N29" s="21">
        <f t="shared" ca="1" si="10"/>
        <v>141741.96</v>
      </c>
      <c r="O29" s="22">
        <f t="shared" ca="1" si="14"/>
        <v>14581610.809999999</v>
      </c>
    </row>
    <row r="30" spans="1:15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0</v>
      </c>
      <c r="E30" s="22">
        <f t="shared" ca="1" si="11"/>
        <v>11608000.289999999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11608000.289999999</v>
      </c>
      <c r="L30" s="21">
        <f t="shared" ca="1" si="10"/>
        <v>0</v>
      </c>
      <c r="M30" s="21">
        <f t="shared" ca="1" si="10"/>
        <v>11608000.289999999</v>
      </c>
      <c r="N30" s="21">
        <f t="shared" ca="1" si="10"/>
        <v>0</v>
      </c>
      <c r="O30" s="22">
        <f t="shared" ca="1" si="14"/>
        <v>11608000.289999999</v>
      </c>
    </row>
    <row r="31" spans="1:15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42528.54</v>
      </c>
      <c r="E31" s="22">
        <f t="shared" ca="1" si="11"/>
        <v>18705192.720040001</v>
      </c>
      <c r="F31" s="21">
        <f t="shared" ca="1" si="8"/>
        <v>0</v>
      </c>
      <c r="G31" s="21">
        <f t="shared" ca="1" si="8"/>
        <v>1084042.54</v>
      </c>
      <c r="H31" s="22">
        <f t="shared" ca="1" si="12"/>
        <v>17425410.940000001</v>
      </c>
      <c r="I31" s="21">
        <f t="shared" ca="1" si="9"/>
        <v>573337.59</v>
      </c>
      <c r="J31" s="21">
        <f t="shared" ca="1" si="9"/>
        <v>16852073.350000001</v>
      </c>
      <c r="K31" s="22">
        <f t="shared" ca="1" si="13"/>
        <v>195739.24004</v>
      </c>
      <c r="L31" s="21">
        <f t="shared" ca="1" si="10"/>
        <v>150436.17004</v>
      </c>
      <c r="M31" s="21">
        <f t="shared" ca="1" si="10"/>
        <v>45303.07</v>
      </c>
      <c r="N31" s="21">
        <f t="shared" ca="1" si="10"/>
        <v>4321864.5310939997</v>
      </c>
      <c r="O31" s="22">
        <f t="shared" ca="1" si="14"/>
        <v>23069585.791134</v>
      </c>
    </row>
    <row r="32" spans="1:15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0</v>
      </c>
      <c r="E32" s="22">
        <f t="shared" ca="1" si="11"/>
        <v>14065736.720000001</v>
      </c>
      <c r="F32" s="21">
        <f t="shared" ca="1" si="8"/>
        <v>2228575.2500000019</v>
      </c>
      <c r="G32" s="21">
        <f t="shared" ca="1" si="8"/>
        <v>18800</v>
      </c>
      <c r="H32" s="22">
        <f t="shared" ca="1" si="12"/>
        <v>11818361.469999999</v>
      </c>
      <c r="I32" s="21">
        <f t="shared" ca="1" si="9"/>
        <v>45453.78</v>
      </c>
      <c r="J32" s="21">
        <f t="shared" ca="1" si="9"/>
        <v>11772907.689999999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1">
        <f t="shared" ca="1" si="10"/>
        <v>232759.76000000018</v>
      </c>
      <c r="O32" s="22">
        <f t="shared" ca="1" si="14"/>
        <v>14298496.48</v>
      </c>
    </row>
    <row r="33" spans="1:15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1">
        <f t="shared" ca="1" si="10"/>
        <v>826949.64000000188</v>
      </c>
      <c r="O33" s="22">
        <f t="shared" ca="1" si="14"/>
        <v>826949.64000000188</v>
      </c>
    </row>
    <row r="34" spans="1:15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1066178.8899999999</v>
      </c>
      <c r="E34" s="22">
        <f t="shared" ca="1" si="11"/>
        <v>153969.93</v>
      </c>
      <c r="F34" s="21">
        <f t="shared" ca="1" si="8"/>
        <v>149119.93</v>
      </c>
      <c r="G34" s="21">
        <f t="shared" ca="1" si="8"/>
        <v>4850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1">
        <f t="shared" ca="1" si="10"/>
        <v>15940203.304999899</v>
      </c>
      <c r="O34" s="22">
        <f t="shared" ca="1" si="14"/>
        <v>17160352.124999899</v>
      </c>
    </row>
    <row r="35" spans="1:15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0</v>
      </c>
      <c r="E35" s="22">
        <f t="shared" ca="1" si="11"/>
        <v>7207501.4000000004</v>
      </c>
      <c r="F35" s="21">
        <f t="shared" ca="1" si="8"/>
        <v>0</v>
      </c>
      <c r="G35" s="21">
        <f t="shared" ca="1" si="8"/>
        <v>67182.48</v>
      </c>
      <c r="H35" s="22">
        <f t="shared" ca="1" si="12"/>
        <v>7140318.9199999999</v>
      </c>
      <c r="I35" s="21">
        <f t="shared" ca="1" si="9"/>
        <v>0</v>
      </c>
      <c r="J35" s="21">
        <f t="shared" ca="1" si="9"/>
        <v>7140318.9199999999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1">
        <f t="shared" ca="1" si="10"/>
        <v>11278</v>
      </c>
      <c r="O35" s="22">
        <f t="shared" ca="1" si="14"/>
        <v>7218779.4000000004</v>
      </c>
    </row>
    <row r="36" spans="1:15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1">
        <f t="shared" ca="1" si="10"/>
        <v>0</v>
      </c>
      <c r="O36" s="22">
        <f t="shared" ca="1" si="14"/>
        <v>0</v>
      </c>
    </row>
    <row r="37" spans="1:15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0</v>
      </c>
      <c r="E37" s="22">
        <f t="shared" ca="1" si="11"/>
        <v>3044288.1999999881</v>
      </c>
      <c r="F37" s="21">
        <f t="shared" ca="1" si="8"/>
        <v>6712.67</v>
      </c>
      <c r="G37" s="21">
        <f t="shared" ca="1" si="8"/>
        <v>0</v>
      </c>
      <c r="H37" s="22">
        <f t="shared" ca="1" si="12"/>
        <v>635400.32999999996</v>
      </c>
      <c r="I37" s="21">
        <f t="shared" ca="1" si="9"/>
        <v>137623.54</v>
      </c>
      <c r="J37" s="21">
        <f t="shared" ca="1" si="9"/>
        <v>497776.79</v>
      </c>
      <c r="K37" s="22">
        <f t="shared" ca="1" si="13"/>
        <v>2402175.1999999881</v>
      </c>
      <c r="L37" s="21">
        <f t="shared" ca="1" si="10"/>
        <v>0</v>
      </c>
      <c r="M37" s="21">
        <f t="shared" ca="1" si="10"/>
        <v>2402175.1999999881</v>
      </c>
      <c r="N37" s="21">
        <f t="shared" ca="1" si="10"/>
        <v>183434.21</v>
      </c>
      <c r="O37" s="22">
        <f t="shared" ca="1" si="14"/>
        <v>3227722.409999988</v>
      </c>
    </row>
    <row r="38" spans="1:15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0</v>
      </c>
      <c r="E38" s="22">
        <f t="shared" ca="1" si="11"/>
        <v>19259.939999999999</v>
      </c>
      <c r="F38" s="21">
        <f t="shared" ca="1" si="8"/>
        <v>0</v>
      </c>
      <c r="G38" s="21">
        <f t="shared" ca="1" si="8"/>
        <v>0</v>
      </c>
      <c r="H38" s="22">
        <f t="shared" ca="1" si="12"/>
        <v>19259.939999999999</v>
      </c>
      <c r="I38" s="21">
        <f t="shared" ca="1" si="9"/>
        <v>6.09</v>
      </c>
      <c r="J38" s="21">
        <f t="shared" ca="1" si="9"/>
        <v>19253.849999999999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1">
        <f t="shared" ca="1" si="10"/>
        <v>12487.52</v>
      </c>
      <c r="O38" s="22">
        <f t="shared" ca="1" si="14"/>
        <v>31747.46</v>
      </c>
    </row>
    <row r="39" spans="1:15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0</v>
      </c>
      <c r="E39" s="22">
        <f t="shared" ca="1" si="11"/>
        <v>7800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7800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7800</v>
      </c>
      <c r="K39" s="22">
        <f t="shared" ca="1" si="13"/>
        <v>0</v>
      </c>
      <c r="L39" s="21">
        <f t="shared" ref="L39:N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1">
        <f t="shared" ca="1" si="17"/>
        <v>44455.199999999997</v>
      </c>
      <c r="O39" s="22">
        <f t="shared" ca="1" si="14"/>
        <v>52255.199999999997</v>
      </c>
    </row>
    <row r="40" spans="1:15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1">
        <f t="shared" ca="1" si="17"/>
        <v>0</v>
      </c>
      <c r="O40" s="22">
        <f t="shared" ca="1" si="14"/>
        <v>0</v>
      </c>
    </row>
    <row r="41" spans="1:15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  <c r="E41" s="22">
        <f t="shared" ca="1" si="11"/>
        <v>0</v>
      </c>
      <c r="F41" s="21">
        <f t="shared" ca="1" si="15"/>
        <v>0</v>
      </c>
      <c r="G41" s="21">
        <f t="shared" ca="1" si="15"/>
        <v>0</v>
      </c>
      <c r="H41" s="22">
        <f t="shared" ca="1" si="12"/>
        <v>0</v>
      </c>
      <c r="I41" s="21">
        <f t="shared" ca="1" si="16"/>
        <v>0</v>
      </c>
      <c r="J41" s="21">
        <f t="shared" ca="1" si="16"/>
        <v>0</v>
      </c>
      <c r="K41" s="22">
        <f t="shared" ca="1" si="13"/>
        <v>0</v>
      </c>
      <c r="L41" s="21">
        <f t="shared" ca="1" si="17"/>
        <v>0</v>
      </c>
      <c r="M41" s="21">
        <f t="shared" ca="1" si="17"/>
        <v>0</v>
      </c>
      <c r="N41" s="21">
        <f t="shared" ca="1" si="17"/>
        <v>0</v>
      </c>
      <c r="O41" s="22">
        <f t="shared" ca="1" si="14"/>
        <v>0</v>
      </c>
    </row>
    <row r="42" spans="1:15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0</v>
      </c>
      <c r="E42" s="22">
        <f t="shared" ca="1" si="11"/>
        <v>1104928.8700000001</v>
      </c>
      <c r="F42" s="21">
        <f t="shared" ca="1" si="15"/>
        <v>0</v>
      </c>
      <c r="G42" s="21">
        <f t="shared" ca="1" si="15"/>
        <v>0</v>
      </c>
      <c r="H42" s="22">
        <f t="shared" ca="1" si="12"/>
        <v>1104928.8700000001</v>
      </c>
      <c r="I42" s="21">
        <f t="shared" ca="1" si="16"/>
        <v>0</v>
      </c>
      <c r="J42" s="21">
        <f t="shared" ca="1" si="16"/>
        <v>1104928.8700000001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1">
        <f t="shared" ca="1" si="17"/>
        <v>18930.560000000001</v>
      </c>
      <c r="O42" s="22">
        <f t="shared" ca="1" si="14"/>
        <v>1123859.4300000002</v>
      </c>
    </row>
    <row r="43" spans="1:15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0</v>
      </c>
      <c r="E43" s="22">
        <f t="shared" ca="1" si="11"/>
        <v>1222285.18</v>
      </c>
      <c r="F43" s="21">
        <f t="shared" ca="1" si="15"/>
        <v>0</v>
      </c>
      <c r="G43" s="21">
        <f t="shared" ca="1" si="15"/>
        <v>0</v>
      </c>
      <c r="H43" s="22">
        <f t="shared" ca="1" si="12"/>
        <v>1222285.18</v>
      </c>
      <c r="I43" s="21">
        <f t="shared" ca="1" si="16"/>
        <v>447825.56</v>
      </c>
      <c r="J43" s="21">
        <f t="shared" ca="1" si="16"/>
        <v>774459.62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1">
        <f t="shared" ca="1" si="17"/>
        <v>44308.299999999952</v>
      </c>
      <c r="O43" s="22">
        <f t="shared" ca="1" si="14"/>
        <v>1266593.48</v>
      </c>
    </row>
    <row r="44" spans="1:15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  <c r="E44" s="22">
        <f t="shared" ca="1" si="11"/>
        <v>0</v>
      </c>
      <c r="F44" s="21">
        <f t="shared" ca="1" si="15"/>
        <v>0</v>
      </c>
      <c r="G44" s="21">
        <f t="shared" ca="1" si="15"/>
        <v>0</v>
      </c>
      <c r="H44" s="22">
        <f t="shared" ca="1" si="12"/>
        <v>0</v>
      </c>
      <c r="I44" s="21">
        <f t="shared" ca="1" si="16"/>
        <v>0</v>
      </c>
      <c r="J44" s="21">
        <f t="shared" ca="1" si="16"/>
        <v>0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1">
        <f t="shared" ca="1" si="17"/>
        <v>0</v>
      </c>
      <c r="O44" s="22">
        <f t="shared" ca="1" si="14"/>
        <v>0</v>
      </c>
    </row>
    <row r="45" spans="1:15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1">
        <f t="shared" ca="1" si="17"/>
        <v>14378.050000000001</v>
      </c>
      <c r="O45" s="22">
        <f t="shared" ca="1" si="14"/>
        <v>14378.050000000001</v>
      </c>
    </row>
    <row r="46" spans="1:15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5.1514348342607263E-14</v>
      </c>
      <c r="E46" s="22">
        <f t="shared" ca="1" si="11"/>
        <v>-7.3363537467230344E-13</v>
      </c>
      <c r="F46" s="21">
        <f t="shared" ca="1" si="15"/>
        <v>0</v>
      </c>
      <c r="G46" s="21">
        <f t="shared" ca="1" si="15"/>
        <v>0</v>
      </c>
      <c r="H46" s="22">
        <f t="shared" ca="1" si="12"/>
        <v>-7.3363537467230344E-13</v>
      </c>
      <c r="I46" s="21">
        <f t="shared" ca="1" si="16"/>
        <v>-7.3363537467230344E-13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1">
        <f t="shared" ca="1" si="17"/>
        <v>0</v>
      </c>
      <c r="O46" s="22">
        <f t="shared" ca="1" si="14"/>
        <v>-6.8212102632969618E-13</v>
      </c>
    </row>
    <row r="47" spans="1:15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1">
        <f t="shared" ca="1" si="17"/>
        <v>0</v>
      </c>
      <c r="O47" s="22">
        <f t="shared" ca="1" si="14"/>
        <v>0</v>
      </c>
    </row>
    <row r="48" spans="1:15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0</v>
      </c>
      <c r="E48" s="22">
        <f t="shared" ca="1" si="11"/>
        <v>296769.71999999881</v>
      </c>
      <c r="F48" s="21">
        <f t="shared" ca="1" si="15"/>
        <v>0</v>
      </c>
      <c r="G48" s="21">
        <f t="shared" ca="1" si="15"/>
        <v>0</v>
      </c>
      <c r="H48" s="22">
        <f t="shared" ca="1" si="12"/>
        <v>296769.71999999881</v>
      </c>
      <c r="I48" s="21">
        <f t="shared" ca="1" si="16"/>
        <v>0</v>
      </c>
      <c r="J48" s="21">
        <f t="shared" ca="1" si="16"/>
        <v>296769.71999999881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1">
        <f t="shared" ca="1" si="17"/>
        <v>604027.74999999779</v>
      </c>
      <c r="O48" s="22">
        <f t="shared" ca="1" si="14"/>
        <v>900797.4699999966</v>
      </c>
    </row>
    <row r="49" spans="1:15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1517.51</v>
      </c>
      <c r="E49" s="22">
        <f t="shared" ca="1" si="11"/>
        <v>76070088.950000018</v>
      </c>
      <c r="F49" s="21">
        <f t="shared" ca="1" si="15"/>
        <v>17937.84</v>
      </c>
      <c r="G49" s="21">
        <f t="shared" ca="1" si="15"/>
        <v>0</v>
      </c>
      <c r="H49" s="22">
        <f t="shared" ca="1" si="12"/>
        <v>68810304.540000007</v>
      </c>
      <c r="I49" s="21">
        <f t="shared" ca="1" si="16"/>
        <v>3496.36</v>
      </c>
      <c r="J49" s="21">
        <f t="shared" ca="1" si="16"/>
        <v>68806808.180000007</v>
      </c>
      <c r="K49" s="22">
        <f t="shared" ca="1" si="13"/>
        <v>7241846.5700000003</v>
      </c>
      <c r="L49" s="21">
        <f t="shared" ca="1" si="17"/>
        <v>394851.34</v>
      </c>
      <c r="M49" s="21">
        <f t="shared" ca="1" si="17"/>
        <v>6846995.2300000004</v>
      </c>
      <c r="N49" s="21">
        <f t="shared" ca="1" si="17"/>
        <v>14701148.140000001</v>
      </c>
      <c r="O49" s="22">
        <f t="shared" ca="1" si="14"/>
        <v>90772754.600000024</v>
      </c>
    </row>
    <row r="50" spans="1:15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1">
        <f t="shared" ca="1" si="17"/>
        <v>0</v>
      </c>
      <c r="O50" s="22">
        <f t="shared" ca="1" si="14"/>
        <v>0</v>
      </c>
    </row>
    <row r="51" spans="1:15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1">
        <f t="shared" ca="1" si="17"/>
        <v>0</v>
      </c>
      <c r="O51" s="22">
        <f t="shared" ca="1" si="14"/>
        <v>0</v>
      </c>
    </row>
    <row r="52" spans="1:15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0</v>
      </c>
      <c r="E52" s="22">
        <f t="shared" ca="1" si="11"/>
        <v>0</v>
      </c>
      <c r="F52" s="21">
        <f t="shared" ca="1" si="15"/>
        <v>0</v>
      </c>
      <c r="G52" s="21">
        <f t="shared" ca="1" si="15"/>
        <v>0</v>
      </c>
      <c r="H52" s="22">
        <f t="shared" ca="1" si="12"/>
        <v>0</v>
      </c>
      <c r="I52" s="21">
        <f t="shared" ca="1" si="16"/>
        <v>0</v>
      </c>
      <c r="J52" s="21">
        <f t="shared" ca="1" si="16"/>
        <v>0</v>
      </c>
      <c r="K52" s="22">
        <f t="shared" ca="1" si="13"/>
        <v>0</v>
      </c>
      <c r="L52" s="21">
        <f t="shared" ca="1" si="17"/>
        <v>0</v>
      </c>
      <c r="M52" s="21">
        <f t="shared" ca="1" si="17"/>
        <v>0</v>
      </c>
      <c r="N52" s="21">
        <f t="shared" ca="1" si="17"/>
        <v>3236.41</v>
      </c>
      <c r="O52" s="22">
        <f t="shared" ca="1" si="14"/>
        <v>3236.41</v>
      </c>
    </row>
    <row r="53" spans="1:15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178698.1</v>
      </c>
      <c r="E53" s="22">
        <f t="shared" ca="1" si="11"/>
        <v>0</v>
      </c>
      <c r="F53" s="21">
        <f t="shared" ca="1" si="15"/>
        <v>0</v>
      </c>
      <c r="G53" s="21">
        <f t="shared" ca="1" si="15"/>
        <v>0</v>
      </c>
      <c r="H53" s="22">
        <f t="shared" ca="1" si="12"/>
        <v>0</v>
      </c>
      <c r="I53" s="21">
        <f t="shared" ca="1" si="16"/>
        <v>0</v>
      </c>
      <c r="J53" s="21">
        <f t="shared" ca="1" si="16"/>
        <v>0</v>
      </c>
      <c r="K53" s="22">
        <f t="shared" ca="1" si="13"/>
        <v>0</v>
      </c>
      <c r="L53" s="21">
        <f t="shared" ca="1" si="17"/>
        <v>0</v>
      </c>
      <c r="M53" s="21">
        <f t="shared" ca="1" si="17"/>
        <v>0</v>
      </c>
      <c r="N53" s="21">
        <f t="shared" ca="1" si="17"/>
        <v>0</v>
      </c>
      <c r="O53" s="22">
        <f t="shared" ca="1" si="14"/>
        <v>178698.1</v>
      </c>
    </row>
    <row r="54" spans="1:15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1">
        <f t="shared" ca="1" si="17"/>
        <v>0</v>
      </c>
      <c r="O54" s="22">
        <f t="shared" ca="1" si="14"/>
        <v>0</v>
      </c>
    </row>
    <row r="55" spans="1:15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  <c r="E55" s="22">
        <f t="shared" ca="1" si="11"/>
        <v>39028251.240000002</v>
      </c>
      <c r="F55" s="21">
        <f t="shared" ref="F55:G70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0</v>
      </c>
      <c r="H55" s="22">
        <f t="shared" ca="1" si="12"/>
        <v>42162.74</v>
      </c>
      <c r="I55" s="21">
        <f t="shared" ref="I55:J70" ca="1" si="19">IFERROR(INDIRECT("'"&amp;$B$2&amp;"'!"&amp;ADDRESS(MATCH($B55,INDIRECT("'"&amp;$B$2&amp;"'!$B$1:$B$1095"),0),MATCH(I$5,INDIRECT("'"&amp;$B$2&amp;"'!5:5"),0))),0)</f>
        <v>10230.15</v>
      </c>
      <c r="J55" s="21">
        <f t="shared" ca="1" si="19"/>
        <v>31932.59</v>
      </c>
      <c r="K55" s="22">
        <f t="shared" ca="1" si="13"/>
        <v>38986088.5</v>
      </c>
      <c r="L55" s="21">
        <f t="shared" ref="L55:N70" ca="1" si="20">IFERROR(INDIRECT("'"&amp;$B$2&amp;"'!"&amp;ADDRESS(MATCH($B55,INDIRECT("'"&amp;$B$2&amp;"'!$B$1:$B$1095"),0),MATCH(L$5,INDIRECT("'"&amp;$B$2&amp;"'!5:5"),0))),0)</f>
        <v>124143.82</v>
      </c>
      <c r="M55" s="21">
        <f t="shared" ca="1" si="20"/>
        <v>38861944.68</v>
      </c>
      <c r="N55" s="21">
        <f t="shared" ca="1" si="20"/>
        <v>0</v>
      </c>
      <c r="O55" s="22">
        <f t="shared" ca="1" si="14"/>
        <v>39028251.240000002</v>
      </c>
    </row>
    <row r="56" spans="1:15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  <c r="E56" s="22">
        <f t="shared" ca="1" si="11"/>
        <v>4384767213.8197079</v>
      </c>
      <c r="F56" s="21">
        <f t="shared" ca="1" si="18"/>
        <v>6274828.0599999996</v>
      </c>
      <c r="G56" s="21">
        <f t="shared" ca="1" si="18"/>
        <v>0</v>
      </c>
      <c r="H56" s="22">
        <f t="shared" ca="1" si="12"/>
        <v>1505611068.9210422</v>
      </c>
      <c r="I56" s="21">
        <f t="shared" ca="1" si="19"/>
        <v>6857499.3830000032</v>
      </c>
      <c r="J56" s="21">
        <f t="shared" ca="1" si="19"/>
        <v>1498753569.5380423</v>
      </c>
      <c r="K56" s="22">
        <f t="shared" ca="1" si="13"/>
        <v>2872881316.838666</v>
      </c>
      <c r="L56" s="21">
        <f t="shared" ca="1" si="20"/>
        <v>20340145.98</v>
      </c>
      <c r="M56" s="21">
        <f t="shared" ca="1" si="20"/>
        <v>2852541170.8586659</v>
      </c>
      <c r="N56" s="21">
        <f t="shared" ca="1" si="20"/>
        <v>0</v>
      </c>
      <c r="O56" s="22">
        <f t="shared" ca="1" si="14"/>
        <v>4384767213.8197079</v>
      </c>
    </row>
    <row r="57" spans="1:15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363.48571428571427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1">
        <f t="shared" ca="1" si="20"/>
        <v>0</v>
      </c>
      <c r="O57" s="22">
        <f t="shared" ca="1" si="14"/>
        <v>363.48571428571427</v>
      </c>
    </row>
    <row r="58" spans="1:15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  <c r="E58" s="22">
        <f t="shared" ca="1" si="11"/>
        <v>336825778.48000002</v>
      </c>
      <c r="F58" s="21">
        <f t="shared" ca="1" si="18"/>
        <v>1390.81</v>
      </c>
      <c r="G58" s="21">
        <f t="shared" ca="1" si="18"/>
        <v>0</v>
      </c>
      <c r="H58" s="22">
        <f t="shared" ca="1" si="12"/>
        <v>195244927.62</v>
      </c>
      <c r="I58" s="21">
        <f t="shared" ca="1" si="19"/>
        <v>151667.77000000002</v>
      </c>
      <c r="J58" s="21">
        <f t="shared" ca="1" si="19"/>
        <v>195093259.84999999</v>
      </c>
      <c r="K58" s="22">
        <f t="shared" ca="1" si="13"/>
        <v>141579460.04999998</v>
      </c>
      <c r="L58" s="21">
        <f t="shared" ca="1" si="20"/>
        <v>22749336.039999999</v>
      </c>
      <c r="M58" s="21">
        <f t="shared" ca="1" si="20"/>
        <v>118830124.00999999</v>
      </c>
      <c r="N58" s="21">
        <f t="shared" ca="1" si="20"/>
        <v>1535896.14</v>
      </c>
      <c r="O58" s="22">
        <f t="shared" ca="1" si="14"/>
        <v>338361674.62</v>
      </c>
    </row>
    <row r="59" spans="1:15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  <c r="E59" s="22">
        <f t="shared" ca="1" si="11"/>
        <v>0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0</v>
      </c>
      <c r="L59" s="21">
        <f t="shared" ca="1" si="20"/>
        <v>0</v>
      </c>
      <c r="M59" s="21">
        <f t="shared" ca="1" si="20"/>
        <v>0</v>
      </c>
      <c r="N59" s="21">
        <f t="shared" ca="1" si="20"/>
        <v>0</v>
      </c>
      <c r="O59" s="22">
        <f t="shared" ca="1" si="14"/>
        <v>0</v>
      </c>
    </row>
    <row r="60" spans="1:15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  <c r="E60" s="22">
        <f t="shared" ca="1" si="11"/>
        <v>737031.11</v>
      </c>
      <c r="F60" s="21">
        <f t="shared" ca="1" si="18"/>
        <v>0</v>
      </c>
      <c r="G60" s="21">
        <f t="shared" ca="1" si="18"/>
        <v>0</v>
      </c>
      <c r="H60" s="22">
        <f t="shared" ca="1" si="12"/>
        <v>737031.11</v>
      </c>
      <c r="I60" s="21">
        <f t="shared" ca="1" si="19"/>
        <v>0</v>
      </c>
      <c r="J60" s="21">
        <f t="shared" ca="1" si="19"/>
        <v>737031.11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1">
        <f t="shared" ca="1" si="20"/>
        <v>9535.8199999999979</v>
      </c>
      <c r="O60" s="22">
        <f t="shared" ca="1" si="14"/>
        <v>746566.92999999993</v>
      </c>
    </row>
    <row r="61" spans="1:15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1">
        <f t="shared" ca="1" si="20"/>
        <v>0</v>
      </c>
      <c r="O61" s="22">
        <f t="shared" ca="1" si="14"/>
        <v>0</v>
      </c>
    </row>
    <row r="62" spans="1:15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1">
        <f t="shared" ca="1" si="20"/>
        <v>0</v>
      </c>
      <c r="O62" s="22">
        <f t="shared" ca="1" si="14"/>
        <v>0</v>
      </c>
    </row>
    <row r="63" spans="1:15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1">
        <f t="shared" ca="1" si="20"/>
        <v>0</v>
      </c>
      <c r="O63" s="22">
        <f t="shared" ca="1" si="14"/>
        <v>0</v>
      </c>
    </row>
    <row r="64" spans="1:15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  <c r="E64" s="22">
        <f t="shared" ca="1" si="11"/>
        <v>0</v>
      </c>
      <c r="F64" s="21">
        <f t="shared" ca="1" si="18"/>
        <v>0</v>
      </c>
      <c r="G64" s="21">
        <f t="shared" ca="1" si="18"/>
        <v>0</v>
      </c>
      <c r="H64" s="22">
        <f t="shared" ca="1" si="12"/>
        <v>0</v>
      </c>
      <c r="I64" s="21">
        <f t="shared" ca="1" si="19"/>
        <v>0</v>
      </c>
      <c r="J64" s="21">
        <f t="shared" ca="1" si="19"/>
        <v>0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1">
        <f t="shared" ca="1" si="20"/>
        <v>0</v>
      </c>
      <c r="O64" s="22">
        <f t="shared" ca="1" si="14"/>
        <v>0</v>
      </c>
    </row>
    <row r="65" spans="1:15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1">
        <f t="shared" ca="1" si="20"/>
        <v>0</v>
      </c>
      <c r="O65" s="22">
        <f t="shared" ca="1" si="14"/>
        <v>0</v>
      </c>
    </row>
    <row r="66" spans="1:15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1">
        <f t="shared" ca="1" si="20"/>
        <v>0</v>
      </c>
      <c r="O66" s="22">
        <f t="shared" ca="1" si="14"/>
        <v>0</v>
      </c>
    </row>
    <row r="67" spans="1:15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  <c r="E67" s="22">
        <f t="shared" ca="1" si="11"/>
        <v>0</v>
      </c>
      <c r="F67" s="21">
        <f t="shared" ca="1" si="18"/>
        <v>0</v>
      </c>
      <c r="G67" s="21">
        <f t="shared" ca="1" si="18"/>
        <v>0</v>
      </c>
      <c r="H67" s="22">
        <f t="shared" ca="1" si="12"/>
        <v>0</v>
      </c>
      <c r="I67" s="21">
        <f t="shared" ca="1" si="19"/>
        <v>0</v>
      </c>
      <c r="J67" s="21">
        <f t="shared" ca="1" si="19"/>
        <v>0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1">
        <f t="shared" ca="1" si="20"/>
        <v>0</v>
      </c>
      <c r="O67" s="22">
        <f t="shared" ca="1" si="14"/>
        <v>0</v>
      </c>
    </row>
    <row r="68" spans="1:15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  <c r="E68" s="22">
        <f t="shared" ca="1" si="11"/>
        <v>0</v>
      </c>
      <c r="F68" s="21">
        <f t="shared" ca="1" si="18"/>
        <v>0</v>
      </c>
      <c r="G68" s="21">
        <f t="shared" ca="1" si="18"/>
        <v>0</v>
      </c>
      <c r="H68" s="22">
        <f t="shared" ca="1" si="12"/>
        <v>0</v>
      </c>
      <c r="I68" s="21">
        <f t="shared" ca="1" si="19"/>
        <v>0</v>
      </c>
      <c r="J68" s="21">
        <f t="shared" ca="1" si="19"/>
        <v>0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1">
        <f t="shared" ca="1" si="20"/>
        <v>0</v>
      </c>
      <c r="O68" s="22">
        <f t="shared" ca="1" si="14"/>
        <v>0</v>
      </c>
    </row>
    <row r="69" spans="1:15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  <c r="E69" s="22">
        <f t="shared" ca="1" si="11"/>
        <v>0</v>
      </c>
      <c r="F69" s="21">
        <f t="shared" ca="1" si="18"/>
        <v>0</v>
      </c>
      <c r="G69" s="21">
        <f t="shared" ca="1" si="18"/>
        <v>0</v>
      </c>
      <c r="H69" s="22">
        <f t="shared" ca="1" si="12"/>
        <v>0</v>
      </c>
      <c r="I69" s="21">
        <f t="shared" ca="1" si="19"/>
        <v>0</v>
      </c>
      <c r="J69" s="21">
        <f t="shared" ca="1" si="19"/>
        <v>0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1">
        <f t="shared" ca="1" si="20"/>
        <v>0</v>
      </c>
      <c r="O69" s="22">
        <f t="shared" ca="1" si="14"/>
        <v>0</v>
      </c>
    </row>
    <row r="70" spans="1:15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  <c r="E70" s="22">
        <f t="shared" ca="1" si="11"/>
        <v>24801184.909999996</v>
      </c>
      <c r="F70" s="21">
        <f t="shared" ca="1" si="18"/>
        <v>0</v>
      </c>
      <c r="G70" s="21">
        <f t="shared" ca="1" si="18"/>
        <v>0</v>
      </c>
      <c r="H70" s="22">
        <f t="shared" ca="1" si="12"/>
        <v>24801184.909999996</v>
      </c>
      <c r="I70" s="21">
        <f t="shared" ca="1" si="19"/>
        <v>767334.73</v>
      </c>
      <c r="J70" s="21">
        <f t="shared" ca="1" si="19"/>
        <v>24033850.179999996</v>
      </c>
      <c r="K70" s="22">
        <f t="shared" ca="1" si="13"/>
        <v>0</v>
      </c>
      <c r="L70" s="21">
        <f t="shared" ca="1" si="20"/>
        <v>0</v>
      </c>
      <c r="M70" s="21">
        <f t="shared" ca="1" si="20"/>
        <v>0</v>
      </c>
      <c r="N70" s="21">
        <f t="shared" ca="1" si="20"/>
        <v>0</v>
      </c>
      <c r="O70" s="22">
        <f t="shared" ca="1" si="14"/>
        <v>24801184.909999996</v>
      </c>
    </row>
    <row r="71" spans="1:15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1">
        <f t="shared" ref="F71:G76" ca="1" si="22">IFERROR(INDIRECT("'"&amp;$B$2&amp;"'!"&amp;ADDRESS(MATCH($B71,INDIRECT("'"&amp;$B$2&amp;"'!$B$1:$B$1095"),0),MATCH(F$5,INDIRECT("'"&amp;$B$2&amp;"'!5:5"),0))),0)</f>
        <v>0</v>
      </c>
      <c r="G71" s="21">
        <f t="shared" ca="1" si="22"/>
        <v>0</v>
      </c>
      <c r="H71" s="22">
        <f t="shared" ca="1" si="12"/>
        <v>0</v>
      </c>
      <c r="I71" s="21">
        <f t="shared" ref="I71:J76" ca="1" si="23">IFERROR(INDIRECT("'"&amp;$B$2&amp;"'!"&amp;ADDRESS(MATCH($B71,INDIRECT("'"&amp;$B$2&amp;"'!$B$1:$B$1095"),0),MATCH(I$5,INDIRECT("'"&amp;$B$2&amp;"'!5:5"),0))),0)</f>
        <v>0</v>
      </c>
      <c r="J71" s="21">
        <f t="shared" ca="1" si="23"/>
        <v>0</v>
      </c>
      <c r="K71" s="22">
        <f t="shared" ca="1" si="13"/>
        <v>0</v>
      </c>
      <c r="L71" s="21">
        <f t="shared" ref="L71:N76" ca="1" si="24">IFERROR(INDIRECT("'"&amp;$B$2&amp;"'!"&amp;ADDRESS(MATCH($B71,INDIRECT("'"&amp;$B$2&amp;"'!$B$1:$B$1095"),0),MATCH(L$5,INDIRECT("'"&amp;$B$2&amp;"'!5:5"),0))),0)</f>
        <v>0</v>
      </c>
      <c r="M71" s="21">
        <f t="shared" ca="1" si="24"/>
        <v>0</v>
      </c>
      <c r="N71" s="21">
        <f t="shared" ca="1" si="24"/>
        <v>0</v>
      </c>
      <c r="O71" s="22">
        <f t="shared" ca="1" si="14"/>
        <v>0</v>
      </c>
    </row>
    <row r="72" spans="1:15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21"/>
        <v>0</v>
      </c>
      <c r="E72" s="22">
        <f t="shared" ca="1" si="11"/>
        <v>5361315.1100000003</v>
      </c>
      <c r="F72" s="21">
        <f t="shared" ca="1" si="22"/>
        <v>0</v>
      </c>
      <c r="G72" s="21">
        <f t="shared" ca="1" si="22"/>
        <v>0</v>
      </c>
      <c r="H72" s="22">
        <f t="shared" ca="1" si="12"/>
        <v>5361315.1100000003</v>
      </c>
      <c r="I72" s="21">
        <f t="shared" ca="1" si="23"/>
        <v>67940.06</v>
      </c>
      <c r="J72" s="21">
        <f t="shared" ca="1" si="23"/>
        <v>5293375.0500000007</v>
      </c>
      <c r="K72" s="22">
        <f t="shared" ca="1" si="13"/>
        <v>0</v>
      </c>
      <c r="L72" s="21">
        <f t="shared" ca="1" si="24"/>
        <v>0</v>
      </c>
      <c r="M72" s="21">
        <f t="shared" ca="1" si="24"/>
        <v>0</v>
      </c>
      <c r="N72" s="21">
        <f t="shared" ca="1" si="24"/>
        <v>0</v>
      </c>
      <c r="O72" s="22">
        <f t="shared" ca="1" si="14"/>
        <v>5361315.1100000003</v>
      </c>
    </row>
    <row r="73" spans="1:15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21"/>
        <v>0</v>
      </c>
      <c r="E73" s="22">
        <f t="shared" ca="1" si="11"/>
        <v>0</v>
      </c>
      <c r="F73" s="21">
        <f t="shared" ca="1" si="22"/>
        <v>0</v>
      </c>
      <c r="G73" s="21">
        <f t="shared" ca="1" si="22"/>
        <v>0</v>
      </c>
      <c r="H73" s="22">
        <f t="shared" ca="1" si="12"/>
        <v>0</v>
      </c>
      <c r="I73" s="21">
        <f t="shared" ca="1" si="23"/>
        <v>0</v>
      </c>
      <c r="J73" s="21">
        <f t="shared" ca="1" si="23"/>
        <v>0</v>
      </c>
      <c r="K73" s="22">
        <f t="shared" ca="1" si="13"/>
        <v>0</v>
      </c>
      <c r="L73" s="21">
        <f t="shared" ca="1" si="24"/>
        <v>0</v>
      </c>
      <c r="M73" s="21">
        <f t="shared" ca="1" si="24"/>
        <v>0</v>
      </c>
      <c r="N73" s="21">
        <f t="shared" ca="1" si="24"/>
        <v>0</v>
      </c>
      <c r="O73" s="22">
        <f t="shared" ca="1" si="14"/>
        <v>0</v>
      </c>
    </row>
    <row r="74" spans="1:15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21"/>
        <v>0</v>
      </c>
      <c r="E74" s="22">
        <f t="shared" ca="1" si="11"/>
        <v>251639324.00000185</v>
      </c>
      <c r="F74" s="21">
        <f t="shared" ca="1" si="22"/>
        <v>0</v>
      </c>
      <c r="G74" s="21">
        <f t="shared" ca="1" si="22"/>
        <v>0</v>
      </c>
      <c r="H74" s="22">
        <f t="shared" ca="1" si="12"/>
        <v>41031086.649999999</v>
      </c>
      <c r="I74" s="21">
        <f t="shared" ca="1" si="23"/>
        <v>70969.78</v>
      </c>
      <c r="J74" s="21">
        <f t="shared" ca="1" si="23"/>
        <v>40960116.869999997</v>
      </c>
      <c r="K74" s="22">
        <f t="shared" ca="1" si="13"/>
        <v>210608237.35000184</v>
      </c>
      <c r="L74" s="21">
        <f t="shared" ca="1" si="24"/>
        <v>160486.78</v>
      </c>
      <c r="M74" s="21">
        <f t="shared" ca="1" si="24"/>
        <v>210447750.57000184</v>
      </c>
      <c r="N74" s="21">
        <f t="shared" ca="1" si="24"/>
        <v>120975.48999999993</v>
      </c>
      <c r="O74" s="22">
        <f t="shared" ca="1" si="14"/>
        <v>251760299.49000186</v>
      </c>
    </row>
    <row r="75" spans="1:15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21"/>
        <v>0</v>
      </c>
      <c r="E75" s="22">
        <f t="shared" ca="1" si="11"/>
        <v>7757701.2100000018</v>
      </c>
      <c r="F75" s="21">
        <f t="shared" ca="1" si="22"/>
        <v>0</v>
      </c>
      <c r="G75" s="21">
        <f t="shared" ca="1" si="22"/>
        <v>0</v>
      </c>
      <c r="H75" s="22">
        <f t="shared" ca="1" si="12"/>
        <v>7757701.2100000018</v>
      </c>
      <c r="I75" s="21">
        <f t="shared" ca="1" si="23"/>
        <v>2025.5999999999995</v>
      </c>
      <c r="J75" s="21">
        <f t="shared" ca="1" si="23"/>
        <v>7755675.6100000022</v>
      </c>
      <c r="K75" s="22">
        <f t="shared" ca="1" si="13"/>
        <v>0</v>
      </c>
      <c r="L75" s="21">
        <f t="shared" ca="1" si="24"/>
        <v>0</v>
      </c>
      <c r="M75" s="21">
        <f t="shared" ca="1" si="24"/>
        <v>0</v>
      </c>
      <c r="N75" s="21">
        <f t="shared" ca="1" si="24"/>
        <v>0</v>
      </c>
      <c r="O75" s="22">
        <f ca="1">+D75+E75+N75</f>
        <v>7757701.2100000018</v>
      </c>
    </row>
    <row r="76" spans="1:15" x14ac:dyDescent="0.2">
      <c r="A76" s="64" t="s">
        <v>285</v>
      </c>
      <c r="B76" s="20">
        <v>3018</v>
      </c>
      <c r="C76" s="65" t="s">
        <v>251</v>
      </c>
      <c r="D76" s="21">
        <f t="shared" ca="1" si="21"/>
        <v>0</v>
      </c>
      <c r="E76" s="22">
        <f t="shared" ca="1" si="11"/>
        <v>0</v>
      </c>
      <c r="F76" s="21">
        <f t="shared" ca="1" si="22"/>
        <v>0</v>
      </c>
      <c r="G76" s="21">
        <f t="shared" ca="1" si="22"/>
        <v>0</v>
      </c>
      <c r="H76" s="22">
        <f t="shared" ca="1" si="12"/>
        <v>0</v>
      </c>
      <c r="I76" s="21">
        <f t="shared" ca="1" si="23"/>
        <v>0</v>
      </c>
      <c r="J76" s="21">
        <f t="shared" ca="1" si="23"/>
        <v>0</v>
      </c>
      <c r="K76" s="22">
        <f t="shared" ca="1" si="13"/>
        <v>0</v>
      </c>
      <c r="L76" s="21">
        <f t="shared" ca="1" si="24"/>
        <v>0</v>
      </c>
      <c r="M76" s="21">
        <f t="shared" ca="1" si="24"/>
        <v>0</v>
      </c>
      <c r="N76" s="21">
        <f t="shared" ca="1" si="24"/>
        <v>0</v>
      </c>
      <c r="O76" s="22">
        <f ca="1">+D76+E76+N76</f>
        <v>0</v>
      </c>
    </row>
    <row r="77" spans="1:15" x14ac:dyDescent="0.2">
      <c r="A77" s="66" t="s">
        <v>287</v>
      </c>
      <c r="B77" s="55">
        <v>9000</v>
      </c>
      <c r="C77" s="65" t="s">
        <v>288</v>
      </c>
      <c r="D77" s="56">
        <f t="shared" ref="D77:N77" ca="1" si="25">SUMIF($C$7:$C$76,"HD",D$7:D$76)</f>
        <v>1364744.5704761904</v>
      </c>
      <c r="E77" s="56">
        <f t="shared" ca="1" si="25"/>
        <v>11099673087.800346</v>
      </c>
      <c r="F77" s="56">
        <f t="shared" ca="1" si="25"/>
        <v>8719770.8200000003</v>
      </c>
      <c r="G77" s="56">
        <f t="shared" ca="1" si="25"/>
        <v>1730229.01</v>
      </c>
      <c r="H77" s="56">
        <f t="shared" ca="1" si="25"/>
        <v>3094950563.8410358</v>
      </c>
      <c r="I77" s="56">
        <f t="shared" ca="1" si="25"/>
        <v>128933606.1141234</v>
      </c>
      <c r="J77" s="56">
        <f t="shared" ca="1" si="25"/>
        <v>2966016957.7269115</v>
      </c>
      <c r="K77" s="56">
        <f t="shared" ca="1" si="25"/>
        <v>7994272524.1293106</v>
      </c>
      <c r="L77" s="56">
        <f t="shared" ca="1" si="25"/>
        <v>360629393.97422022</v>
      </c>
      <c r="M77" s="56">
        <f t="shared" ca="1" si="25"/>
        <v>7633643130.1550903</v>
      </c>
      <c r="N77" s="56">
        <f t="shared" ca="1" si="25"/>
        <v>80404997.732894123</v>
      </c>
      <c r="O77" s="22">
        <f ca="1">+D77+E77+N77</f>
        <v>11181442830.103718</v>
      </c>
    </row>
    <row r="78" spans="1:15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363.48571428571427</v>
      </c>
      <c r="E78" s="56">
        <f t="shared" ref="E78:N78" ca="1" si="26">SUMIF($C$7:$C$76,"H",E$7:E$76)+SUMIF($C$7:$C$76,"E",E$7:E$76)</f>
        <v>627122334.82000184</v>
      </c>
      <c r="F78" s="56">
        <f t="shared" ca="1" si="26"/>
        <v>1390.81</v>
      </c>
      <c r="G78" s="56">
        <f t="shared" ca="1" si="26"/>
        <v>0</v>
      </c>
      <c r="H78" s="56">
        <f t="shared" ca="1" si="26"/>
        <v>274933246.61000001</v>
      </c>
      <c r="I78" s="56">
        <f t="shared" ca="1" si="26"/>
        <v>1059937.94</v>
      </c>
      <c r="J78" s="56">
        <f t="shared" ca="1" si="26"/>
        <v>273873308.67000002</v>
      </c>
      <c r="K78" s="56">
        <f t="shared" ca="1" si="26"/>
        <v>352187697.40000182</v>
      </c>
      <c r="L78" s="56">
        <f t="shared" ca="1" si="26"/>
        <v>22909822.82</v>
      </c>
      <c r="M78" s="56">
        <f t="shared" ca="1" si="26"/>
        <v>329277874.58000183</v>
      </c>
      <c r="N78" s="56">
        <f t="shared" ca="1" si="26"/>
        <v>1666407.45</v>
      </c>
      <c r="O78" s="22">
        <f ca="1">+D78+E78+N78</f>
        <v>628789105.7557162</v>
      </c>
    </row>
    <row r="79" spans="1:15" x14ac:dyDescent="0.2">
      <c r="A79" s="66" t="s">
        <v>293</v>
      </c>
      <c r="B79" s="55">
        <v>9003</v>
      </c>
      <c r="C79" s="65" t="s">
        <v>294</v>
      </c>
      <c r="D79" s="56">
        <f ca="1">D77+D78</f>
        <v>1365108.0561904761</v>
      </c>
      <c r="E79" s="56">
        <f t="shared" ref="E79:N79" ca="1" si="27">E77+E78</f>
        <v>11726795422.620348</v>
      </c>
      <c r="F79" s="56">
        <f t="shared" ca="1" si="27"/>
        <v>8721161.6300000008</v>
      </c>
      <c r="G79" s="56">
        <f t="shared" ca="1" si="27"/>
        <v>1730229.01</v>
      </c>
      <c r="H79" s="56">
        <f t="shared" ca="1" si="27"/>
        <v>3369883810.451036</v>
      </c>
      <c r="I79" s="56">
        <f t="shared" ca="1" si="27"/>
        <v>129993544.0541234</v>
      </c>
      <c r="J79" s="56">
        <f t="shared" ca="1" si="27"/>
        <v>3239890266.3969116</v>
      </c>
      <c r="K79" s="56">
        <f t="shared" ca="1" si="27"/>
        <v>8346460221.5293121</v>
      </c>
      <c r="L79" s="56">
        <f t="shared" ca="1" si="27"/>
        <v>383539216.79422021</v>
      </c>
      <c r="M79" s="56">
        <f t="shared" ca="1" si="27"/>
        <v>7962921004.7350922</v>
      </c>
      <c r="N79" s="56">
        <f t="shared" ca="1" si="27"/>
        <v>82071405.182894126</v>
      </c>
      <c r="O79" s="22">
        <f ca="1">+D79+E79+N79</f>
        <v>11810231935.859432</v>
      </c>
    </row>
  </sheetData>
  <mergeCells count="1">
    <mergeCell ref="E2:G2"/>
  </mergeCells>
  <dataValidations count="1">
    <dataValidation type="list" allowBlank="1" showInputMessage="1" showErrorMessage="1" sqref="B2" xr:uid="{9C349E5F-EA04-494E-B840-839694AFA9F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101B-A08F-4801-B345-21707D3BFEB3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322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717</v>
      </c>
      <c r="E5" s="10">
        <v>737</v>
      </c>
      <c r="F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30</v>
      </c>
      <c r="E6" s="7" t="s">
        <v>31</v>
      </c>
      <c r="F6" s="69" t="s">
        <v>323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679275613.63000107</v>
      </c>
      <c r="E8" s="21">
        <f t="shared" ca="1" si="0"/>
        <v>0</v>
      </c>
      <c r="F8" s="22">
        <f t="shared" ca="1" si="1"/>
        <v>679275613.63000107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7101920.3799948124</v>
      </c>
      <c r="E9" s="21">
        <f t="shared" ca="1" si="0"/>
        <v>0</v>
      </c>
      <c r="F9" s="22">
        <f t="shared" ca="1" si="1"/>
        <v>7101920.3799948124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61933292.13999898</v>
      </c>
      <c r="E10" s="21">
        <f t="shared" ca="1" si="0"/>
        <v>0</v>
      </c>
      <c r="F10" s="22">
        <f t="shared" ca="1" si="1"/>
        <v>61933292.13999898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44075785.549999997</v>
      </c>
      <c r="E11" s="21">
        <f t="shared" ca="1" si="0"/>
        <v>0</v>
      </c>
      <c r="F11" s="22">
        <f t="shared" ca="1" si="1"/>
        <v>44075785.549999997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31813869.579999998</v>
      </c>
      <c r="E13" s="21">
        <f t="shared" ca="1" si="0"/>
        <v>0</v>
      </c>
      <c r="F13" s="22">
        <f t="shared" ca="1" si="1"/>
        <v>31813869.579999998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24723423.490000006</v>
      </c>
      <c r="E14" s="21">
        <f t="shared" ca="1" si="0"/>
        <v>0</v>
      </c>
      <c r="F14" s="22">
        <f t="shared" ca="1" si="1"/>
        <v>24723423.490000006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3470513.37</v>
      </c>
      <c r="E17" s="21">
        <f t="shared" ca="1" si="0"/>
        <v>0</v>
      </c>
      <c r="F17" s="22">
        <f t="shared" ca="1" si="1"/>
        <v>3470513.37</v>
      </c>
    </row>
    <row r="18" spans="1:6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7879251.1400000006</v>
      </c>
      <c r="E20" s="21">
        <f t="shared" ca="1" si="0"/>
        <v>0</v>
      </c>
      <c r="F20" s="22">
        <f t="shared" ca="1" si="1"/>
        <v>7879251.1400000006</v>
      </c>
    </row>
    <row r="21" spans="1:6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94325130.579999998</v>
      </c>
      <c r="E21" s="21">
        <f t="shared" ca="1" si="0"/>
        <v>0</v>
      </c>
      <c r="F21" s="22">
        <f t="shared" ca="1" si="1"/>
        <v>94325130.579999998</v>
      </c>
    </row>
    <row r="22" spans="1:6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100186351.09</v>
      </c>
      <c r="E22" s="21">
        <f t="shared" ca="1" si="0"/>
        <v>0</v>
      </c>
      <c r="F22" s="22">
        <f t="shared" ca="1" si="1"/>
        <v>100186351.09</v>
      </c>
    </row>
    <row r="23" spans="1:6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E38" ca="1" si="2">IFERROR(INDIRECT("'"&amp;$B$2&amp;"'!"&amp;ADDRESS(MATCH($B23,INDIRECT("'"&amp;$B$2&amp;"'!$B$1:$B$1095"),0),MATCH(D$5,INDIRECT("'"&amp;$B$2&amp;"'!5:5"),0))),0)</f>
        <v>7503644.9599999981</v>
      </c>
      <c r="E23" s="21">
        <f t="shared" ca="1" si="2"/>
        <v>0</v>
      </c>
      <c r="F23" s="22">
        <f ca="1">+SUM(D23:E23)</f>
        <v>7503644.9599999981</v>
      </c>
    </row>
    <row r="24" spans="1:6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64780667.510000303</v>
      </c>
      <c r="E24" s="21">
        <f t="shared" ca="1" si="2"/>
        <v>0</v>
      </c>
      <c r="F24" s="22">
        <f ca="1">+SUM(D24:E24)</f>
        <v>64780667.510000303</v>
      </c>
    </row>
    <row r="25" spans="1:6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1278401.8699999999</v>
      </c>
      <c r="E25" s="21">
        <f t="shared" ca="1" si="2"/>
        <v>0</v>
      </c>
      <c r="F25" s="22">
        <f t="shared" ref="F25:F46" ca="1" si="3">+SUM(D25:E25)</f>
        <v>1278401.8699999999</v>
      </c>
    </row>
    <row r="26" spans="1:6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38258214.560000002</v>
      </c>
      <c r="E26" s="21">
        <f t="shared" ca="1" si="2"/>
        <v>0</v>
      </c>
      <c r="F26" s="22">
        <f t="shared" ca="1" si="3"/>
        <v>38258214.560000002</v>
      </c>
    </row>
    <row r="27" spans="1:6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4355416.7099999981</v>
      </c>
      <c r="E27" s="21">
        <f t="shared" ca="1" si="2"/>
        <v>0</v>
      </c>
      <c r="F27" s="22">
        <f t="shared" ca="1" si="3"/>
        <v>4355416.7099999981</v>
      </c>
    </row>
    <row r="28" spans="1:6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92378.880000000005</v>
      </c>
      <c r="E28" s="21">
        <f t="shared" ca="1" si="2"/>
        <v>0</v>
      </c>
      <c r="F28" s="22">
        <f t="shared" ca="1" si="3"/>
        <v>92378.880000000005</v>
      </c>
    </row>
    <row r="29" spans="1:6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10313106.43</v>
      </c>
      <c r="E29" s="21">
        <f t="shared" ca="1" si="2"/>
        <v>0</v>
      </c>
      <c r="F29" s="22">
        <f t="shared" ca="1" si="3"/>
        <v>10313106.43</v>
      </c>
    </row>
    <row r="30" spans="1:6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40422903.579999998</v>
      </c>
      <c r="E30" s="21">
        <f t="shared" ca="1" si="2"/>
        <v>0</v>
      </c>
      <c r="F30" s="22">
        <f t="shared" ca="1" si="3"/>
        <v>40422903.579999998</v>
      </c>
    </row>
    <row r="31" spans="1:6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196291285.22</v>
      </c>
      <c r="E31" s="21">
        <f t="shared" ca="1" si="2"/>
        <v>0</v>
      </c>
      <c r="F31" s="22">
        <f t="shared" ca="1" si="3"/>
        <v>196291285.22</v>
      </c>
    </row>
    <row r="32" spans="1:6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23567328.809999898</v>
      </c>
      <c r="E32" s="21">
        <f t="shared" ca="1" si="2"/>
        <v>0</v>
      </c>
      <c r="F32" s="22">
        <f t="shared" ca="1" si="3"/>
        <v>23567328.809999898</v>
      </c>
    </row>
    <row r="33" spans="1:6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6782191.5800000206</v>
      </c>
      <c r="E33" s="21">
        <f t="shared" ca="1" si="2"/>
        <v>0</v>
      </c>
      <c r="F33" s="22">
        <f t="shared" ca="1" si="3"/>
        <v>6782191.5800000206</v>
      </c>
    </row>
    <row r="34" spans="1:6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1010795.06</v>
      </c>
      <c r="E34" s="21">
        <f t="shared" ca="1" si="2"/>
        <v>0</v>
      </c>
      <c r="F34" s="22">
        <f t="shared" ca="1" si="3"/>
        <v>1010795.06</v>
      </c>
    </row>
    <row r="35" spans="1:6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666806</v>
      </c>
      <c r="E35" s="21">
        <f t="shared" ca="1" si="2"/>
        <v>0</v>
      </c>
      <c r="F35" s="22">
        <f t="shared" ca="1" si="3"/>
        <v>666806</v>
      </c>
    </row>
    <row r="36" spans="1:6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4189638</v>
      </c>
      <c r="E37" s="21">
        <f t="shared" ca="1" si="2"/>
        <v>0</v>
      </c>
      <c r="F37" s="22">
        <f t="shared" ca="1" si="3"/>
        <v>4189638</v>
      </c>
    </row>
    <row r="38" spans="1:6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681010.61</v>
      </c>
      <c r="E38" s="21">
        <f t="shared" ca="1" si="2"/>
        <v>0</v>
      </c>
      <c r="F38" s="22">
        <f t="shared" ca="1" si="3"/>
        <v>681010.61</v>
      </c>
    </row>
    <row r="39" spans="1:6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E54" ca="1" si="4">IFERROR(INDIRECT("'"&amp;$B$2&amp;"'!"&amp;ADDRESS(MATCH($B39,INDIRECT("'"&amp;$B$2&amp;"'!$B$1:$B$1095"),0),MATCH(D$5,INDIRECT("'"&amp;$B$2&amp;"'!5:5"),0))),0)</f>
        <v>3400148.84</v>
      </c>
      <c r="E39" s="21">
        <f t="shared" ca="1" si="4"/>
        <v>0</v>
      </c>
      <c r="F39" s="22">
        <f t="shared" ca="1" si="3"/>
        <v>3400148.84</v>
      </c>
    </row>
    <row r="40" spans="1:6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32481153.82</v>
      </c>
      <c r="E40" s="21">
        <f t="shared" ca="1" si="4"/>
        <v>0</v>
      </c>
      <c r="F40" s="22">
        <f t="shared" ca="1" si="3"/>
        <v>32481153.82</v>
      </c>
    </row>
    <row r="41" spans="1:6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34657218.570000194</v>
      </c>
      <c r="E42" s="21">
        <f t="shared" ca="1" si="4"/>
        <v>0</v>
      </c>
      <c r="F42" s="22">
        <f t="shared" ref="F42" ca="1" si="5">+SUM(D42:E42)</f>
        <v>34657218.570000194</v>
      </c>
    </row>
    <row r="43" spans="1:6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1271034.0499999996</v>
      </c>
      <c r="E43" s="21">
        <f t="shared" ca="1" si="4"/>
        <v>0</v>
      </c>
      <c r="F43" s="22">
        <f t="shared" ca="1" si="3"/>
        <v>1271034.0499999996</v>
      </c>
    </row>
    <row r="44" spans="1:6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54236.460000000006</v>
      </c>
      <c r="E45" s="21">
        <f t="shared" ca="1" si="4"/>
        <v>0</v>
      </c>
      <c r="F45" s="22">
        <f t="shared" ca="1" si="3"/>
        <v>54236.460000000006</v>
      </c>
    </row>
    <row r="46" spans="1:6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148425.29000000007</v>
      </c>
      <c r="E46" s="21">
        <f t="shared" ca="1" si="4"/>
        <v>0</v>
      </c>
      <c r="F46" s="22">
        <f t="shared" ca="1" si="3"/>
        <v>148425.29000000007</v>
      </c>
    </row>
    <row r="47" spans="1:6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-14463601.309999777</v>
      </c>
      <c r="E48" s="21">
        <f t="shared" ca="1" si="4"/>
        <v>0</v>
      </c>
      <c r="F48" s="22">
        <f t="shared" ca="1" si="6"/>
        <v>-14463601.309999777</v>
      </c>
    </row>
    <row r="49" spans="1:6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3052441.09</v>
      </c>
      <c r="E49" s="21">
        <f t="shared" ca="1" si="4"/>
        <v>0</v>
      </c>
      <c r="F49" s="22">
        <f t="shared" ca="1" si="6"/>
        <v>3052441.09</v>
      </c>
    </row>
    <row r="50" spans="1:6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2">
        <f t="shared" ca="1" si="6"/>
        <v>0</v>
      </c>
    </row>
    <row r="51" spans="1:6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6337738.9000000022</v>
      </c>
      <c r="E51" s="21">
        <f t="shared" ca="1" si="4"/>
        <v>0</v>
      </c>
      <c r="F51" s="22">
        <f t="shared" ca="1" si="6"/>
        <v>6337738.9000000022</v>
      </c>
    </row>
    <row r="52" spans="1:6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4274482.67</v>
      </c>
      <c r="E52" s="21">
        <f t="shared" ca="1" si="4"/>
        <v>0</v>
      </c>
      <c r="F52" s="22">
        <f t="shared" ref="F52" ca="1" si="7">+SUM(D52:E52)</f>
        <v>4274482.67</v>
      </c>
    </row>
    <row r="53" spans="1:6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9"/>
        <v>0</v>
      </c>
      <c r="E58" s="21">
        <f t="shared" ca="1" si="9"/>
        <v>0</v>
      </c>
      <c r="F58" s="22">
        <f t="shared" ca="1" si="6"/>
        <v>0</v>
      </c>
    </row>
    <row r="59" spans="1:6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9"/>
        <v>0</v>
      </c>
      <c r="E59" s="21">
        <f t="shared" ca="1" si="9"/>
        <v>0</v>
      </c>
      <c r="F59" s="22">
        <f t="shared" ca="1" si="6"/>
        <v>0</v>
      </c>
    </row>
    <row r="60" spans="1:6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6"/>
        <v>0</v>
      </c>
    </row>
    <row r="61" spans="1:6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ref="F61" ca="1" si="10">+SUM(D61:E61)</f>
        <v>0</v>
      </c>
    </row>
    <row r="62" spans="1:6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9"/>
        <v>0</v>
      </c>
      <c r="E62" s="21">
        <f t="shared" ca="1" si="9"/>
        <v>0</v>
      </c>
      <c r="F62" s="22">
        <f t="shared" ref="F62:F76" ca="1" si="11">+SUM(D62:E62)</f>
        <v>0</v>
      </c>
    </row>
    <row r="63" spans="1:6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E76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2">
        <f t="shared" ca="1" si="11"/>
        <v>0</v>
      </c>
    </row>
    <row r="72" spans="1:6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2"/>
        <v>0</v>
      </c>
      <c r="E72" s="21">
        <f t="shared" ca="1" si="12"/>
        <v>0</v>
      </c>
      <c r="F72" s="22">
        <f t="shared" ca="1" si="11"/>
        <v>0</v>
      </c>
    </row>
    <row r="73" spans="1:6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2"/>
        <v>0</v>
      </c>
      <c r="E73" s="21">
        <f t="shared" ca="1" si="12"/>
        <v>0</v>
      </c>
      <c r="F73" s="22">
        <f t="shared" ca="1" si="11"/>
        <v>0</v>
      </c>
    </row>
    <row r="74" spans="1:6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2"/>
        <v>0</v>
      </c>
      <c r="E74" s="21">
        <f t="shared" ca="1" si="12"/>
        <v>0</v>
      </c>
      <c r="F74" s="22">
        <f t="shared" ca="1" si="11"/>
        <v>0</v>
      </c>
    </row>
    <row r="75" spans="1:6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2"/>
        <v>0</v>
      </c>
      <c r="E75" s="21">
        <f t="shared" ca="1" si="12"/>
        <v>0</v>
      </c>
      <c r="F75" s="22">
        <f t="shared" ca="1" si="11"/>
        <v>0</v>
      </c>
    </row>
    <row r="76" spans="1:6" x14ac:dyDescent="0.2">
      <c r="A76" s="64" t="s">
        <v>285</v>
      </c>
      <c r="B76" s="20">
        <v>3018</v>
      </c>
      <c r="C76" s="65" t="s">
        <v>251</v>
      </c>
      <c r="D76" s="21">
        <f t="shared" ca="1" si="12"/>
        <v>0</v>
      </c>
      <c r="E76" s="21">
        <f t="shared" ca="1" si="12"/>
        <v>0</v>
      </c>
      <c r="F76" s="22">
        <f t="shared" ca="1" si="11"/>
        <v>0</v>
      </c>
    </row>
    <row r="77" spans="1:6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1526192219.1099954</v>
      </c>
      <c r="E77" s="56">
        <f ca="1">SUMIF($C$7:$C$76,"HD",E$7:E$76)</f>
        <v>0</v>
      </c>
      <c r="F77" s="56">
        <f ca="1">SUMIF($C$7:$C$76,"HD",F$7:F$76)</f>
        <v>1526192219.1099954</v>
      </c>
    </row>
    <row r="78" spans="1:6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</row>
    <row r="79" spans="1:6" x14ac:dyDescent="0.2">
      <c r="A79" s="66" t="s">
        <v>293</v>
      </c>
      <c r="B79" s="55">
        <v>9003</v>
      </c>
      <c r="C79" s="65" t="s">
        <v>294</v>
      </c>
      <c r="D79" s="56">
        <f ca="1">D77+D78</f>
        <v>1526192219.1099954</v>
      </c>
      <c r="E79" s="56">
        <f ca="1">E77+E78</f>
        <v>0</v>
      </c>
      <c r="F79" s="56">
        <f ca="1">F77+F78</f>
        <v>1526192219.1099954</v>
      </c>
    </row>
  </sheetData>
  <mergeCells count="1">
    <mergeCell ref="E2:G2"/>
  </mergeCells>
  <dataValidations count="1">
    <dataValidation type="list" allowBlank="1" showInputMessage="1" showErrorMessage="1" sqref="B2" xr:uid="{CE14E476-670A-4CF7-8902-205672F0E7F1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CFD7-55A9-4AFD-A5E4-01CB5B5D8AE4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324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717</v>
      </c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30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679275613.63000107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7101920.3799948124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61933292.13999898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44075785.549999997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31813869.579999998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24723423.490000006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</row>
    <row r="17" spans="1:4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3470513.37</v>
      </c>
    </row>
    <row r="18" spans="1:4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</row>
    <row r="19" spans="1:4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</row>
    <row r="20" spans="1:4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7879251.1400000006</v>
      </c>
    </row>
    <row r="21" spans="1:4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94325130.579999998</v>
      </c>
    </row>
    <row r="22" spans="1:4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100186351.09</v>
      </c>
    </row>
    <row r="23" spans="1:4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7503644.9599999981</v>
      </c>
    </row>
    <row r="24" spans="1:4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64780667.510000303</v>
      </c>
    </row>
    <row r="25" spans="1:4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1278401.8699999999</v>
      </c>
    </row>
    <row r="26" spans="1:4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38258214.560000002</v>
      </c>
    </row>
    <row r="27" spans="1:4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4355416.7099999981</v>
      </c>
    </row>
    <row r="28" spans="1:4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92378.880000000005</v>
      </c>
    </row>
    <row r="29" spans="1:4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10313106.43</v>
      </c>
    </row>
    <row r="30" spans="1:4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40422903.579999998</v>
      </c>
    </row>
    <row r="31" spans="1:4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196291285.22</v>
      </c>
    </row>
    <row r="32" spans="1:4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23567328.809999898</v>
      </c>
    </row>
    <row r="33" spans="1:4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6782191.5800000206</v>
      </c>
    </row>
    <row r="34" spans="1:4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1010795.06</v>
      </c>
    </row>
    <row r="35" spans="1:4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666806</v>
      </c>
    </row>
    <row r="36" spans="1:4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</row>
    <row r="37" spans="1:4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4189638</v>
      </c>
    </row>
    <row r="38" spans="1:4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681010.61</v>
      </c>
    </row>
    <row r="39" spans="1:4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3400148.84</v>
      </c>
    </row>
    <row r="40" spans="1:4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32481153.82</v>
      </c>
    </row>
    <row r="41" spans="1:4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</row>
    <row r="42" spans="1:4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34657218.570000194</v>
      </c>
    </row>
    <row r="43" spans="1:4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1271034.0499999996</v>
      </c>
    </row>
    <row r="44" spans="1:4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</row>
    <row r="45" spans="1:4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54236.460000000006</v>
      </c>
    </row>
    <row r="46" spans="1:4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148425.29000000007</v>
      </c>
    </row>
    <row r="47" spans="1:4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</row>
    <row r="48" spans="1:4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-14463601.309999777</v>
      </c>
    </row>
    <row r="49" spans="1:4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3052441.09</v>
      </c>
    </row>
    <row r="50" spans="1:4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</row>
    <row r="51" spans="1:4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6337738.9000000022</v>
      </c>
    </row>
    <row r="52" spans="1:4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4274482.67</v>
      </c>
    </row>
    <row r="53" spans="1:4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0</v>
      </c>
    </row>
    <row r="54" spans="1:4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</row>
    <row r="55" spans="1:4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</row>
    <row r="56" spans="1:4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</row>
    <row r="57" spans="1:4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</row>
    <row r="58" spans="1:4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</row>
    <row r="59" spans="1:4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</row>
    <row r="60" spans="1:4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</row>
    <row r="61" spans="1:4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</row>
    <row r="62" spans="1:4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</row>
    <row r="63" spans="1:4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</row>
    <row r="64" spans="1:4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</row>
    <row r="65" spans="1:4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</row>
    <row r="66" spans="1:4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</row>
    <row r="67" spans="1:4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</row>
    <row r="68" spans="1:4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</row>
    <row r="69" spans="1:4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</row>
    <row r="70" spans="1:4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</row>
    <row r="71" spans="1:4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"/>
        <v>0</v>
      </c>
    </row>
    <row r="73" spans="1:4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"/>
        <v>0</v>
      </c>
    </row>
    <row r="74" spans="1:4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"/>
        <v>0</v>
      </c>
    </row>
    <row r="75" spans="1:4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"/>
        <v>0</v>
      </c>
    </row>
    <row r="76" spans="1:4" x14ac:dyDescent="0.2">
      <c r="A76" s="64" t="s">
        <v>285</v>
      </c>
      <c r="B76" s="20">
        <v>3018</v>
      </c>
      <c r="C76" s="65" t="s">
        <v>251</v>
      </c>
      <c r="D76" s="21">
        <f t="shared" ca="1" si="1"/>
        <v>0</v>
      </c>
    </row>
    <row r="77" spans="1:4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1526192219.1099954</v>
      </c>
    </row>
    <row r="78" spans="1:4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</row>
    <row r="79" spans="1:4" x14ac:dyDescent="0.2">
      <c r="A79" s="66" t="s">
        <v>293</v>
      </c>
      <c r="B79" s="55">
        <v>9003</v>
      </c>
      <c r="C79" s="65" t="s">
        <v>294</v>
      </c>
      <c r="D79" s="56">
        <f ca="1">D77+D78</f>
        <v>1526192219.1099954</v>
      </c>
    </row>
  </sheetData>
  <mergeCells count="1">
    <mergeCell ref="E2:G2"/>
  </mergeCells>
  <dataValidations count="1">
    <dataValidation type="list" allowBlank="1" showInputMessage="1" showErrorMessage="1" sqref="B2" xr:uid="{8673301E-C986-47E7-A240-163B7BC3197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4926B-F5D0-4F91-90EA-1C99EE4F0AC8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713</v>
      </c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33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</row>
    <row r="17" spans="1:4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</row>
    <row r="18" spans="1:4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</row>
    <row r="19" spans="1:4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</row>
    <row r="20" spans="1:4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</row>
    <row r="21" spans="1:4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</row>
    <row r="22" spans="1:4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</row>
    <row r="23" spans="1:4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0</v>
      </c>
    </row>
    <row r="24" spans="1:4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0</v>
      </c>
    </row>
    <row r="25" spans="1:4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0</v>
      </c>
    </row>
    <row r="26" spans="1:4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0</v>
      </c>
    </row>
    <row r="27" spans="1:4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0</v>
      </c>
    </row>
    <row r="28" spans="1:4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0</v>
      </c>
    </row>
    <row r="29" spans="1:4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0</v>
      </c>
    </row>
    <row r="30" spans="1:4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0</v>
      </c>
    </row>
    <row r="31" spans="1:4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0</v>
      </c>
    </row>
    <row r="32" spans="1:4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0</v>
      </c>
    </row>
    <row r="33" spans="1:4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0</v>
      </c>
    </row>
    <row r="34" spans="1:4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0</v>
      </c>
    </row>
    <row r="35" spans="1:4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0</v>
      </c>
    </row>
    <row r="36" spans="1:4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</row>
    <row r="37" spans="1:4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0</v>
      </c>
    </row>
    <row r="38" spans="1:4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0</v>
      </c>
    </row>
    <row r="39" spans="1:4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0</v>
      </c>
    </row>
    <row r="40" spans="1:4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0</v>
      </c>
    </row>
    <row r="41" spans="1:4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</row>
    <row r="42" spans="1:4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0</v>
      </c>
    </row>
    <row r="43" spans="1:4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0</v>
      </c>
    </row>
    <row r="44" spans="1:4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</row>
    <row r="45" spans="1:4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0</v>
      </c>
    </row>
    <row r="46" spans="1:4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0</v>
      </c>
    </row>
    <row r="47" spans="1:4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</row>
    <row r="48" spans="1:4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0</v>
      </c>
    </row>
    <row r="49" spans="1:4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0</v>
      </c>
    </row>
    <row r="50" spans="1:4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</row>
    <row r="51" spans="1:4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0</v>
      </c>
    </row>
    <row r="52" spans="1:4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0</v>
      </c>
    </row>
    <row r="53" spans="1:4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0</v>
      </c>
    </row>
    <row r="54" spans="1:4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</row>
    <row r="55" spans="1:4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</row>
    <row r="56" spans="1:4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</row>
    <row r="57" spans="1:4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</row>
    <row r="58" spans="1:4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</row>
    <row r="59" spans="1:4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</row>
    <row r="60" spans="1:4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</row>
    <row r="61" spans="1:4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</row>
    <row r="62" spans="1:4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</row>
    <row r="63" spans="1:4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</row>
    <row r="64" spans="1:4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</row>
    <row r="65" spans="1:4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</row>
    <row r="66" spans="1:4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</row>
    <row r="67" spans="1:4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</row>
    <row r="68" spans="1:4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</row>
    <row r="69" spans="1:4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</row>
    <row r="70" spans="1:4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</row>
    <row r="71" spans="1:4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"/>
        <v>0</v>
      </c>
    </row>
    <row r="73" spans="1:4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"/>
        <v>0</v>
      </c>
    </row>
    <row r="74" spans="1:4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"/>
        <v>0</v>
      </c>
    </row>
    <row r="75" spans="1:4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"/>
        <v>0</v>
      </c>
    </row>
    <row r="76" spans="1:4" x14ac:dyDescent="0.2">
      <c r="A76" s="64" t="s">
        <v>285</v>
      </c>
      <c r="B76" s="20">
        <v>3018</v>
      </c>
      <c r="C76" s="65" t="s">
        <v>251</v>
      </c>
      <c r="D76" s="21">
        <f t="shared" ca="1" si="1"/>
        <v>0</v>
      </c>
    </row>
    <row r="77" spans="1:4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0</v>
      </c>
    </row>
    <row r="78" spans="1:4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</row>
    <row r="79" spans="1:4" x14ac:dyDescent="0.2">
      <c r="A79" s="66" t="s">
        <v>293</v>
      </c>
      <c r="B79" s="55">
        <v>9003</v>
      </c>
      <c r="C79" s="65" t="s">
        <v>294</v>
      </c>
      <c r="D79" s="56">
        <f ca="1">D77+D78</f>
        <v>0</v>
      </c>
    </row>
  </sheetData>
  <mergeCells count="1">
    <mergeCell ref="E2:G2"/>
  </mergeCells>
  <dataValidations count="1">
    <dataValidation type="list" allowBlank="1" showInputMessage="1" showErrorMessage="1" sqref="B2" xr:uid="{F6266EFB-BC0A-446B-A129-2E0C19858DB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E168-CB87-4639-9107-54368E64A77A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727</v>
      </c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35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-1533675.7399999797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109632029.88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</row>
    <row r="17" spans="1:4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683</v>
      </c>
    </row>
    <row r="18" spans="1:4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</row>
    <row r="19" spans="1:4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</row>
    <row r="20" spans="1:4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</row>
    <row r="21" spans="1:4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</row>
    <row r="22" spans="1:4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110181476.58</v>
      </c>
    </row>
    <row r="23" spans="1:4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0</v>
      </c>
    </row>
    <row r="24" spans="1:4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0</v>
      </c>
    </row>
    <row r="25" spans="1:4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0</v>
      </c>
    </row>
    <row r="26" spans="1:4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0</v>
      </c>
    </row>
    <row r="27" spans="1:4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0</v>
      </c>
    </row>
    <row r="28" spans="1:4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0</v>
      </c>
    </row>
    <row r="29" spans="1:4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129669</v>
      </c>
    </row>
    <row r="30" spans="1:4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0</v>
      </c>
    </row>
    <row r="31" spans="1:4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0</v>
      </c>
    </row>
    <row r="32" spans="1:4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1498.5</v>
      </c>
    </row>
    <row r="33" spans="1:4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0</v>
      </c>
    </row>
    <row r="34" spans="1:4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0</v>
      </c>
    </row>
    <row r="35" spans="1:4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0</v>
      </c>
    </row>
    <row r="36" spans="1:4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</row>
    <row r="37" spans="1:4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0</v>
      </c>
    </row>
    <row r="38" spans="1:4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0</v>
      </c>
    </row>
    <row r="39" spans="1:4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0</v>
      </c>
    </row>
    <row r="40" spans="1:4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0</v>
      </c>
    </row>
    <row r="41" spans="1:4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</row>
    <row r="42" spans="1:4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0</v>
      </c>
    </row>
    <row r="43" spans="1:4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0</v>
      </c>
    </row>
    <row r="44" spans="1:4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</row>
    <row r="45" spans="1:4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-5863068.5999999996</v>
      </c>
    </row>
    <row r="46" spans="1:4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0</v>
      </c>
    </row>
    <row r="47" spans="1:4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</row>
    <row r="48" spans="1:4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0</v>
      </c>
    </row>
    <row r="49" spans="1:4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0</v>
      </c>
    </row>
    <row r="50" spans="1:4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</row>
    <row r="51" spans="1:4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0</v>
      </c>
    </row>
    <row r="52" spans="1:4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0</v>
      </c>
    </row>
    <row r="53" spans="1:4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0</v>
      </c>
    </row>
    <row r="54" spans="1:4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</row>
    <row r="55" spans="1:4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</row>
    <row r="56" spans="1:4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</row>
    <row r="57" spans="1:4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</row>
    <row r="58" spans="1:4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</row>
    <row r="59" spans="1:4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</row>
    <row r="60" spans="1:4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</row>
    <row r="61" spans="1:4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</row>
    <row r="62" spans="1:4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</row>
    <row r="63" spans="1:4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</row>
    <row r="64" spans="1:4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</row>
    <row r="65" spans="1:4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</row>
    <row r="66" spans="1:4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</row>
    <row r="67" spans="1:4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</row>
    <row r="68" spans="1:4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</row>
    <row r="69" spans="1:4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</row>
    <row r="70" spans="1:4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</row>
    <row r="71" spans="1:4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"/>
        <v>0</v>
      </c>
    </row>
    <row r="73" spans="1:4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"/>
        <v>0</v>
      </c>
    </row>
    <row r="74" spans="1:4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"/>
        <v>0</v>
      </c>
    </row>
    <row r="75" spans="1:4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"/>
        <v>0</v>
      </c>
    </row>
    <row r="76" spans="1:4" x14ac:dyDescent="0.2">
      <c r="A76" s="64" t="s">
        <v>285</v>
      </c>
      <c r="B76" s="20">
        <v>3018</v>
      </c>
      <c r="C76" s="65" t="s">
        <v>251</v>
      </c>
      <c r="D76" s="21">
        <f t="shared" ca="1" si="1"/>
        <v>0</v>
      </c>
    </row>
    <row r="77" spans="1:4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212548612.62000003</v>
      </c>
    </row>
    <row r="78" spans="1:4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</row>
    <row r="79" spans="1:4" x14ac:dyDescent="0.2">
      <c r="A79" s="66" t="s">
        <v>293</v>
      </c>
      <c r="B79" s="55">
        <v>9003</v>
      </c>
      <c r="C79" s="65" t="s">
        <v>294</v>
      </c>
      <c r="D79" s="56">
        <f ca="1">D77+D78</f>
        <v>212548612.62000003</v>
      </c>
    </row>
  </sheetData>
  <mergeCells count="1">
    <mergeCell ref="E2:G2"/>
  </mergeCells>
  <dataValidations count="1">
    <dataValidation type="list" allowBlank="1" showInputMessage="1" showErrorMessage="1" sqref="B2" xr:uid="{15CE3AF5-FE7B-4DEC-9C2B-5DCA80F9F8D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881C-A289-4518-B63B-5C77E1A24AC1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7" width="15.7109375" style="3" customWidth="1"/>
    <col min="8" max="8" width="9.855468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712</v>
      </c>
      <c r="E5" s="10">
        <v>738</v>
      </c>
      <c r="F5" s="10">
        <v>739</v>
      </c>
      <c r="G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37</v>
      </c>
      <c r="E6" s="7" t="s">
        <v>38</v>
      </c>
      <c r="F6" s="7" t="s">
        <v>39</v>
      </c>
      <c r="G6" s="69" t="s">
        <v>327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F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2">
        <f t="shared" ref="G7:G22" ca="1" si="1">+SUM(D7:F7)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8325864.1499999762</v>
      </c>
      <c r="E8" s="21">
        <f t="shared" ca="1" si="0"/>
        <v>0</v>
      </c>
      <c r="F8" s="21">
        <f t="shared" ca="1" si="0"/>
        <v>0</v>
      </c>
      <c r="G8" s="22">
        <f t="shared" ca="1" si="1"/>
        <v>8325864.1499999762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8278179.8599999994</v>
      </c>
      <c r="E9" s="21">
        <f t="shared" ca="1" si="0"/>
        <v>0</v>
      </c>
      <c r="F9" s="21">
        <f t="shared" ca="1" si="0"/>
        <v>0</v>
      </c>
      <c r="G9" s="22">
        <f t="shared" ca="1" si="1"/>
        <v>8278179.8599999994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312011736.83999997</v>
      </c>
      <c r="E10" s="21">
        <f t="shared" ca="1" si="0"/>
        <v>0</v>
      </c>
      <c r="F10" s="21">
        <f t="shared" ca="1" si="0"/>
        <v>0</v>
      </c>
      <c r="G10" s="22">
        <f t="shared" ca="1" si="1"/>
        <v>312011736.83999997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2">
        <f t="shared" ca="1" si="1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106971.92</v>
      </c>
      <c r="E13" s="21">
        <f t="shared" ca="1" si="0"/>
        <v>0</v>
      </c>
      <c r="F13" s="21">
        <f t="shared" ca="1" si="0"/>
        <v>0</v>
      </c>
      <c r="G13" s="22">
        <f t="shared" ca="1" si="1"/>
        <v>106971.92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63932.740000000005</v>
      </c>
      <c r="E14" s="21">
        <f t="shared" ca="1" si="0"/>
        <v>0</v>
      </c>
      <c r="F14" s="21">
        <f t="shared" ca="1" si="0"/>
        <v>0</v>
      </c>
      <c r="G14" s="22">
        <f t="shared" ca="1" si="1"/>
        <v>63932.740000000005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2">
        <f t="shared" ca="1" si="1"/>
        <v>0</v>
      </c>
    </row>
    <row r="17" spans="1:7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6036051</v>
      </c>
      <c r="E17" s="21">
        <f t="shared" ca="1" si="0"/>
        <v>0</v>
      </c>
      <c r="F17" s="21">
        <f t="shared" ca="1" si="0"/>
        <v>0</v>
      </c>
      <c r="G17" s="22">
        <f t="shared" ca="1" si="1"/>
        <v>6036051</v>
      </c>
    </row>
    <row r="18" spans="1:7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4001</v>
      </c>
      <c r="E18" s="21">
        <f t="shared" ca="1" si="0"/>
        <v>0</v>
      </c>
      <c r="F18" s="21">
        <f t="shared" ca="1" si="0"/>
        <v>0</v>
      </c>
      <c r="G18" s="22">
        <f t="shared" ca="1" si="1"/>
        <v>4001</v>
      </c>
    </row>
    <row r="19" spans="1:7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2">
        <f t="shared" ca="1" si="1"/>
        <v>0</v>
      </c>
    </row>
    <row r="20" spans="1:7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1941049.5899999999</v>
      </c>
      <c r="E20" s="21">
        <f t="shared" ca="1" si="0"/>
        <v>0</v>
      </c>
      <c r="F20" s="21">
        <f t="shared" ca="1" si="0"/>
        <v>0</v>
      </c>
      <c r="G20" s="22">
        <f t="shared" ca="1" si="1"/>
        <v>1941049.5899999999</v>
      </c>
    </row>
    <row r="21" spans="1:7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2">
        <f t="shared" ca="1" si="1"/>
        <v>0</v>
      </c>
    </row>
    <row r="22" spans="1:7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217531188.80000001</v>
      </c>
      <c r="E22" s="21">
        <f t="shared" ca="1" si="0"/>
        <v>0</v>
      </c>
      <c r="F22" s="21">
        <f t="shared" ca="1" si="0"/>
        <v>0</v>
      </c>
      <c r="G22" s="22">
        <f t="shared" ca="1" si="1"/>
        <v>217531188.80000001</v>
      </c>
    </row>
    <row r="23" spans="1:7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F38" ca="1" si="2">IFERROR(INDIRECT("'"&amp;$B$2&amp;"'!"&amp;ADDRESS(MATCH($B23,INDIRECT("'"&amp;$B$2&amp;"'!$B$1:$B$1095"),0),MATCH(D$5,INDIRECT("'"&amp;$B$2&amp;"'!5:5"),0))),0)</f>
        <v>1977415.5100000002</v>
      </c>
      <c r="E23" s="21">
        <f t="shared" ca="1" si="2"/>
        <v>0</v>
      </c>
      <c r="F23" s="21">
        <f t="shared" ca="1" si="2"/>
        <v>0</v>
      </c>
      <c r="G23" s="22">
        <f ca="1">+SUM(D23:F23)</f>
        <v>1977415.5100000002</v>
      </c>
    </row>
    <row r="24" spans="1:7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1412912.2</v>
      </c>
      <c r="E24" s="21">
        <f t="shared" ca="1" si="2"/>
        <v>0</v>
      </c>
      <c r="F24" s="21">
        <f t="shared" ca="1" si="2"/>
        <v>0</v>
      </c>
      <c r="G24" s="22">
        <f ca="1">+SUM(D24:F24)</f>
        <v>1412912.2</v>
      </c>
    </row>
    <row r="25" spans="1:7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2">
        <f t="shared" ref="G25:G46" ca="1" si="3">+SUM(D25:F25)</f>
        <v>0</v>
      </c>
    </row>
    <row r="26" spans="1:7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1192891.189</v>
      </c>
      <c r="E26" s="21">
        <f t="shared" ca="1" si="2"/>
        <v>0</v>
      </c>
      <c r="F26" s="21">
        <f t="shared" ca="1" si="2"/>
        <v>0</v>
      </c>
      <c r="G26" s="22">
        <f t="shared" ca="1" si="3"/>
        <v>1192891.189</v>
      </c>
    </row>
    <row r="27" spans="1:7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2">
        <f t="shared" ca="1" si="3"/>
        <v>0</v>
      </c>
    </row>
    <row r="28" spans="1:7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2">
        <f t="shared" ca="1" si="3"/>
        <v>0</v>
      </c>
    </row>
    <row r="29" spans="1:7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2">
        <f t="shared" ca="1" si="3"/>
        <v>0</v>
      </c>
    </row>
    <row r="30" spans="1:7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29427.68</v>
      </c>
      <c r="E30" s="21">
        <f t="shared" ca="1" si="2"/>
        <v>0</v>
      </c>
      <c r="F30" s="21">
        <f t="shared" ca="1" si="2"/>
        <v>0</v>
      </c>
      <c r="G30" s="22">
        <f t="shared" ca="1" si="3"/>
        <v>29427.68</v>
      </c>
    </row>
    <row r="31" spans="1:7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2172929.1326859999</v>
      </c>
      <c r="E31" s="21">
        <f t="shared" ca="1" si="2"/>
        <v>0</v>
      </c>
      <c r="F31" s="21">
        <f t="shared" ca="1" si="2"/>
        <v>0</v>
      </c>
      <c r="G31" s="22">
        <f t="shared" ca="1" si="3"/>
        <v>2172929.1326859999</v>
      </c>
    </row>
    <row r="32" spans="1:7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21943.030000000002</v>
      </c>
      <c r="E32" s="21">
        <f t="shared" ca="1" si="2"/>
        <v>0</v>
      </c>
      <c r="F32" s="21">
        <f t="shared" ca="1" si="2"/>
        <v>0</v>
      </c>
      <c r="G32" s="22">
        <f t="shared" ca="1" si="3"/>
        <v>21943.030000000002</v>
      </c>
    </row>
    <row r="33" spans="1:7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2">
        <f t="shared" ca="1" si="3"/>
        <v>0</v>
      </c>
    </row>
    <row r="34" spans="1:7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13975.23</v>
      </c>
      <c r="E34" s="21">
        <f t="shared" ca="1" si="2"/>
        <v>0</v>
      </c>
      <c r="F34" s="21">
        <f t="shared" ca="1" si="2"/>
        <v>0</v>
      </c>
      <c r="G34" s="22">
        <f t="shared" ca="1" si="3"/>
        <v>13975.23</v>
      </c>
    </row>
    <row r="35" spans="1:7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2">
        <f t="shared" ca="1" si="3"/>
        <v>0</v>
      </c>
    </row>
    <row r="36" spans="1:7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38412975.18</v>
      </c>
      <c r="E36" s="21">
        <f t="shared" ca="1" si="2"/>
        <v>0</v>
      </c>
      <c r="F36" s="21">
        <f t="shared" ca="1" si="2"/>
        <v>0</v>
      </c>
      <c r="G36" s="22">
        <f t="shared" ca="1" si="3"/>
        <v>38412975.18</v>
      </c>
    </row>
    <row r="37" spans="1:7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1109327.72</v>
      </c>
      <c r="E37" s="21">
        <f t="shared" ca="1" si="2"/>
        <v>0</v>
      </c>
      <c r="F37" s="21">
        <f t="shared" ca="1" si="2"/>
        <v>0</v>
      </c>
      <c r="G37" s="22">
        <f t="shared" ca="1" si="3"/>
        <v>1109327.72</v>
      </c>
    </row>
    <row r="38" spans="1:7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2">
        <f t="shared" ca="1" si="3"/>
        <v>0</v>
      </c>
    </row>
    <row r="39" spans="1:7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F54" ca="1" si="4">IFERROR(INDIRECT("'"&amp;$B$2&amp;"'!"&amp;ADDRESS(MATCH($B39,INDIRECT("'"&amp;$B$2&amp;"'!$B$1:$B$1095"),0),MATCH(D$5,INDIRECT("'"&amp;$B$2&amp;"'!5:5"),0))),0)</f>
        <v>67958.490000000005</v>
      </c>
      <c r="E39" s="21">
        <f t="shared" ca="1" si="4"/>
        <v>0</v>
      </c>
      <c r="F39" s="21">
        <f t="shared" ca="1" si="4"/>
        <v>0</v>
      </c>
      <c r="G39" s="22">
        <f t="shared" ca="1" si="3"/>
        <v>67958.490000000005</v>
      </c>
    </row>
    <row r="40" spans="1:7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2">
        <f t="shared" ca="1" si="3"/>
        <v>0</v>
      </c>
    </row>
    <row r="41" spans="1:7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2">
        <f t="shared" ca="1" si="3"/>
        <v>0</v>
      </c>
    </row>
    <row r="42" spans="1:7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170332.53999999998</v>
      </c>
      <c r="E42" s="21">
        <f t="shared" ca="1" si="4"/>
        <v>0</v>
      </c>
      <c r="F42" s="21">
        <f t="shared" ca="1" si="4"/>
        <v>0</v>
      </c>
      <c r="G42" s="22">
        <f t="shared" ca="1" si="3"/>
        <v>170332.53999999998</v>
      </c>
    </row>
    <row r="43" spans="1:7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2">
        <f t="shared" ca="1" si="3"/>
        <v>0</v>
      </c>
    </row>
    <row r="44" spans="1:7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2">
        <f t="shared" ca="1" si="3"/>
        <v>0</v>
      </c>
    </row>
    <row r="45" spans="1:7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2">
        <f t="shared" ca="1" si="3"/>
        <v>0</v>
      </c>
    </row>
    <row r="46" spans="1:7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2">
        <f t="shared" ca="1" si="3"/>
        <v>0</v>
      </c>
    </row>
    <row r="47" spans="1:7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2">
        <f t="shared" ref="G47:G60" ca="1" si="5">+SUM(D47:F47)</f>
        <v>0</v>
      </c>
    </row>
    <row r="48" spans="1:7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2">
        <f t="shared" ca="1" si="5"/>
        <v>0</v>
      </c>
    </row>
    <row r="49" spans="1:7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2">
        <f t="shared" ca="1" si="5"/>
        <v>0</v>
      </c>
    </row>
    <row r="50" spans="1:7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2">
        <f t="shared" ca="1" si="5"/>
        <v>0</v>
      </c>
    </row>
    <row r="51" spans="1:7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2">
        <f t="shared" ca="1" si="5"/>
        <v>0</v>
      </c>
    </row>
    <row r="52" spans="1:7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2">
        <f t="shared" ref="G52" ca="1" si="6">+SUM(D52:F52)</f>
        <v>0</v>
      </c>
    </row>
    <row r="53" spans="1:7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2">
        <f t="shared" ref="G53:G55" ca="1" si="7">+SUM(D53:F53)</f>
        <v>0</v>
      </c>
    </row>
    <row r="54" spans="1:7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2">
        <f t="shared" ca="1" si="7"/>
        <v>0</v>
      </c>
    </row>
    <row r="55" spans="1:7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F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2">
        <f t="shared" ca="1" si="7"/>
        <v>0</v>
      </c>
    </row>
    <row r="56" spans="1:7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2">
        <f t="shared" ca="1" si="5"/>
        <v>0</v>
      </c>
    </row>
    <row r="57" spans="1:7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2">
        <f t="shared" ca="1" si="5"/>
        <v>0</v>
      </c>
    </row>
    <row r="58" spans="1:7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2">
        <f t="shared" ca="1" si="5"/>
        <v>0</v>
      </c>
    </row>
    <row r="59" spans="1:7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2">
        <f t="shared" ca="1" si="5"/>
        <v>0</v>
      </c>
    </row>
    <row r="60" spans="1:7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2">
        <f t="shared" ca="1" si="5"/>
        <v>0</v>
      </c>
    </row>
    <row r="61" spans="1:7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2">
        <f t="shared" ref="G61" ca="1" si="9">+SUM(D61:F61)</f>
        <v>0</v>
      </c>
    </row>
    <row r="62" spans="1:7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2">
        <f t="shared" ref="G62:G76" ca="1" si="10">+SUM(D62:F62)</f>
        <v>0</v>
      </c>
    </row>
    <row r="63" spans="1:7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2">
        <f t="shared" ca="1" si="10"/>
        <v>0</v>
      </c>
    </row>
    <row r="64" spans="1:7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2">
        <f t="shared" ca="1" si="10"/>
        <v>0</v>
      </c>
    </row>
    <row r="65" spans="1:7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2">
        <f t="shared" ca="1" si="10"/>
        <v>0</v>
      </c>
    </row>
    <row r="66" spans="1:7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2">
        <f t="shared" ca="1" si="10"/>
        <v>0</v>
      </c>
    </row>
    <row r="67" spans="1:7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2">
        <f t="shared" ca="1" si="10"/>
        <v>0</v>
      </c>
    </row>
    <row r="68" spans="1:7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2">
        <f t="shared" ca="1" si="10"/>
        <v>0</v>
      </c>
    </row>
    <row r="69" spans="1:7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2">
        <f t="shared" ca="1" si="10"/>
        <v>0</v>
      </c>
    </row>
    <row r="70" spans="1:7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2">
        <f t="shared" ca="1" si="10"/>
        <v>0</v>
      </c>
    </row>
    <row r="71" spans="1:7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F76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2">
        <f t="shared" ca="1" si="10"/>
        <v>0</v>
      </c>
    </row>
    <row r="72" spans="1:7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2">
        <f t="shared" ca="1" si="10"/>
        <v>0</v>
      </c>
    </row>
    <row r="73" spans="1:7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2">
        <f t="shared" ca="1" si="10"/>
        <v>0</v>
      </c>
    </row>
    <row r="74" spans="1:7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2">
        <f t="shared" ca="1" si="10"/>
        <v>0</v>
      </c>
    </row>
    <row r="75" spans="1:7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2">
        <f t="shared" ca="1" si="10"/>
        <v>0</v>
      </c>
    </row>
    <row r="76" spans="1:7" x14ac:dyDescent="0.2">
      <c r="A76" s="64" t="s">
        <v>285</v>
      </c>
      <c r="B76" s="20">
        <v>3018</v>
      </c>
      <c r="C76" s="65" t="s">
        <v>251</v>
      </c>
      <c r="D76" s="21">
        <f t="shared" ca="1" si="11"/>
        <v>0</v>
      </c>
      <c r="E76" s="21">
        <f t="shared" ca="1" si="11"/>
        <v>0</v>
      </c>
      <c r="F76" s="21">
        <f t="shared" ca="1" si="11"/>
        <v>0</v>
      </c>
      <c r="G76" s="22">
        <f t="shared" ca="1" si="10"/>
        <v>0</v>
      </c>
    </row>
    <row r="77" spans="1:7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600881063.80168593</v>
      </c>
      <c r="E77" s="56">
        <f ca="1">SUMIF($C$7:$C$76,"HD",E$7:E$76)</f>
        <v>0</v>
      </c>
      <c r="F77" s="56">
        <f ca="1">SUMIF($C$7:$C$76,"HD",F$7:F$76)</f>
        <v>0</v>
      </c>
      <c r="G77" s="56">
        <f ca="1">SUMIF($C$7:$C$76,"HD",G$7:G$76)</f>
        <v>600881063.80168593</v>
      </c>
    </row>
    <row r="78" spans="1:7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  <c r="G78" s="56">
        <f ca="1">SUMIF($C$7:$C$76,"H",G$7:G$76)+SUMIF($C$7:$C$76,"E",G$7:G$76)</f>
        <v>0</v>
      </c>
    </row>
    <row r="79" spans="1:7" x14ac:dyDescent="0.2">
      <c r="A79" s="66" t="s">
        <v>293</v>
      </c>
      <c r="B79" s="55">
        <v>9003</v>
      </c>
      <c r="C79" s="65" t="s">
        <v>294</v>
      </c>
      <c r="D79" s="56">
        <f ca="1">D77+D78</f>
        <v>600881063.80168593</v>
      </c>
      <c r="E79" s="56">
        <f ca="1">E77+E78</f>
        <v>0</v>
      </c>
      <c r="F79" s="56">
        <f ca="1">F77+F78</f>
        <v>0</v>
      </c>
      <c r="G79" s="56">
        <f ca="1">G77+G78</f>
        <v>600881063.80168593</v>
      </c>
    </row>
  </sheetData>
  <mergeCells count="1">
    <mergeCell ref="E2:G2"/>
  </mergeCells>
  <dataValidations count="1">
    <dataValidation type="list" allowBlank="1" showInputMessage="1" showErrorMessage="1" sqref="B2" xr:uid="{33052647-04F7-4F6C-A04D-E4A87925271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911A-E595-4481-91A4-8C8CE766D73B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328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710</v>
      </c>
      <c r="E5" s="10">
        <v>711</v>
      </c>
      <c r="F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41</v>
      </c>
      <c r="E6" s="7" t="s">
        <v>42</v>
      </c>
      <c r="F6" s="69" t="s">
        <v>323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E22" ca="1" si="0">IFERROR(INDIRECT("'"&amp;$B$2&amp;"'!"&amp;ADDRESS(MATCH($B7,INDIRECT("'"&amp;$B$2&amp;"'!$B$1:$B$1095"),0),MATCH(D$5,INDIRECT("'"&amp;$B$2&amp;"'!5:5"),0))),0)</f>
        <v>73362393.680000007</v>
      </c>
      <c r="E7" s="21">
        <f t="shared" ca="1" si="0"/>
        <v>0</v>
      </c>
      <c r="F7" s="22">
        <f t="shared" ref="F7:F22" ca="1" si="1">+SUM(D7:E7)</f>
        <v>73362393.680000007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83388632.180000007</v>
      </c>
      <c r="E8" s="21">
        <f t="shared" ca="1" si="0"/>
        <v>0</v>
      </c>
      <c r="F8" s="22">
        <f t="shared" ca="1" si="1"/>
        <v>83388632.180000007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78850382</v>
      </c>
      <c r="E9" s="21">
        <f t="shared" ca="1" si="0"/>
        <v>0</v>
      </c>
      <c r="F9" s="22">
        <f t="shared" ca="1" si="1"/>
        <v>78850382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154871709.86999997</v>
      </c>
      <c r="E10" s="21">
        <f t="shared" ca="1" si="0"/>
        <v>0</v>
      </c>
      <c r="F10" s="22">
        <f t="shared" ca="1" si="1"/>
        <v>154871709.86999997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2204805.91</v>
      </c>
      <c r="E13" s="21">
        <f t="shared" ca="1" si="0"/>
        <v>0</v>
      </c>
      <c r="F13" s="22">
        <f t="shared" ca="1" si="1"/>
        <v>2204805.91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12476108.950000009</v>
      </c>
      <c r="E14" s="21">
        <f t="shared" ca="1" si="0"/>
        <v>0</v>
      </c>
      <c r="F14" s="22">
        <f t="shared" ca="1" si="1"/>
        <v>12476108.950000009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35099266</v>
      </c>
      <c r="E17" s="21">
        <f t="shared" ca="1" si="0"/>
        <v>0</v>
      </c>
      <c r="F17" s="22">
        <f t="shared" ca="1" si="1"/>
        <v>35099266</v>
      </c>
    </row>
    <row r="18" spans="1:6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67117.5</v>
      </c>
      <c r="E20" s="21">
        <f t="shared" ca="1" si="0"/>
        <v>0</v>
      </c>
      <c r="F20" s="22">
        <f t="shared" ca="1" si="1"/>
        <v>67117.5</v>
      </c>
    </row>
    <row r="21" spans="1:6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71547104.159999996</v>
      </c>
      <c r="E22" s="21">
        <f t="shared" ca="1" si="0"/>
        <v>0</v>
      </c>
      <c r="F22" s="22">
        <f t="shared" ca="1" si="1"/>
        <v>71547104.159999996</v>
      </c>
    </row>
    <row r="23" spans="1:6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E38" ca="1" si="2">IFERROR(INDIRECT("'"&amp;$B$2&amp;"'!"&amp;ADDRESS(MATCH($B23,INDIRECT("'"&amp;$B$2&amp;"'!$B$1:$B$1095"),0),MATCH(D$5,INDIRECT("'"&amp;$B$2&amp;"'!5:5"),0))),0)</f>
        <v>160104529.88</v>
      </c>
      <c r="E23" s="21">
        <f t="shared" ca="1" si="2"/>
        <v>0</v>
      </c>
      <c r="F23" s="22">
        <f ca="1">+SUM(D23:E23)</f>
        <v>160104529.88</v>
      </c>
    </row>
    <row r="24" spans="1:6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29776985.140000001</v>
      </c>
      <c r="E24" s="21">
        <f t="shared" ca="1" si="2"/>
        <v>0</v>
      </c>
      <c r="F24" s="22">
        <f ca="1">+SUM(D24:E24)</f>
        <v>29776985.140000001</v>
      </c>
    </row>
    <row r="25" spans="1:6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342.4</v>
      </c>
      <c r="E25" s="21">
        <f t="shared" ca="1" si="2"/>
        <v>0</v>
      </c>
      <c r="F25" s="22">
        <f t="shared" ref="F25:F46" ca="1" si="3">+SUM(D25:E25)</f>
        <v>342.4</v>
      </c>
    </row>
    <row r="26" spans="1:6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5489505.6570000006</v>
      </c>
      <c r="E26" s="21">
        <f t="shared" ca="1" si="2"/>
        <v>0</v>
      </c>
      <c r="F26" s="22">
        <f t="shared" ca="1" si="3"/>
        <v>5489505.6570000006</v>
      </c>
    </row>
    <row r="27" spans="1:6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4617.76</v>
      </c>
      <c r="E27" s="21">
        <f t="shared" ca="1" si="2"/>
        <v>11096364.4</v>
      </c>
      <c r="F27" s="22">
        <f t="shared" ca="1" si="3"/>
        <v>11100982.16</v>
      </c>
    </row>
    <row r="28" spans="1:6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2930278.0577000002</v>
      </c>
      <c r="E29" s="21">
        <f t="shared" ca="1" si="2"/>
        <v>0</v>
      </c>
      <c r="F29" s="22">
        <f t="shared" ca="1" si="3"/>
        <v>2930278.0577000002</v>
      </c>
    </row>
    <row r="30" spans="1:6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25095169.870000001</v>
      </c>
      <c r="E30" s="21">
        <f t="shared" ca="1" si="2"/>
        <v>0</v>
      </c>
      <c r="F30" s="22">
        <f t="shared" ca="1" si="3"/>
        <v>25095169.870000001</v>
      </c>
    </row>
    <row r="31" spans="1:6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5492646.7049329998</v>
      </c>
      <c r="E31" s="21">
        <f t="shared" ca="1" si="2"/>
        <v>0</v>
      </c>
      <c r="F31" s="22">
        <f t="shared" ca="1" si="3"/>
        <v>5492646.7049329998</v>
      </c>
    </row>
    <row r="32" spans="1:6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435501.69999999995</v>
      </c>
      <c r="E32" s="21">
        <f t="shared" ca="1" si="2"/>
        <v>0</v>
      </c>
      <c r="F32" s="22">
        <f t="shared" ca="1" si="3"/>
        <v>435501.69999999995</v>
      </c>
    </row>
    <row r="33" spans="1:6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164480.46000000002</v>
      </c>
      <c r="E33" s="21">
        <f t="shared" ca="1" si="2"/>
        <v>0</v>
      </c>
      <c r="F33" s="22">
        <f t="shared" ca="1" si="3"/>
        <v>164480.46000000002</v>
      </c>
    </row>
    <row r="34" spans="1:6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75979376.615600005</v>
      </c>
      <c r="E34" s="21">
        <f t="shared" ca="1" si="2"/>
        <v>0</v>
      </c>
      <c r="F34" s="22">
        <f t="shared" ca="1" si="3"/>
        <v>75979376.615600005</v>
      </c>
    </row>
    <row r="35" spans="1:6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8711796</v>
      </c>
      <c r="E35" s="21">
        <f t="shared" ca="1" si="2"/>
        <v>0</v>
      </c>
      <c r="F35" s="22">
        <f t="shared" ca="1" si="3"/>
        <v>8711796</v>
      </c>
    </row>
    <row r="36" spans="1:6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44760055.079999998</v>
      </c>
      <c r="E37" s="21">
        <f t="shared" ca="1" si="2"/>
        <v>0</v>
      </c>
      <c r="F37" s="22">
        <f t="shared" ca="1" si="3"/>
        <v>44760055.079999998</v>
      </c>
    </row>
    <row r="38" spans="1:6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477.02</v>
      </c>
      <c r="E38" s="21">
        <f t="shared" ca="1" si="2"/>
        <v>0</v>
      </c>
      <c r="F38" s="22">
        <f t="shared" ca="1" si="3"/>
        <v>477.02</v>
      </c>
    </row>
    <row r="39" spans="1:6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E54" ca="1" si="4">IFERROR(INDIRECT("'"&amp;$B$2&amp;"'!"&amp;ADDRESS(MATCH($B39,INDIRECT("'"&amp;$B$2&amp;"'!$B$1:$B$1095"),0),MATCH(D$5,INDIRECT("'"&amp;$B$2&amp;"'!5:5"),0))),0)</f>
        <v>167055.54999999999</v>
      </c>
      <c r="E39" s="21">
        <f t="shared" ca="1" si="4"/>
        <v>0</v>
      </c>
      <c r="F39" s="22">
        <f t="shared" ca="1" si="3"/>
        <v>167055.54999999999</v>
      </c>
    </row>
    <row r="40" spans="1:6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26506529.34</v>
      </c>
      <c r="E40" s="21">
        <f t="shared" ca="1" si="4"/>
        <v>0</v>
      </c>
      <c r="F40" s="22">
        <f t="shared" ca="1" si="3"/>
        <v>26506529.34</v>
      </c>
    </row>
    <row r="41" spans="1:6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198201.36000000002</v>
      </c>
      <c r="E42" s="21">
        <f t="shared" ca="1" si="4"/>
        <v>0</v>
      </c>
      <c r="F42" s="22">
        <f t="shared" ref="F42" ca="1" si="5">+SUM(D42:E42)</f>
        <v>198201.36000000002</v>
      </c>
    </row>
    <row r="43" spans="1:6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2097.2799999999997</v>
      </c>
      <c r="E43" s="21">
        <f t="shared" ca="1" si="4"/>
        <v>0</v>
      </c>
      <c r="F43" s="22">
        <f t="shared" ca="1" si="3"/>
        <v>2097.2799999999997</v>
      </c>
    </row>
    <row r="44" spans="1:6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2">
        <f t="shared" ca="1" si="3"/>
        <v>0</v>
      </c>
    </row>
    <row r="47" spans="1:6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387550.46</v>
      </c>
      <c r="E48" s="21">
        <f t="shared" ca="1" si="4"/>
        <v>0</v>
      </c>
      <c r="F48" s="22">
        <f t="shared" ca="1" si="6"/>
        <v>387550.46</v>
      </c>
    </row>
    <row r="49" spans="1:6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-554241.89</v>
      </c>
      <c r="E49" s="21">
        <f t="shared" ca="1" si="4"/>
        <v>0</v>
      </c>
      <c r="F49" s="22">
        <f t="shared" ca="1" si="6"/>
        <v>-554241.89</v>
      </c>
    </row>
    <row r="50" spans="1:6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2">
        <f t="shared" ca="1" si="6"/>
        <v>0</v>
      </c>
    </row>
    <row r="51" spans="1:6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2">
        <f t="shared" ca="1" si="6"/>
        <v>0</v>
      </c>
    </row>
    <row r="52" spans="1:6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1539.79</v>
      </c>
      <c r="E52" s="21">
        <f t="shared" ca="1" si="4"/>
        <v>0</v>
      </c>
      <c r="F52" s="22">
        <f t="shared" ref="F52" ca="1" si="7">+SUM(D52:E52)</f>
        <v>1539.79</v>
      </c>
    </row>
    <row r="53" spans="1:6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9"/>
        <v>0</v>
      </c>
      <c r="E58" s="21">
        <f t="shared" ca="1" si="9"/>
        <v>0</v>
      </c>
      <c r="F58" s="22">
        <f t="shared" ca="1" si="6"/>
        <v>0</v>
      </c>
    </row>
    <row r="59" spans="1:6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9"/>
        <v>0</v>
      </c>
      <c r="E59" s="21">
        <f t="shared" ca="1" si="9"/>
        <v>0</v>
      </c>
      <c r="F59" s="22">
        <f t="shared" ca="1" si="6"/>
        <v>0</v>
      </c>
    </row>
    <row r="60" spans="1:6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6"/>
        <v>0</v>
      </c>
    </row>
    <row r="61" spans="1:6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ref="F61" ca="1" si="10">+SUM(D61:E61)</f>
        <v>0</v>
      </c>
    </row>
    <row r="62" spans="1:6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9"/>
        <v>0</v>
      </c>
      <c r="E62" s="21">
        <f t="shared" ca="1" si="9"/>
        <v>0</v>
      </c>
      <c r="F62" s="22">
        <f t="shared" ref="F62:F76" ca="1" si="11">+SUM(D62:E62)</f>
        <v>0</v>
      </c>
    </row>
    <row r="63" spans="1:6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E76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2">
        <f t="shared" ca="1" si="11"/>
        <v>0</v>
      </c>
    </row>
    <row r="72" spans="1:6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2"/>
        <v>0</v>
      </c>
      <c r="E72" s="21">
        <f t="shared" ca="1" si="12"/>
        <v>0</v>
      </c>
      <c r="F72" s="22">
        <f t="shared" ca="1" si="11"/>
        <v>0</v>
      </c>
    </row>
    <row r="73" spans="1:6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2"/>
        <v>0</v>
      </c>
      <c r="E73" s="21">
        <f t="shared" ca="1" si="12"/>
        <v>0</v>
      </c>
      <c r="F73" s="22">
        <f t="shared" ca="1" si="11"/>
        <v>0</v>
      </c>
    </row>
    <row r="74" spans="1:6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2"/>
        <v>0</v>
      </c>
      <c r="E74" s="21">
        <f t="shared" ca="1" si="12"/>
        <v>0</v>
      </c>
      <c r="F74" s="22">
        <f t="shared" ca="1" si="11"/>
        <v>0</v>
      </c>
    </row>
    <row r="75" spans="1:6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2"/>
        <v>0</v>
      </c>
      <c r="E75" s="21">
        <f t="shared" ca="1" si="12"/>
        <v>0</v>
      </c>
      <c r="F75" s="22">
        <f t="shared" ca="1" si="11"/>
        <v>0</v>
      </c>
    </row>
    <row r="76" spans="1:6" x14ac:dyDescent="0.2">
      <c r="A76" s="64" t="s">
        <v>285</v>
      </c>
      <c r="B76" s="20">
        <v>3018</v>
      </c>
      <c r="C76" s="65" t="s">
        <v>251</v>
      </c>
      <c r="D76" s="21">
        <f t="shared" ca="1" si="12"/>
        <v>0</v>
      </c>
      <c r="E76" s="21">
        <f t="shared" ca="1" si="12"/>
        <v>0</v>
      </c>
      <c r="F76" s="22">
        <f t="shared" ca="1" si="11"/>
        <v>0</v>
      </c>
    </row>
    <row r="77" spans="1:6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897522014.48523307</v>
      </c>
      <c r="E77" s="56">
        <f ca="1">SUMIF($C$7:$C$76,"HD",E$7:E$76)</f>
        <v>11096364.4</v>
      </c>
      <c r="F77" s="56">
        <f ca="1">SUMIF($C$7:$C$76,"HD",F$7:F$76)</f>
        <v>908618378.88523304</v>
      </c>
    </row>
    <row r="78" spans="1:6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</row>
    <row r="79" spans="1:6" x14ac:dyDescent="0.2">
      <c r="A79" s="66" t="s">
        <v>293</v>
      </c>
      <c r="B79" s="55">
        <v>9003</v>
      </c>
      <c r="C79" s="65" t="s">
        <v>294</v>
      </c>
      <c r="D79" s="56">
        <f ca="1">D77+D78</f>
        <v>897522014.48523307</v>
      </c>
      <c r="E79" s="56">
        <f ca="1">E77+E78</f>
        <v>11096364.4</v>
      </c>
      <c r="F79" s="56">
        <f ca="1">F77+F78</f>
        <v>908618378.88523304</v>
      </c>
    </row>
  </sheetData>
  <mergeCells count="1">
    <mergeCell ref="E2:G2"/>
  </mergeCells>
  <dataValidations count="1">
    <dataValidation type="list" allowBlank="1" showInputMessage="1" showErrorMessage="1" sqref="B2" xr:uid="{1F51DE95-FEA2-454C-BB61-8E80458E4F3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7065-E01E-4D1F-997C-6FADA2165622}">
  <dimension ref="A1:O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5" width="15.7109375" style="3" customWidth="1"/>
    <col min="16" max="16" width="7.5703125" style="3" customWidth="1"/>
    <col min="17" max="16384" width="9.140625" style="3"/>
  </cols>
  <sheetData>
    <row r="1" spans="1:15" ht="15" customHeight="1" x14ac:dyDescent="0.25">
      <c r="A1" s="1" t="s">
        <v>0</v>
      </c>
      <c r="B1" s="2"/>
      <c r="C1" s="2"/>
    </row>
    <row r="2" spans="1:15" ht="15" customHeight="1" x14ac:dyDescent="0.25">
      <c r="A2" s="1" t="s">
        <v>329</v>
      </c>
      <c r="B2" s="68" t="s">
        <v>12</v>
      </c>
      <c r="C2" s="2"/>
      <c r="E2" s="81" t="s">
        <v>1</v>
      </c>
      <c r="F2" s="82"/>
      <c r="G2" s="83"/>
      <c r="H2" s="5"/>
    </row>
    <row r="3" spans="1:15" ht="15" customHeight="1" x14ac:dyDescent="0.25">
      <c r="A3" s="4" t="s">
        <v>356</v>
      </c>
      <c r="B3" s="2"/>
      <c r="C3" s="2"/>
    </row>
    <row r="4" spans="1:15" ht="22.5" customHeight="1" x14ac:dyDescent="0.2"/>
    <row r="5" spans="1:15" ht="22.5" customHeight="1" x14ac:dyDescent="0.2">
      <c r="D5" s="10">
        <v>701</v>
      </c>
      <c r="E5" s="10">
        <v>900</v>
      </c>
      <c r="F5" s="10">
        <v>901</v>
      </c>
      <c r="G5" s="10">
        <v>902</v>
      </c>
      <c r="H5" s="10">
        <v>703</v>
      </c>
      <c r="I5" s="10">
        <v>740</v>
      </c>
      <c r="J5" s="10">
        <v>741</v>
      </c>
      <c r="K5" s="10">
        <v>742</v>
      </c>
      <c r="L5" s="10">
        <v>743</v>
      </c>
      <c r="M5" s="10">
        <v>744</v>
      </c>
      <c r="N5" s="10">
        <v>761</v>
      </c>
      <c r="O5" s="69"/>
    </row>
    <row r="6" spans="1:15" ht="79.5" customHeight="1" x14ac:dyDescent="0.2">
      <c r="A6" s="63" t="s">
        <v>141</v>
      </c>
      <c r="B6" s="63" t="s">
        <v>142</v>
      </c>
      <c r="C6" s="63" t="s">
        <v>143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7" t="s">
        <v>49</v>
      </c>
      <c r="J6" s="7" t="s">
        <v>50</v>
      </c>
      <c r="K6" s="7" t="s">
        <v>51</v>
      </c>
      <c r="L6" s="7" t="s">
        <v>52</v>
      </c>
      <c r="M6" s="7" t="s">
        <v>53</v>
      </c>
      <c r="N6" s="7" t="s">
        <v>54</v>
      </c>
      <c r="O6" s="69" t="s">
        <v>330</v>
      </c>
    </row>
    <row r="7" spans="1:15" ht="12.75" customHeight="1" x14ac:dyDescent="0.2">
      <c r="A7" s="64" t="s">
        <v>145</v>
      </c>
      <c r="B7" s="20">
        <v>1001</v>
      </c>
      <c r="C7" s="65" t="s">
        <v>146</v>
      </c>
      <c r="D7" s="22">
        <f ca="1">+E7+F7+G7</f>
        <v>0</v>
      </c>
      <c r="E7" s="21">
        <f t="shared" ref="E7:N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2">
        <f ca="1">D7+SUM(H7:N7)</f>
        <v>0</v>
      </c>
    </row>
    <row r="8" spans="1:15" ht="12.75" customHeight="1" x14ac:dyDescent="0.2">
      <c r="A8" s="64" t="s">
        <v>148</v>
      </c>
      <c r="B8" s="20">
        <v>1003</v>
      </c>
      <c r="C8" s="65" t="s">
        <v>146</v>
      </c>
      <c r="D8" s="22">
        <f t="shared" ref="D8:D22" ca="1" si="1">+E8+F8+G8</f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2">
        <f t="shared" ref="O8:O22" ca="1" si="2">D8+SUM(H8:N8)</f>
        <v>0</v>
      </c>
    </row>
    <row r="9" spans="1:15" ht="12.75" customHeight="1" x14ac:dyDescent="0.2">
      <c r="A9" s="64" t="s">
        <v>150</v>
      </c>
      <c r="B9" s="20">
        <v>1004</v>
      </c>
      <c r="C9" s="65" t="s">
        <v>146</v>
      </c>
      <c r="D9" s="22">
        <f t="shared" ca="1" si="1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2">
        <f t="shared" ca="1" si="2"/>
        <v>0</v>
      </c>
    </row>
    <row r="10" spans="1:15" ht="12.75" customHeight="1" x14ac:dyDescent="0.2">
      <c r="A10" s="64" t="s">
        <v>152</v>
      </c>
      <c r="B10" s="20">
        <v>1005</v>
      </c>
      <c r="C10" s="65" t="s">
        <v>146</v>
      </c>
      <c r="D10" s="22">
        <f t="shared" ca="1" si="1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2">
        <f t="shared" ca="1" si="2"/>
        <v>0</v>
      </c>
    </row>
    <row r="11" spans="1:15" ht="12.75" customHeight="1" x14ac:dyDescent="0.2">
      <c r="A11" s="64" t="s">
        <v>154</v>
      </c>
      <c r="B11" s="20">
        <v>1006</v>
      </c>
      <c r="C11" s="65" t="s">
        <v>146</v>
      </c>
      <c r="D11" s="22">
        <f t="shared" ca="1" si="1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0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2">
        <f t="shared" ca="1" si="2"/>
        <v>0</v>
      </c>
    </row>
    <row r="12" spans="1:15" ht="12.75" customHeight="1" x14ac:dyDescent="0.2">
      <c r="A12" s="64" t="s">
        <v>156</v>
      </c>
      <c r="B12" s="20">
        <v>1007</v>
      </c>
      <c r="C12" s="65" t="s">
        <v>146</v>
      </c>
      <c r="D12" s="22">
        <f t="shared" ca="1" si="1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2">
        <f t="shared" ca="1" si="2"/>
        <v>0</v>
      </c>
    </row>
    <row r="13" spans="1:15" ht="12.75" customHeight="1" x14ac:dyDescent="0.2">
      <c r="A13" s="64" t="s">
        <v>158</v>
      </c>
      <c r="B13" s="20">
        <v>1008</v>
      </c>
      <c r="C13" s="65" t="s">
        <v>146</v>
      </c>
      <c r="D13" s="22">
        <f t="shared" ca="1" si="1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2">
        <f t="shared" ca="1" si="2"/>
        <v>0</v>
      </c>
    </row>
    <row r="14" spans="1:15" ht="12.75" customHeight="1" x14ac:dyDescent="0.2">
      <c r="A14" s="64" t="s">
        <v>159</v>
      </c>
      <c r="B14" s="20">
        <v>1009</v>
      </c>
      <c r="C14" s="65" t="s">
        <v>146</v>
      </c>
      <c r="D14" s="22">
        <f t="shared" ca="1" si="1"/>
        <v>605973227.6400001</v>
      </c>
      <c r="E14" s="21">
        <f t="shared" ca="1" si="0"/>
        <v>589522.30000000016</v>
      </c>
      <c r="F14" s="21">
        <f t="shared" ca="1" si="0"/>
        <v>1484805.6500000001</v>
      </c>
      <c r="G14" s="21">
        <f t="shared" ca="1" si="0"/>
        <v>603898899.69000006</v>
      </c>
      <c r="H14" s="21">
        <f t="shared" ca="1" si="0"/>
        <v>14126.560000000001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2">
        <f t="shared" ca="1" si="2"/>
        <v>605987354.20000005</v>
      </c>
    </row>
    <row r="15" spans="1:15" ht="12.75" customHeight="1" x14ac:dyDescent="0.2">
      <c r="A15" s="64" t="s">
        <v>161</v>
      </c>
      <c r="B15" s="20">
        <v>1010</v>
      </c>
      <c r="C15" s="65" t="s">
        <v>146</v>
      </c>
      <c r="D15" s="22">
        <f t="shared" ca="1" si="1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2">
        <f t="shared" ca="1" si="2"/>
        <v>0</v>
      </c>
    </row>
    <row r="16" spans="1:15" ht="12.75" customHeight="1" x14ac:dyDescent="0.2">
      <c r="A16" s="64" t="s">
        <v>163</v>
      </c>
      <c r="B16" s="20">
        <v>1011</v>
      </c>
      <c r="C16" s="65" t="s">
        <v>146</v>
      </c>
      <c r="D16" s="22">
        <f t="shared" ca="1" si="1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2">
        <f t="shared" ca="1" si="2"/>
        <v>0</v>
      </c>
    </row>
    <row r="17" spans="1:15" ht="12.75" customHeight="1" x14ac:dyDescent="0.2">
      <c r="A17" s="64" t="s">
        <v>165</v>
      </c>
      <c r="B17" s="20">
        <v>1012</v>
      </c>
      <c r="C17" s="65" t="s">
        <v>146</v>
      </c>
      <c r="D17" s="22">
        <f t="shared" ca="1" si="1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40885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2">
        <f t="shared" ca="1" si="2"/>
        <v>40885</v>
      </c>
    </row>
    <row r="18" spans="1:15" ht="12.75" customHeight="1" x14ac:dyDescent="0.2">
      <c r="A18" s="64" t="s">
        <v>167</v>
      </c>
      <c r="B18" s="20">
        <v>1013</v>
      </c>
      <c r="C18" s="65" t="s">
        <v>146</v>
      </c>
      <c r="D18" s="22">
        <f t="shared" ca="1" si="1"/>
        <v>16725879.904099997</v>
      </c>
      <c r="E18" s="21">
        <f t="shared" ca="1" si="0"/>
        <v>387066.88668106036</v>
      </c>
      <c r="F18" s="21">
        <f t="shared" ca="1" si="0"/>
        <v>9724553.7665967532</v>
      </c>
      <c r="G18" s="21">
        <f t="shared" ca="1" si="0"/>
        <v>6614259.2508221827</v>
      </c>
      <c r="H18" s="21">
        <f t="shared" ca="1" si="0"/>
        <v>0</v>
      </c>
      <c r="I18" s="21">
        <f t="shared" ca="1" si="0"/>
        <v>60491207.519199997</v>
      </c>
      <c r="J18" s="21">
        <f t="shared" ca="1" si="0"/>
        <v>4971512.0272000004</v>
      </c>
      <c r="K18" s="21">
        <f t="shared" ca="1" si="0"/>
        <v>1145.4100000000001</v>
      </c>
      <c r="L18" s="21">
        <f t="shared" ca="1" si="0"/>
        <v>0</v>
      </c>
      <c r="M18" s="21">
        <f t="shared" ca="1" si="0"/>
        <v>4761183.5171999997</v>
      </c>
      <c r="N18" s="21">
        <f t="shared" ca="1" si="0"/>
        <v>0</v>
      </c>
      <c r="O18" s="22">
        <f t="shared" ca="1" si="2"/>
        <v>86950928.377699986</v>
      </c>
    </row>
    <row r="19" spans="1:15" ht="12.75" customHeight="1" x14ac:dyDescent="0.2">
      <c r="A19" s="64" t="s">
        <v>169</v>
      </c>
      <c r="B19" s="20">
        <v>1016</v>
      </c>
      <c r="C19" s="65" t="s">
        <v>146</v>
      </c>
      <c r="D19" s="22">
        <f t="shared" ca="1" si="1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2">
        <f t="shared" ca="1" si="2"/>
        <v>0</v>
      </c>
    </row>
    <row r="20" spans="1:15" ht="12.75" customHeight="1" x14ac:dyDescent="0.2">
      <c r="A20" s="64" t="s">
        <v>171</v>
      </c>
      <c r="B20" s="20">
        <v>1017</v>
      </c>
      <c r="C20" s="65" t="s">
        <v>146</v>
      </c>
      <c r="D20" s="22">
        <f t="shared" ca="1" si="1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0</v>
      </c>
      <c r="N20" s="21">
        <f t="shared" ca="1" si="0"/>
        <v>0</v>
      </c>
      <c r="O20" s="22">
        <f t="shared" ca="1" si="2"/>
        <v>0</v>
      </c>
    </row>
    <row r="21" spans="1:15" ht="12.75" customHeight="1" x14ac:dyDescent="0.2">
      <c r="A21" s="64" t="s">
        <v>173</v>
      </c>
      <c r="B21" s="20">
        <v>1018</v>
      </c>
      <c r="C21" s="65" t="s">
        <v>146</v>
      </c>
      <c r="D21" s="22">
        <f t="shared" ca="1" si="1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2">
        <f t="shared" ca="1" si="2"/>
        <v>0</v>
      </c>
    </row>
    <row r="22" spans="1:15" ht="12.75" customHeight="1" x14ac:dyDescent="0.2">
      <c r="A22" s="64" t="s">
        <v>175</v>
      </c>
      <c r="B22" s="20">
        <v>1020</v>
      </c>
      <c r="C22" s="65" t="s">
        <v>146</v>
      </c>
      <c r="D22" s="22">
        <f t="shared" ca="1" si="1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1">
        <f t="shared" ca="1" si="0"/>
        <v>0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2">
        <f t="shared" ca="1" si="2"/>
        <v>0</v>
      </c>
    </row>
    <row r="23" spans="1:15" ht="12.75" customHeight="1" x14ac:dyDescent="0.2">
      <c r="A23" s="64" t="s">
        <v>177</v>
      </c>
      <c r="B23" s="20">
        <v>1022</v>
      </c>
      <c r="C23" s="65" t="s">
        <v>146</v>
      </c>
      <c r="D23" s="22">
        <f ca="1">+E23+F23+G23</f>
        <v>0</v>
      </c>
      <c r="E23" s="21">
        <f t="shared" ref="E23:N38" ca="1" si="3">IFERROR(INDIRECT("'"&amp;$B$2&amp;"'!"&amp;ADDRESS(MATCH($B23,INDIRECT("'"&amp;$B$2&amp;"'!$B$1:$B$1095"),0),MATCH(E$5,INDIRECT("'"&amp;$B$2&amp;"'!5:5"),0))),0)</f>
        <v>0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0</v>
      </c>
      <c r="O23" s="22">
        <f ca="1">D23+SUM(H23:N23)</f>
        <v>0</v>
      </c>
    </row>
    <row r="24" spans="1:15" ht="12.75" customHeight="1" x14ac:dyDescent="0.2">
      <c r="A24" s="64" t="s">
        <v>179</v>
      </c>
      <c r="B24" s="20">
        <v>1025</v>
      </c>
      <c r="C24" s="65" t="s">
        <v>146</v>
      </c>
      <c r="D24" s="22">
        <f ca="1">+E24+F24+G24</f>
        <v>36282010.930000097</v>
      </c>
      <c r="E24" s="21">
        <f t="shared" ca="1" si="3"/>
        <v>1947835.01000001</v>
      </c>
      <c r="F24" s="21">
        <f t="shared" ca="1" si="3"/>
        <v>27109368.570000101</v>
      </c>
      <c r="G24" s="21">
        <f t="shared" ca="1" si="3"/>
        <v>7224807.3499999903</v>
      </c>
      <c r="H24" s="21">
        <f t="shared" ca="1" si="3"/>
        <v>18838422.719999898</v>
      </c>
      <c r="I24" s="21">
        <f t="shared" ca="1" si="3"/>
        <v>111909286.47999999</v>
      </c>
      <c r="J24" s="21">
        <f t="shared" ca="1" si="3"/>
        <v>5991543.4199999804</v>
      </c>
      <c r="K24" s="21">
        <f t="shared" ca="1" si="3"/>
        <v>5850210.8399999999</v>
      </c>
      <c r="L24" s="21">
        <f t="shared" ca="1" si="3"/>
        <v>0</v>
      </c>
      <c r="M24" s="21">
        <f t="shared" ca="1" si="3"/>
        <v>0</v>
      </c>
      <c r="N24" s="21">
        <f t="shared" ca="1" si="3"/>
        <v>0</v>
      </c>
      <c r="O24" s="22">
        <f ca="1">D24+SUM(H24:N24)</f>
        <v>178871474.38999996</v>
      </c>
    </row>
    <row r="25" spans="1:15" ht="12.75" customHeight="1" x14ac:dyDescent="0.2">
      <c r="A25" s="64" t="s">
        <v>181</v>
      </c>
      <c r="B25" s="20">
        <v>1027</v>
      </c>
      <c r="C25" s="65" t="s">
        <v>146</v>
      </c>
      <c r="D25" s="22">
        <f t="shared" ref="D25:D76" ca="1" si="4">+E25+F25+G25</f>
        <v>2025369.62</v>
      </c>
      <c r="E25" s="21">
        <f t="shared" ca="1" si="3"/>
        <v>1618414.49</v>
      </c>
      <c r="F25" s="21">
        <f t="shared" ca="1" si="3"/>
        <v>22787.280000000002</v>
      </c>
      <c r="G25" s="21">
        <f t="shared" ca="1" si="3"/>
        <v>384167.85</v>
      </c>
      <c r="H25" s="21">
        <f t="shared" ca="1" si="3"/>
        <v>2719.11</v>
      </c>
      <c r="I25" s="21">
        <f t="shared" ca="1" si="3"/>
        <v>2237700.73</v>
      </c>
      <c r="J25" s="21">
        <f t="shared" ca="1" si="3"/>
        <v>100504.81</v>
      </c>
      <c r="K25" s="21">
        <f t="shared" ca="1" si="3"/>
        <v>4099.97</v>
      </c>
      <c r="L25" s="21">
        <f t="shared" ca="1" si="3"/>
        <v>0</v>
      </c>
      <c r="M25" s="21">
        <f t="shared" ca="1" si="3"/>
        <v>1932.94</v>
      </c>
      <c r="N25" s="21">
        <f t="shared" ca="1" si="3"/>
        <v>0</v>
      </c>
      <c r="O25" s="22">
        <f t="shared" ref="O25:O46" ca="1" si="5">D25+SUM(H25:N25)</f>
        <v>4372327.18</v>
      </c>
    </row>
    <row r="26" spans="1:15" ht="12.75" customHeight="1" x14ac:dyDescent="0.2">
      <c r="A26" s="64" t="s">
        <v>183</v>
      </c>
      <c r="B26" s="20">
        <v>1028</v>
      </c>
      <c r="C26" s="65" t="s">
        <v>146</v>
      </c>
      <c r="D26" s="22">
        <f t="shared" ca="1" si="4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0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2">
        <f t="shared" ca="1" si="5"/>
        <v>0</v>
      </c>
    </row>
    <row r="27" spans="1:15" ht="12.75" customHeight="1" x14ac:dyDescent="0.2">
      <c r="A27" s="64" t="s">
        <v>185</v>
      </c>
      <c r="B27" s="20">
        <v>1030</v>
      </c>
      <c r="C27" s="65" t="s">
        <v>146</v>
      </c>
      <c r="D27" s="22">
        <f t="shared" ca="1" si="4"/>
        <v>1509029.0999999992</v>
      </c>
      <c r="E27" s="21">
        <f t="shared" ca="1" si="3"/>
        <v>0</v>
      </c>
      <c r="F27" s="21">
        <f t="shared" ca="1" si="3"/>
        <v>869019.22999999975</v>
      </c>
      <c r="G27" s="21">
        <f t="shared" ca="1" si="3"/>
        <v>640009.86999999953</v>
      </c>
      <c r="H27" s="21">
        <f t="shared" ca="1" si="3"/>
        <v>0</v>
      </c>
      <c r="I27" s="21">
        <f t="shared" ca="1" si="3"/>
        <v>6351780.5200000014</v>
      </c>
      <c r="J27" s="21">
        <f t="shared" ca="1" si="3"/>
        <v>304235.69999999984</v>
      </c>
      <c r="K27" s="21">
        <f t="shared" ca="1" si="3"/>
        <v>18678.21</v>
      </c>
      <c r="L27" s="21">
        <f t="shared" ca="1" si="3"/>
        <v>0</v>
      </c>
      <c r="M27" s="21">
        <f t="shared" ca="1" si="3"/>
        <v>16147.160000000003</v>
      </c>
      <c r="N27" s="21">
        <f t="shared" ca="1" si="3"/>
        <v>0</v>
      </c>
      <c r="O27" s="22">
        <f t="shared" ca="1" si="5"/>
        <v>8199870.6900000013</v>
      </c>
    </row>
    <row r="28" spans="1:15" ht="12.75" customHeight="1" x14ac:dyDescent="0.2">
      <c r="A28" s="64" t="s">
        <v>187</v>
      </c>
      <c r="B28" s="20">
        <v>1031</v>
      </c>
      <c r="C28" s="65" t="s">
        <v>146</v>
      </c>
      <c r="D28" s="22">
        <f t="shared" ca="1" si="4"/>
        <v>1635373.77</v>
      </c>
      <c r="E28" s="21">
        <f t="shared" ca="1" si="3"/>
        <v>0</v>
      </c>
      <c r="F28" s="21">
        <f t="shared" ca="1" si="3"/>
        <v>104948.55</v>
      </c>
      <c r="G28" s="21">
        <f t="shared" ca="1" si="3"/>
        <v>1530425.22</v>
      </c>
      <c r="H28" s="21">
        <f t="shared" ca="1" si="3"/>
        <v>0</v>
      </c>
      <c r="I28" s="21">
        <f t="shared" ca="1" si="3"/>
        <v>0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2">
        <f t="shared" ca="1" si="5"/>
        <v>1635373.77</v>
      </c>
    </row>
    <row r="29" spans="1:15" ht="12.75" customHeight="1" x14ac:dyDescent="0.2">
      <c r="A29" s="64" t="s">
        <v>189</v>
      </c>
      <c r="B29" s="20">
        <v>1032</v>
      </c>
      <c r="C29" s="65" t="s">
        <v>146</v>
      </c>
      <c r="D29" s="22">
        <f t="shared" ca="1" si="4"/>
        <v>321.95999999999998</v>
      </c>
      <c r="E29" s="21">
        <f t="shared" ca="1" si="3"/>
        <v>321.95999999999998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0</v>
      </c>
      <c r="J29" s="21">
        <f t="shared" ca="1" si="3"/>
        <v>0</v>
      </c>
      <c r="K29" s="21">
        <f t="shared" ca="1" si="3"/>
        <v>0</v>
      </c>
      <c r="L29" s="21">
        <f t="shared" ca="1" si="3"/>
        <v>0</v>
      </c>
      <c r="M29" s="21">
        <f t="shared" ca="1" si="3"/>
        <v>0</v>
      </c>
      <c r="N29" s="21">
        <f t="shared" ca="1" si="3"/>
        <v>0</v>
      </c>
      <c r="O29" s="22">
        <f t="shared" ca="1" si="5"/>
        <v>321.95999999999998</v>
      </c>
    </row>
    <row r="30" spans="1:15" ht="12.75" customHeight="1" x14ac:dyDescent="0.2">
      <c r="A30" s="64" t="s">
        <v>191</v>
      </c>
      <c r="B30" s="20">
        <v>1034</v>
      </c>
      <c r="C30" s="65" t="s">
        <v>146</v>
      </c>
      <c r="D30" s="22">
        <f t="shared" ca="1" si="4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2">
        <f t="shared" ca="1" si="5"/>
        <v>0</v>
      </c>
    </row>
    <row r="31" spans="1:15" ht="12.75" customHeight="1" x14ac:dyDescent="0.2">
      <c r="A31" s="64" t="s">
        <v>193</v>
      </c>
      <c r="B31" s="20">
        <v>1035</v>
      </c>
      <c r="C31" s="65" t="s">
        <v>146</v>
      </c>
      <c r="D31" s="22">
        <f t="shared" ca="1" si="4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2">
        <f t="shared" ca="1" si="5"/>
        <v>0</v>
      </c>
    </row>
    <row r="32" spans="1:15" ht="12.75" customHeight="1" x14ac:dyDescent="0.2">
      <c r="A32" s="64" t="s">
        <v>195</v>
      </c>
      <c r="B32" s="20">
        <v>1036</v>
      </c>
      <c r="C32" s="65" t="s">
        <v>146</v>
      </c>
      <c r="D32" s="22">
        <f t="shared" ca="1" si="4"/>
        <v>0</v>
      </c>
      <c r="E32" s="21">
        <f t="shared" ca="1" si="3"/>
        <v>0</v>
      </c>
      <c r="F32" s="21">
        <f t="shared" ca="1" si="3"/>
        <v>0</v>
      </c>
      <c r="G32" s="21">
        <f t="shared" ca="1" si="3"/>
        <v>0</v>
      </c>
      <c r="H32" s="21">
        <f t="shared" ca="1" si="3"/>
        <v>0</v>
      </c>
      <c r="I32" s="21">
        <f t="shared" ca="1" si="3"/>
        <v>0</v>
      </c>
      <c r="J32" s="21">
        <f t="shared" ca="1" si="3"/>
        <v>0</v>
      </c>
      <c r="K32" s="21">
        <f t="shared" ca="1" si="3"/>
        <v>0</v>
      </c>
      <c r="L32" s="21">
        <f t="shared" ca="1" si="3"/>
        <v>0</v>
      </c>
      <c r="M32" s="21">
        <f t="shared" ca="1" si="3"/>
        <v>0</v>
      </c>
      <c r="N32" s="21">
        <f t="shared" ca="1" si="3"/>
        <v>0</v>
      </c>
      <c r="O32" s="22">
        <f t="shared" ca="1" si="5"/>
        <v>0</v>
      </c>
    </row>
    <row r="33" spans="1:15" ht="12.75" customHeight="1" x14ac:dyDescent="0.2">
      <c r="A33" s="64" t="s">
        <v>197</v>
      </c>
      <c r="B33" s="20">
        <v>1037</v>
      </c>
      <c r="C33" s="65" t="s">
        <v>146</v>
      </c>
      <c r="D33" s="22">
        <f t="shared" ca="1" si="4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2">
        <f t="shared" ca="1" si="5"/>
        <v>0</v>
      </c>
    </row>
    <row r="34" spans="1:15" ht="12.75" customHeight="1" x14ac:dyDescent="0.2">
      <c r="A34" s="64" t="s">
        <v>199</v>
      </c>
      <c r="B34" s="20">
        <v>1038</v>
      </c>
      <c r="C34" s="65" t="s">
        <v>146</v>
      </c>
      <c r="D34" s="22">
        <f t="shared" ca="1" si="4"/>
        <v>86618686.849999994</v>
      </c>
      <c r="E34" s="21">
        <f t="shared" ca="1" si="3"/>
        <v>14775563.223774999</v>
      </c>
      <c r="F34" s="21">
        <f t="shared" ca="1" si="3"/>
        <v>71843123.626224995</v>
      </c>
      <c r="G34" s="21">
        <f t="shared" ca="1" si="3"/>
        <v>0</v>
      </c>
      <c r="H34" s="21">
        <f t="shared" ca="1" si="3"/>
        <v>0</v>
      </c>
      <c r="I34" s="21">
        <f t="shared" ca="1" si="3"/>
        <v>154103294.08000001</v>
      </c>
      <c r="J34" s="21">
        <f t="shared" ca="1" si="3"/>
        <v>4469108.45</v>
      </c>
      <c r="K34" s="21">
        <f t="shared" ca="1" si="3"/>
        <v>3821801.92</v>
      </c>
      <c r="L34" s="21">
        <f t="shared" ca="1" si="3"/>
        <v>0</v>
      </c>
      <c r="M34" s="21">
        <f t="shared" ca="1" si="3"/>
        <v>3746510.05</v>
      </c>
      <c r="N34" s="21">
        <f t="shared" ca="1" si="3"/>
        <v>0</v>
      </c>
      <c r="O34" s="22">
        <f t="shared" ca="1" si="5"/>
        <v>252759401.34999999</v>
      </c>
    </row>
    <row r="35" spans="1:15" ht="12.75" customHeight="1" x14ac:dyDescent="0.2">
      <c r="A35" s="64" t="s">
        <v>201</v>
      </c>
      <c r="B35" s="20">
        <v>1039</v>
      </c>
      <c r="C35" s="65" t="s">
        <v>146</v>
      </c>
      <c r="D35" s="22">
        <f t="shared" ca="1" si="4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0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2">
        <f t="shared" ca="1" si="5"/>
        <v>0</v>
      </c>
    </row>
    <row r="36" spans="1:15" ht="12.75" customHeight="1" x14ac:dyDescent="0.2">
      <c r="A36" s="64" t="s">
        <v>203</v>
      </c>
      <c r="B36" s="20">
        <v>1040</v>
      </c>
      <c r="C36" s="65" t="s">
        <v>146</v>
      </c>
      <c r="D36" s="22">
        <f t="shared" ca="1" si="4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2">
        <f t="shared" ca="1" si="5"/>
        <v>0</v>
      </c>
    </row>
    <row r="37" spans="1:15" ht="12.75" customHeight="1" x14ac:dyDescent="0.2">
      <c r="A37" s="64" t="s">
        <v>205</v>
      </c>
      <c r="B37" s="20">
        <v>1043</v>
      </c>
      <c r="C37" s="65" t="s">
        <v>146</v>
      </c>
      <c r="D37" s="22">
        <f t="shared" ca="1" si="4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0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2">
        <f t="shared" ca="1" si="5"/>
        <v>0</v>
      </c>
    </row>
    <row r="38" spans="1:15" ht="12.75" customHeight="1" x14ac:dyDescent="0.2">
      <c r="A38" s="64" t="s">
        <v>207</v>
      </c>
      <c r="B38" s="20">
        <v>1044</v>
      </c>
      <c r="C38" s="65" t="s">
        <v>146</v>
      </c>
      <c r="D38" s="22">
        <f t="shared" ca="1" si="4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2">
        <f t="shared" ca="1" si="5"/>
        <v>0</v>
      </c>
    </row>
    <row r="39" spans="1:15" ht="12.75" customHeight="1" x14ac:dyDescent="0.2">
      <c r="A39" s="64" t="s">
        <v>209</v>
      </c>
      <c r="B39" s="20">
        <v>1045</v>
      </c>
      <c r="C39" s="65" t="s">
        <v>146</v>
      </c>
      <c r="D39" s="22">
        <f t="shared" ca="1" si="4"/>
        <v>13593.67</v>
      </c>
      <c r="E39" s="21">
        <f t="shared" ref="E39:N54" ca="1" si="6">IFERROR(INDIRECT("'"&amp;$B$2&amp;"'!"&amp;ADDRESS(MATCH($B39,INDIRECT("'"&amp;$B$2&amp;"'!$B$1:$B$1095"),0),MATCH(E$5,INDIRECT("'"&amp;$B$2&amp;"'!5:5"),0))),0)</f>
        <v>13593.67</v>
      </c>
      <c r="F39" s="21">
        <f t="shared" ca="1" si="6"/>
        <v>0</v>
      </c>
      <c r="G39" s="21">
        <f t="shared" ca="1" si="6"/>
        <v>0</v>
      </c>
      <c r="H39" s="21">
        <f t="shared" ca="1" si="6"/>
        <v>3431333</v>
      </c>
      <c r="I39" s="21">
        <f t="shared" ca="1" si="6"/>
        <v>11461.98</v>
      </c>
      <c r="J39" s="21">
        <f t="shared" ca="1" si="6"/>
        <v>1035.8</v>
      </c>
      <c r="K39" s="21">
        <f t="shared" ca="1" si="6"/>
        <v>0</v>
      </c>
      <c r="L39" s="21">
        <f t="shared" ca="1" si="6"/>
        <v>0</v>
      </c>
      <c r="M39" s="21">
        <f t="shared" ca="1" si="6"/>
        <v>946.47</v>
      </c>
      <c r="N39" s="21">
        <f t="shared" ca="1" si="6"/>
        <v>0</v>
      </c>
      <c r="O39" s="22">
        <f t="shared" ca="1" si="5"/>
        <v>3458370.92</v>
      </c>
    </row>
    <row r="40" spans="1:15" ht="12.75" customHeight="1" x14ac:dyDescent="0.2">
      <c r="A40" s="64" t="s">
        <v>211</v>
      </c>
      <c r="B40" s="20">
        <v>1046</v>
      </c>
      <c r="C40" s="65" t="s">
        <v>146</v>
      </c>
      <c r="D40" s="22">
        <f t="shared" ca="1" si="4"/>
        <v>188990.41</v>
      </c>
      <c r="E40" s="21">
        <f t="shared" ca="1" si="6"/>
        <v>0</v>
      </c>
      <c r="F40" s="21">
        <f t="shared" ca="1" si="6"/>
        <v>15274.47</v>
      </c>
      <c r="G40" s="21">
        <f t="shared" ca="1" si="6"/>
        <v>173715.94</v>
      </c>
      <c r="H40" s="21">
        <f t="shared" ca="1" si="6"/>
        <v>0</v>
      </c>
      <c r="I40" s="21">
        <f t="shared" ca="1" si="6"/>
        <v>1630434.11</v>
      </c>
      <c r="J40" s="21">
        <f t="shared" ca="1" si="6"/>
        <v>9300.58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2">
        <f t="shared" ca="1" si="5"/>
        <v>1828725.1</v>
      </c>
    </row>
    <row r="41" spans="1:15" ht="12.75" customHeight="1" x14ac:dyDescent="0.2">
      <c r="A41" s="64" t="s">
        <v>213</v>
      </c>
      <c r="B41" s="20">
        <v>1047</v>
      </c>
      <c r="C41" s="65" t="s">
        <v>146</v>
      </c>
      <c r="D41" s="22">
        <f t="shared" ca="1" si="4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1">
        <f t="shared" ca="1" si="6"/>
        <v>0</v>
      </c>
      <c r="J41" s="21">
        <f t="shared" ca="1" si="6"/>
        <v>0</v>
      </c>
      <c r="K41" s="21">
        <f t="shared" ca="1" si="6"/>
        <v>0</v>
      </c>
      <c r="L41" s="21">
        <f t="shared" ca="1" si="6"/>
        <v>0</v>
      </c>
      <c r="M41" s="21">
        <f t="shared" ca="1" si="6"/>
        <v>0</v>
      </c>
      <c r="N41" s="21">
        <f t="shared" ca="1" si="6"/>
        <v>0</v>
      </c>
      <c r="O41" s="22">
        <f t="shared" ca="1" si="5"/>
        <v>0</v>
      </c>
    </row>
    <row r="42" spans="1:15" ht="12.75" customHeight="1" x14ac:dyDescent="0.2">
      <c r="A42" s="64" t="s">
        <v>215</v>
      </c>
      <c r="B42" s="20">
        <v>1048</v>
      </c>
      <c r="C42" s="65" t="s">
        <v>146</v>
      </c>
      <c r="D42" s="22">
        <f t="shared" ca="1" si="4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0</v>
      </c>
      <c r="H42" s="21">
        <f t="shared" ca="1" si="6"/>
        <v>0</v>
      </c>
      <c r="I42" s="21">
        <f t="shared" ca="1" si="6"/>
        <v>0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2">
        <f t="shared" ref="O42" ca="1" si="7">D42+SUM(H42:N42)</f>
        <v>0</v>
      </c>
    </row>
    <row r="43" spans="1:15" ht="12.75" customHeight="1" x14ac:dyDescent="0.2">
      <c r="A43" s="64" t="s">
        <v>217</v>
      </c>
      <c r="B43" s="20">
        <v>1049</v>
      </c>
      <c r="C43" s="65" t="s">
        <v>146</v>
      </c>
      <c r="D43" s="22">
        <f t="shared" ca="1" si="4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2">
        <f t="shared" ca="1" si="5"/>
        <v>0</v>
      </c>
    </row>
    <row r="44" spans="1:15" ht="12.75" customHeight="1" x14ac:dyDescent="0.2">
      <c r="A44" s="64" t="s">
        <v>219</v>
      </c>
      <c r="B44" s="20">
        <v>1050</v>
      </c>
      <c r="C44" s="65" t="s">
        <v>146</v>
      </c>
      <c r="D44" s="22">
        <f t="shared" ca="1" si="4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1">
        <f t="shared" ca="1" si="6"/>
        <v>0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2">
        <f t="shared" ca="1" si="5"/>
        <v>0</v>
      </c>
    </row>
    <row r="45" spans="1:15" ht="12.75" customHeight="1" x14ac:dyDescent="0.2">
      <c r="A45" s="64" t="s">
        <v>221</v>
      </c>
      <c r="B45" s="20">
        <v>1051</v>
      </c>
      <c r="C45" s="65" t="s">
        <v>146</v>
      </c>
      <c r="D45" s="22">
        <f t="shared" ca="1" si="4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2">
        <f t="shared" ca="1" si="5"/>
        <v>0</v>
      </c>
    </row>
    <row r="46" spans="1:15" ht="12.75" customHeight="1" x14ac:dyDescent="0.2">
      <c r="A46" s="64" t="s">
        <v>223</v>
      </c>
      <c r="B46" s="20">
        <v>1052</v>
      </c>
      <c r="C46" s="65" t="s">
        <v>146</v>
      </c>
      <c r="D46" s="22">
        <f t="shared" ca="1" si="4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2">
        <f t="shared" ca="1" si="5"/>
        <v>0</v>
      </c>
    </row>
    <row r="47" spans="1:15" ht="12.75" customHeight="1" x14ac:dyDescent="0.2">
      <c r="A47" s="64" t="s">
        <v>225</v>
      </c>
      <c r="B47" s="20">
        <v>1053</v>
      </c>
      <c r="C47" s="65" t="s">
        <v>146</v>
      </c>
      <c r="D47" s="22">
        <f t="shared" ca="1" si="4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2">
        <f t="shared" ref="O47:O60" ca="1" si="8">D47+SUM(H47:N47)</f>
        <v>0</v>
      </c>
    </row>
    <row r="48" spans="1:15" ht="12.75" customHeight="1" x14ac:dyDescent="0.2">
      <c r="A48" s="64" t="s">
        <v>227</v>
      </c>
      <c r="B48" s="20">
        <v>1054</v>
      </c>
      <c r="C48" s="65" t="s">
        <v>146</v>
      </c>
      <c r="D48" s="22">
        <f t="shared" ca="1" si="4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2">
        <f t="shared" ca="1" si="8"/>
        <v>0</v>
      </c>
    </row>
    <row r="49" spans="1:15" ht="12.75" customHeight="1" x14ac:dyDescent="0.2">
      <c r="A49" s="64" t="s">
        <v>229</v>
      </c>
      <c r="B49" s="20">
        <v>1055</v>
      </c>
      <c r="C49" s="65" t="s">
        <v>146</v>
      </c>
      <c r="D49" s="22">
        <f t="shared" ca="1" si="4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0</v>
      </c>
      <c r="H49" s="21">
        <f t="shared" ca="1" si="6"/>
        <v>0</v>
      </c>
      <c r="I49" s="21">
        <f t="shared" ca="1" si="6"/>
        <v>0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2">
        <f t="shared" ca="1" si="8"/>
        <v>0</v>
      </c>
    </row>
    <row r="50" spans="1:15" ht="12.75" customHeight="1" x14ac:dyDescent="0.2">
      <c r="A50" s="64" t="s">
        <v>231</v>
      </c>
      <c r="B50" s="20">
        <v>1056</v>
      </c>
      <c r="C50" s="65" t="s">
        <v>146</v>
      </c>
      <c r="D50" s="22">
        <f t="shared" ca="1" si="4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0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2">
        <f t="shared" ca="1" si="8"/>
        <v>0</v>
      </c>
    </row>
    <row r="51" spans="1:15" ht="12.75" customHeight="1" x14ac:dyDescent="0.2">
      <c r="A51" s="64" t="s">
        <v>233</v>
      </c>
      <c r="B51" s="20">
        <v>1057</v>
      </c>
      <c r="C51" s="65" t="s">
        <v>146</v>
      </c>
      <c r="D51" s="22">
        <f t="shared" ca="1" si="4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2">
        <f t="shared" ca="1" si="8"/>
        <v>0</v>
      </c>
    </row>
    <row r="52" spans="1:15" ht="12.75" customHeight="1" x14ac:dyDescent="0.2">
      <c r="A52" s="64" t="s">
        <v>235</v>
      </c>
      <c r="B52" s="20">
        <v>1058</v>
      </c>
      <c r="C52" s="65" t="s">
        <v>146</v>
      </c>
      <c r="D52" s="22">
        <f t="shared" ca="1" si="4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2">
        <f t="shared" ref="O52:O55" ca="1" si="9">D52+SUM(H52:N52)</f>
        <v>0</v>
      </c>
    </row>
    <row r="53" spans="1:15" ht="12.75" customHeight="1" x14ac:dyDescent="0.2">
      <c r="A53" s="64" t="s">
        <v>237</v>
      </c>
      <c r="B53" s="20">
        <v>1059</v>
      </c>
      <c r="C53" s="65" t="s">
        <v>146</v>
      </c>
      <c r="D53" s="22">
        <f t="shared" ca="1" si="4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2">
        <f t="shared" ca="1" si="9"/>
        <v>0</v>
      </c>
    </row>
    <row r="54" spans="1:15" ht="12.75" customHeight="1" x14ac:dyDescent="0.2">
      <c r="A54" s="64" t="s">
        <v>239</v>
      </c>
      <c r="B54" s="20">
        <v>1060</v>
      </c>
      <c r="C54" s="65" t="s">
        <v>146</v>
      </c>
      <c r="D54" s="22">
        <f t="shared" ca="1" si="4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2">
        <f t="shared" ca="1" si="9"/>
        <v>0</v>
      </c>
    </row>
    <row r="55" spans="1:15" ht="12.75" customHeight="1" x14ac:dyDescent="0.2">
      <c r="A55" s="64" t="s">
        <v>241</v>
      </c>
      <c r="B55" s="20">
        <v>1061</v>
      </c>
      <c r="C55" s="65" t="s">
        <v>146</v>
      </c>
      <c r="D55" s="22">
        <f t="shared" ca="1" si="4"/>
        <v>0</v>
      </c>
      <c r="E55" s="21">
        <f t="shared" ref="E55:N70" ca="1" si="10">IFERROR(INDIRECT("'"&amp;$B$2&amp;"'!"&amp;ADDRESS(MATCH($B55,INDIRECT("'"&amp;$B$2&amp;"'!$B$1:$B$1095"),0),MATCH(E$5,INDIRECT("'"&amp;$B$2&amp;"'!5:5"),0))),0)</f>
        <v>0</v>
      </c>
      <c r="F55" s="21">
        <f t="shared" ca="1" si="10"/>
        <v>0</v>
      </c>
      <c r="G55" s="21">
        <f t="shared" ca="1" si="10"/>
        <v>0</v>
      </c>
      <c r="H55" s="21">
        <f t="shared" ca="1" si="10"/>
        <v>0</v>
      </c>
      <c r="I55" s="21">
        <f t="shared" ca="1" si="10"/>
        <v>0</v>
      </c>
      <c r="J55" s="21">
        <f t="shared" ca="1" si="10"/>
        <v>0</v>
      </c>
      <c r="K55" s="21">
        <f t="shared" ca="1" si="10"/>
        <v>0</v>
      </c>
      <c r="L55" s="21">
        <f t="shared" ca="1" si="10"/>
        <v>0</v>
      </c>
      <c r="M55" s="21">
        <f t="shared" ca="1" si="10"/>
        <v>0</v>
      </c>
      <c r="N55" s="21">
        <f t="shared" ca="1" si="10"/>
        <v>0</v>
      </c>
      <c r="O55" s="22">
        <f t="shared" ca="1" si="9"/>
        <v>0</v>
      </c>
    </row>
    <row r="56" spans="1:15" ht="12.75" customHeight="1" x14ac:dyDescent="0.2">
      <c r="A56" s="64" t="s">
        <v>243</v>
      </c>
      <c r="B56" s="20">
        <v>2001</v>
      </c>
      <c r="C56" s="65" t="s">
        <v>146</v>
      </c>
      <c r="D56" s="22">
        <f t="shared" ca="1" si="4"/>
        <v>0</v>
      </c>
      <c r="E56" s="21">
        <f t="shared" ca="1" si="10"/>
        <v>0</v>
      </c>
      <c r="F56" s="21">
        <f t="shared" ca="1" si="10"/>
        <v>0</v>
      </c>
      <c r="G56" s="21">
        <f t="shared" ca="1" si="10"/>
        <v>0</v>
      </c>
      <c r="H56" s="21">
        <f t="shared" ca="1" si="10"/>
        <v>0</v>
      </c>
      <c r="I56" s="21">
        <f t="shared" ca="1" si="10"/>
        <v>0</v>
      </c>
      <c r="J56" s="21">
        <f t="shared" ca="1" si="10"/>
        <v>0</v>
      </c>
      <c r="K56" s="21">
        <f t="shared" ca="1" si="10"/>
        <v>0</v>
      </c>
      <c r="L56" s="21">
        <f t="shared" ca="1" si="10"/>
        <v>0</v>
      </c>
      <c r="M56" s="21">
        <f t="shared" ca="1" si="10"/>
        <v>0</v>
      </c>
      <c r="N56" s="21">
        <f t="shared" ca="1" si="10"/>
        <v>0</v>
      </c>
      <c r="O56" s="22">
        <f t="shared" ca="1" si="8"/>
        <v>0</v>
      </c>
    </row>
    <row r="57" spans="1:15" ht="12.75" customHeight="1" x14ac:dyDescent="0.2">
      <c r="A57" s="64" t="s">
        <v>245</v>
      </c>
      <c r="B57" s="20">
        <v>2002</v>
      </c>
      <c r="C57" s="65" t="s">
        <v>246</v>
      </c>
      <c r="D57" s="22">
        <f t="shared" ca="1" si="4"/>
        <v>0</v>
      </c>
      <c r="E57" s="21">
        <f t="shared" ca="1" si="10"/>
        <v>0</v>
      </c>
      <c r="F57" s="21">
        <f t="shared" ca="1" si="10"/>
        <v>0</v>
      </c>
      <c r="G57" s="21">
        <f t="shared" ca="1" si="10"/>
        <v>0</v>
      </c>
      <c r="H57" s="21">
        <f t="shared" ca="1" si="10"/>
        <v>0</v>
      </c>
      <c r="I57" s="21">
        <f t="shared" ca="1" si="10"/>
        <v>0</v>
      </c>
      <c r="J57" s="21">
        <f t="shared" ca="1" si="10"/>
        <v>0</v>
      </c>
      <c r="K57" s="21">
        <f t="shared" ca="1" si="10"/>
        <v>0</v>
      </c>
      <c r="L57" s="21">
        <f t="shared" ca="1" si="10"/>
        <v>0</v>
      </c>
      <c r="M57" s="21">
        <f t="shared" ca="1" si="10"/>
        <v>0</v>
      </c>
      <c r="N57" s="21">
        <f t="shared" ca="1" si="10"/>
        <v>0</v>
      </c>
      <c r="O57" s="22">
        <f t="shared" ca="1" si="8"/>
        <v>0</v>
      </c>
    </row>
    <row r="58" spans="1:15" ht="12.75" customHeight="1" x14ac:dyDescent="0.2">
      <c r="A58" s="64" t="s">
        <v>248</v>
      </c>
      <c r="B58" s="20">
        <v>2005</v>
      </c>
      <c r="C58" s="65" t="s">
        <v>246</v>
      </c>
      <c r="D58" s="22">
        <f t="shared" ca="1" si="4"/>
        <v>0</v>
      </c>
      <c r="E58" s="21">
        <f t="shared" ca="1" si="10"/>
        <v>0</v>
      </c>
      <c r="F58" s="21">
        <f t="shared" ca="1" si="10"/>
        <v>0</v>
      </c>
      <c r="G58" s="21">
        <f t="shared" ca="1" si="10"/>
        <v>0</v>
      </c>
      <c r="H58" s="21">
        <f t="shared" ca="1" si="10"/>
        <v>0</v>
      </c>
      <c r="I58" s="21">
        <f t="shared" ca="1" si="10"/>
        <v>0</v>
      </c>
      <c r="J58" s="21">
        <f t="shared" ca="1" si="10"/>
        <v>0</v>
      </c>
      <c r="K58" s="21">
        <f t="shared" ca="1" si="10"/>
        <v>0</v>
      </c>
      <c r="L58" s="21">
        <f t="shared" ca="1" si="10"/>
        <v>0</v>
      </c>
      <c r="M58" s="21">
        <f t="shared" ca="1" si="10"/>
        <v>0</v>
      </c>
      <c r="N58" s="21">
        <f t="shared" ca="1" si="10"/>
        <v>0</v>
      </c>
      <c r="O58" s="22">
        <f t="shared" ca="1" si="8"/>
        <v>0</v>
      </c>
    </row>
    <row r="59" spans="1:15" ht="12.75" customHeight="1" x14ac:dyDescent="0.2">
      <c r="A59" s="64" t="s">
        <v>250</v>
      </c>
      <c r="B59" s="20">
        <v>2006</v>
      </c>
      <c r="C59" s="65" t="s">
        <v>251</v>
      </c>
      <c r="D59" s="22">
        <f t="shared" ca="1" si="4"/>
        <v>0</v>
      </c>
      <c r="E59" s="21">
        <f t="shared" ca="1" si="10"/>
        <v>0</v>
      </c>
      <c r="F59" s="21">
        <f t="shared" ca="1" si="10"/>
        <v>0</v>
      </c>
      <c r="G59" s="21">
        <f t="shared" ca="1" si="10"/>
        <v>0</v>
      </c>
      <c r="H59" s="21">
        <f t="shared" ca="1" si="10"/>
        <v>0</v>
      </c>
      <c r="I59" s="21">
        <f t="shared" ca="1" si="10"/>
        <v>0</v>
      </c>
      <c r="J59" s="21">
        <f t="shared" ca="1" si="10"/>
        <v>0</v>
      </c>
      <c r="K59" s="21">
        <f t="shared" ca="1" si="10"/>
        <v>0</v>
      </c>
      <c r="L59" s="21">
        <f t="shared" ca="1" si="10"/>
        <v>0</v>
      </c>
      <c r="M59" s="21">
        <f t="shared" ca="1" si="10"/>
        <v>0</v>
      </c>
      <c r="N59" s="21">
        <f t="shared" ca="1" si="10"/>
        <v>0</v>
      </c>
      <c r="O59" s="22">
        <f t="shared" ca="1" si="8"/>
        <v>0</v>
      </c>
    </row>
    <row r="60" spans="1:15" ht="12.75" customHeight="1" x14ac:dyDescent="0.2">
      <c r="A60" s="64" t="s">
        <v>253</v>
      </c>
      <c r="B60" s="20">
        <v>2007</v>
      </c>
      <c r="C60" s="65" t="s">
        <v>246</v>
      </c>
      <c r="D60" s="22">
        <f t="shared" ca="1" si="4"/>
        <v>0</v>
      </c>
      <c r="E60" s="21">
        <f t="shared" ca="1" si="10"/>
        <v>0</v>
      </c>
      <c r="F60" s="21">
        <f t="shared" ca="1" si="10"/>
        <v>0</v>
      </c>
      <c r="G60" s="21">
        <f t="shared" ca="1" si="10"/>
        <v>0</v>
      </c>
      <c r="H60" s="21">
        <f t="shared" ca="1" si="10"/>
        <v>0</v>
      </c>
      <c r="I60" s="21">
        <f t="shared" ca="1" si="10"/>
        <v>0</v>
      </c>
      <c r="J60" s="21">
        <f t="shared" ca="1" si="10"/>
        <v>0</v>
      </c>
      <c r="K60" s="21">
        <f t="shared" ca="1" si="10"/>
        <v>0</v>
      </c>
      <c r="L60" s="21">
        <f t="shared" ca="1" si="10"/>
        <v>0</v>
      </c>
      <c r="M60" s="21">
        <f t="shared" ca="1" si="10"/>
        <v>0</v>
      </c>
      <c r="N60" s="21">
        <f t="shared" ca="1" si="10"/>
        <v>0</v>
      </c>
      <c r="O60" s="22">
        <f t="shared" ca="1" si="8"/>
        <v>0</v>
      </c>
    </row>
    <row r="61" spans="1:15" ht="12.75" customHeight="1" x14ac:dyDescent="0.2">
      <c r="A61" s="64" t="s">
        <v>255</v>
      </c>
      <c r="B61" s="20">
        <v>2008</v>
      </c>
      <c r="C61" s="65" t="s">
        <v>246</v>
      </c>
      <c r="D61" s="22">
        <f t="shared" ca="1" si="4"/>
        <v>0</v>
      </c>
      <c r="E61" s="21">
        <f t="shared" ca="1" si="10"/>
        <v>0</v>
      </c>
      <c r="F61" s="21">
        <f t="shared" ca="1" si="10"/>
        <v>0</v>
      </c>
      <c r="G61" s="21">
        <f t="shared" ca="1" si="10"/>
        <v>0</v>
      </c>
      <c r="H61" s="21">
        <f t="shared" ca="1" si="10"/>
        <v>0</v>
      </c>
      <c r="I61" s="21">
        <f t="shared" ca="1" si="10"/>
        <v>0</v>
      </c>
      <c r="J61" s="21">
        <f t="shared" ca="1" si="10"/>
        <v>0</v>
      </c>
      <c r="K61" s="21">
        <f t="shared" ca="1" si="10"/>
        <v>0</v>
      </c>
      <c r="L61" s="21">
        <f t="shared" ca="1" si="10"/>
        <v>0</v>
      </c>
      <c r="M61" s="21">
        <f t="shared" ca="1" si="10"/>
        <v>0</v>
      </c>
      <c r="N61" s="21">
        <f t="shared" ca="1" si="10"/>
        <v>0</v>
      </c>
      <c r="O61" s="22">
        <f t="shared" ref="O61:O74" ca="1" si="11">D61+SUM(H61:N61)</f>
        <v>0</v>
      </c>
    </row>
    <row r="62" spans="1:15" ht="12.75" customHeight="1" x14ac:dyDescent="0.2">
      <c r="A62" s="64" t="s">
        <v>257</v>
      </c>
      <c r="B62" s="20">
        <v>3001</v>
      </c>
      <c r="C62" s="65" t="s">
        <v>251</v>
      </c>
      <c r="D62" s="22">
        <f t="shared" ca="1" si="4"/>
        <v>0</v>
      </c>
      <c r="E62" s="21">
        <f t="shared" ca="1" si="10"/>
        <v>0</v>
      </c>
      <c r="F62" s="21">
        <f t="shared" ca="1" si="10"/>
        <v>0</v>
      </c>
      <c r="G62" s="21">
        <f t="shared" ca="1" si="10"/>
        <v>0</v>
      </c>
      <c r="H62" s="21">
        <f t="shared" ca="1" si="10"/>
        <v>0</v>
      </c>
      <c r="I62" s="21">
        <f t="shared" ca="1" si="10"/>
        <v>0</v>
      </c>
      <c r="J62" s="21">
        <f t="shared" ca="1" si="10"/>
        <v>0</v>
      </c>
      <c r="K62" s="21">
        <f t="shared" ca="1" si="10"/>
        <v>0</v>
      </c>
      <c r="L62" s="21">
        <f t="shared" ca="1" si="10"/>
        <v>0</v>
      </c>
      <c r="M62" s="21">
        <f t="shared" ca="1" si="10"/>
        <v>0</v>
      </c>
      <c r="N62" s="21">
        <f t="shared" ca="1" si="10"/>
        <v>0</v>
      </c>
      <c r="O62" s="22">
        <f t="shared" ca="1" si="11"/>
        <v>0</v>
      </c>
    </row>
    <row r="63" spans="1:15" ht="12.75" customHeight="1" x14ac:dyDescent="0.2">
      <c r="A63" s="64" t="s">
        <v>259</v>
      </c>
      <c r="B63" s="20">
        <v>3002</v>
      </c>
      <c r="C63" s="65" t="s">
        <v>251</v>
      </c>
      <c r="D63" s="22">
        <f t="shared" ca="1" si="4"/>
        <v>0</v>
      </c>
      <c r="E63" s="21">
        <f t="shared" ca="1" si="10"/>
        <v>0</v>
      </c>
      <c r="F63" s="21">
        <f t="shared" ca="1" si="10"/>
        <v>0</v>
      </c>
      <c r="G63" s="21">
        <f t="shared" ca="1" si="10"/>
        <v>0</v>
      </c>
      <c r="H63" s="21">
        <f t="shared" ca="1" si="10"/>
        <v>0</v>
      </c>
      <c r="I63" s="21">
        <f t="shared" ca="1" si="10"/>
        <v>0</v>
      </c>
      <c r="J63" s="21">
        <f t="shared" ca="1" si="10"/>
        <v>0</v>
      </c>
      <c r="K63" s="21">
        <f t="shared" ca="1" si="10"/>
        <v>0</v>
      </c>
      <c r="L63" s="21">
        <f t="shared" ca="1" si="10"/>
        <v>0</v>
      </c>
      <c r="M63" s="21">
        <f t="shared" ca="1" si="10"/>
        <v>0</v>
      </c>
      <c r="N63" s="21">
        <f t="shared" ca="1" si="10"/>
        <v>0</v>
      </c>
      <c r="O63" s="22">
        <f t="shared" ca="1" si="11"/>
        <v>0</v>
      </c>
    </row>
    <row r="64" spans="1:15" ht="12.75" customHeight="1" x14ac:dyDescent="0.2">
      <c r="A64" s="64" t="s">
        <v>261</v>
      </c>
      <c r="B64" s="20">
        <v>3003</v>
      </c>
      <c r="C64" s="65" t="s">
        <v>251</v>
      </c>
      <c r="D64" s="22">
        <f t="shared" ca="1" si="4"/>
        <v>0</v>
      </c>
      <c r="E64" s="21">
        <f t="shared" ca="1" si="10"/>
        <v>0</v>
      </c>
      <c r="F64" s="21">
        <f t="shared" ca="1" si="10"/>
        <v>0</v>
      </c>
      <c r="G64" s="21">
        <f t="shared" ca="1" si="10"/>
        <v>0</v>
      </c>
      <c r="H64" s="21">
        <f t="shared" ca="1" si="10"/>
        <v>0</v>
      </c>
      <c r="I64" s="21">
        <f t="shared" ca="1" si="10"/>
        <v>0</v>
      </c>
      <c r="J64" s="21">
        <f t="shared" ca="1" si="10"/>
        <v>0</v>
      </c>
      <c r="K64" s="21">
        <f t="shared" ca="1" si="10"/>
        <v>0</v>
      </c>
      <c r="L64" s="21">
        <f t="shared" ca="1" si="10"/>
        <v>0</v>
      </c>
      <c r="M64" s="21">
        <f t="shared" ca="1" si="10"/>
        <v>0</v>
      </c>
      <c r="N64" s="21">
        <f t="shared" ca="1" si="10"/>
        <v>0</v>
      </c>
      <c r="O64" s="22">
        <f t="shared" ca="1" si="11"/>
        <v>0</v>
      </c>
    </row>
    <row r="65" spans="1:15" ht="12.75" customHeight="1" x14ac:dyDescent="0.2">
      <c r="A65" s="64" t="s">
        <v>263</v>
      </c>
      <c r="B65" s="20">
        <v>3004</v>
      </c>
      <c r="C65" s="65" t="s">
        <v>251</v>
      </c>
      <c r="D65" s="22">
        <f t="shared" ca="1" si="4"/>
        <v>0</v>
      </c>
      <c r="E65" s="21">
        <f t="shared" ca="1" si="10"/>
        <v>0</v>
      </c>
      <c r="F65" s="21">
        <f t="shared" ca="1" si="10"/>
        <v>0</v>
      </c>
      <c r="G65" s="21">
        <f t="shared" ca="1" si="10"/>
        <v>0</v>
      </c>
      <c r="H65" s="21">
        <f t="shared" ca="1" si="10"/>
        <v>0</v>
      </c>
      <c r="I65" s="21">
        <f t="shared" ca="1" si="10"/>
        <v>0</v>
      </c>
      <c r="J65" s="21">
        <f t="shared" ca="1" si="10"/>
        <v>0</v>
      </c>
      <c r="K65" s="21">
        <f t="shared" ca="1" si="10"/>
        <v>0</v>
      </c>
      <c r="L65" s="21">
        <f t="shared" ca="1" si="10"/>
        <v>0</v>
      </c>
      <c r="M65" s="21">
        <f t="shared" ca="1" si="10"/>
        <v>0</v>
      </c>
      <c r="N65" s="21">
        <f t="shared" ca="1" si="10"/>
        <v>0</v>
      </c>
      <c r="O65" s="22">
        <f t="shared" ca="1" si="11"/>
        <v>0</v>
      </c>
    </row>
    <row r="66" spans="1:15" ht="12.75" customHeight="1" x14ac:dyDescent="0.2">
      <c r="A66" s="64" t="s">
        <v>265</v>
      </c>
      <c r="B66" s="20">
        <v>3005</v>
      </c>
      <c r="C66" s="65" t="s">
        <v>251</v>
      </c>
      <c r="D66" s="22">
        <f t="shared" ca="1" si="4"/>
        <v>0</v>
      </c>
      <c r="E66" s="21">
        <f t="shared" ca="1" si="10"/>
        <v>0</v>
      </c>
      <c r="F66" s="21">
        <f t="shared" ca="1" si="10"/>
        <v>0</v>
      </c>
      <c r="G66" s="21">
        <f t="shared" ca="1" si="10"/>
        <v>0</v>
      </c>
      <c r="H66" s="21">
        <f t="shared" ca="1" si="10"/>
        <v>0</v>
      </c>
      <c r="I66" s="21">
        <f t="shared" ca="1" si="10"/>
        <v>0</v>
      </c>
      <c r="J66" s="21">
        <f t="shared" ca="1" si="10"/>
        <v>0</v>
      </c>
      <c r="K66" s="21">
        <f t="shared" ca="1" si="10"/>
        <v>0</v>
      </c>
      <c r="L66" s="21">
        <f t="shared" ca="1" si="10"/>
        <v>0</v>
      </c>
      <c r="M66" s="21">
        <f t="shared" ca="1" si="10"/>
        <v>0</v>
      </c>
      <c r="N66" s="21">
        <f t="shared" ca="1" si="10"/>
        <v>0</v>
      </c>
      <c r="O66" s="22">
        <f t="shared" ca="1" si="11"/>
        <v>0</v>
      </c>
    </row>
    <row r="67" spans="1:15" ht="12.75" customHeight="1" x14ac:dyDescent="0.2">
      <c r="A67" s="64" t="s">
        <v>267</v>
      </c>
      <c r="B67" s="20">
        <v>3006</v>
      </c>
      <c r="C67" s="65" t="s">
        <v>251</v>
      </c>
      <c r="D67" s="22">
        <f t="shared" ca="1" si="4"/>
        <v>0</v>
      </c>
      <c r="E67" s="21">
        <f t="shared" ca="1" si="10"/>
        <v>0</v>
      </c>
      <c r="F67" s="21">
        <f t="shared" ca="1" si="10"/>
        <v>0</v>
      </c>
      <c r="G67" s="21">
        <f t="shared" ca="1" si="10"/>
        <v>0</v>
      </c>
      <c r="H67" s="21">
        <f t="shared" ca="1" si="10"/>
        <v>0</v>
      </c>
      <c r="I67" s="21">
        <f t="shared" ca="1" si="10"/>
        <v>0</v>
      </c>
      <c r="J67" s="21">
        <f t="shared" ca="1" si="10"/>
        <v>0</v>
      </c>
      <c r="K67" s="21">
        <f t="shared" ca="1" si="10"/>
        <v>0</v>
      </c>
      <c r="L67" s="21">
        <f t="shared" ca="1" si="10"/>
        <v>0</v>
      </c>
      <c r="M67" s="21">
        <f t="shared" ca="1" si="10"/>
        <v>0</v>
      </c>
      <c r="N67" s="21">
        <f t="shared" ca="1" si="10"/>
        <v>0</v>
      </c>
      <c r="O67" s="22">
        <f t="shared" ca="1" si="11"/>
        <v>0</v>
      </c>
    </row>
    <row r="68" spans="1:15" ht="12.75" customHeight="1" x14ac:dyDescent="0.2">
      <c r="A68" s="64" t="s">
        <v>269</v>
      </c>
      <c r="B68" s="20">
        <v>3007</v>
      </c>
      <c r="C68" s="65" t="s">
        <v>251</v>
      </c>
      <c r="D68" s="22">
        <f t="shared" ca="1" si="4"/>
        <v>0</v>
      </c>
      <c r="E68" s="21">
        <f t="shared" ca="1" si="10"/>
        <v>0</v>
      </c>
      <c r="F68" s="21">
        <f t="shared" ca="1" si="10"/>
        <v>0</v>
      </c>
      <c r="G68" s="21">
        <f t="shared" ca="1" si="10"/>
        <v>0</v>
      </c>
      <c r="H68" s="21">
        <f t="shared" ca="1" si="10"/>
        <v>0</v>
      </c>
      <c r="I68" s="21">
        <f t="shared" ca="1" si="10"/>
        <v>0</v>
      </c>
      <c r="J68" s="21">
        <f t="shared" ca="1" si="10"/>
        <v>0</v>
      </c>
      <c r="K68" s="21">
        <f t="shared" ca="1" si="10"/>
        <v>0</v>
      </c>
      <c r="L68" s="21">
        <f t="shared" ca="1" si="10"/>
        <v>0</v>
      </c>
      <c r="M68" s="21">
        <f t="shared" ca="1" si="10"/>
        <v>0</v>
      </c>
      <c r="N68" s="21">
        <f t="shared" ca="1" si="10"/>
        <v>0</v>
      </c>
      <c r="O68" s="22">
        <f t="shared" ca="1" si="11"/>
        <v>0</v>
      </c>
    </row>
    <row r="69" spans="1:15" ht="12.75" customHeight="1" x14ac:dyDescent="0.2">
      <c r="A69" s="64" t="s">
        <v>271</v>
      </c>
      <c r="B69" s="20">
        <v>3008</v>
      </c>
      <c r="C69" s="65" t="s">
        <v>251</v>
      </c>
      <c r="D69" s="22">
        <f t="shared" ca="1" si="4"/>
        <v>0</v>
      </c>
      <c r="E69" s="21">
        <f t="shared" ca="1" si="10"/>
        <v>0</v>
      </c>
      <c r="F69" s="21">
        <f t="shared" ca="1" si="10"/>
        <v>0</v>
      </c>
      <c r="G69" s="21">
        <f t="shared" ca="1" si="10"/>
        <v>0</v>
      </c>
      <c r="H69" s="21">
        <f t="shared" ca="1" si="10"/>
        <v>0</v>
      </c>
      <c r="I69" s="21">
        <f t="shared" ca="1" si="10"/>
        <v>0</v>
      </c>
      <c r="J69" s="21">
        <f t="shared" ca="1" si="10"/>
        <v>0</v>
      </c>
      <c r="K69" s="21">
        <f t="shared" ca="1" si="10"/>
        <v>0</v>
      </c>
      <c r="L69" s="21">
        <f t="shared" ca="1" si="10"/>
        <v>0</v>
      </c>
      <c r="M69" s="21">
        <f t="shared" ca="1" si="10"/>
        <v>0</v>
      </c>
      <c r="N69" s="21">
        <f t="shared" ca="1" si="10"/>
        <v>0</v>
      </c>
      <c r="O69" s="22">
        <f t="shared" ca="1" si="11"/>
        <v>0</v>
      </c>
    </row>
    <row r="70" spans="1:15" ht="12.75" customHeight="1" x14ac:dyDescent="0.2">
      <c r="A70" s="64" t="s">
        <v>273</v>
      </c>
      <c r="B70" s="20">
        <v>3009</v>
      </c>
      <c r="C70" s="65" t="s">
        <v>251</v>
      </c>
      <c r="D70" s="22">
        <f t="shared" ca="1" si="4"/>
        <v>0</v>
      </c>
      <c r="E70" s="21">
        <f t="shared" ca="1" si="10"/>
        <v>0</v>
      </c>
      <c r="F70" s="21">
        <f t="shared" ca="1" si="10"/>
        <v>0</v>
      </c>
      <c r="G70" s="21">
        <f t="shared" ca="1" si="10"/>
        <v>0</v>
      </c>
      <c r="H70" s="21">
        <f t="shared" ca="1" si="10"/>
        <v>0</v>
      </c>
      <c r="I70" s="21">
        <f t="shared" ca="1" si="10"/>
        <v>0</v>
      </c>
      <c r="J70" s="21">
        <f t="shared" ca="1" si="10"/>
        <v>0</v>
      </c>
      <c r="K70" s="21">
        <f t="shared" ca="1" si="10"/>
        <v>0</v>
      </c>
      <c r="L70" s="21">
        <f t="shared" ca="1" si="10"/>
        <v>0</v>
      </c>
      <c r="M70" s="21">
        <f t="shared" ca="1" si="10"/>
        <v>0</v>
      </c>
      <c r="N70" s="21">
        <f t="shared" ca="1" si="10"/>
        <v>0</v>
      </c>
      <c r="O70" s="22">
        <f t="shared" ca="1" si="11"/>
        <v>0</v>
      </c>
    </row>
    <row r="71" spans="1:15" ht="12.75" customHeight="1" x14ac:dyDescent="0.2">
      <c r="A71" s="64" t="s">
        <v>275</v>
      </c>
      <c r="B71" s="20">
        <v>3011</v>
      </c>
      <c r="C71" s="65" t="s">
        <v>251</v>
      </c>
      <c r="D71" s="22">
        <f t="shared" ca="1" si="4"/>
        <v>0</v>
      </c>
      <c r="E71" s="21">
        <f t="shared" ref="E71:N76" ca="1" si="12">IFERROR(INDIRECT("'"&amp;$B$2&amp;"'!"&amp;ADDRESS(MATCH($B71,INDIRECT("'"&amp;$B$2&amp;"'!$B$1:$B$1095"),0),MATCH(E$5,INDIRECT("'"&amp;$B$2&amp;"'!5:5"),0))),0)</f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2">
        <f t="shared" ca="1" si="11"/>
        <v>0</v>
      </c>
    </row>
    <row r="72" spans="1:15" ht="12.75" customHeight="1" x14ac:dyDescent="0.2">
      <c r="A72" s="64" t="s">
        <v>277</v>
      </c>
      <c r="B72" s="20">
        <v>3012</v>
      </c>
      <c r="C72" s="65" t="s">
        <v>251</v>
      </c>
      <c r="D72" s="22">
        <f t="shared" ca="1" si="4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2">
        <f t="shared" ca="1" si="11"/>
        <v>0</v>
      </c>
    </row>
    <row r="73" spans="1:15" ht="12.75" customHeight="1" x14ac:dyDescent="0.2">
      <c r="A73" s="64" t="s">
        <v>279</v>
      </c>
      <c r="B73" s="20">
        <v>3015</v>
      </c>
      <c r="C73" s="65" t="s">
        <v>251</v>
      </c>
      <c r="D73" s="22">
        <f t="shared" ca="1" si="4"/>
        <v>0</v>
      </c>
      <c r="E73" s="21">
        <f t="shared" ca="1" si="12"/>
        <v>0</v>
      </c>
      <c r="F73" s="21">
        <f t="shared" ca="1" si="12"/>
        <v>0</v>
      </c>
      <c r="G73" s="21">
        <f t="shared" ca="1" si="12"/>
        <v>0</v>
      </c>
      <c r="H73" s="21">
        <f t="shared" ca="1" si="12"/>
        <v>0</v>
      </c>
      <c r="I73" s="21">
        <f t="shared" ca="1" si="12"/>
        <v>0</v>
      </c>
      <c r="J73" s="21">
        <f t="shared" ca="1" si="12"/>
        <v>0</v>
      </c>
      <c r="K73" s="21">
        <f t="shared" ca="1" si="12"/>
        <v>0</v>
      </c>
      <c r="L73" s="21">
        <f t="shared" ca="1" si="12"/>
        <v>0</v>
      </c>
      <c r="M73" s="21">
        <f t="shared" ca="1" si="12"/>
        <v>0</v>
      </c>
      <c r="N73" s="21">
        <f t="shared" ca="1" si="12"/>
        <v>0</v>
      </c>
      <c r="O73" s="22">
        <f t="shared" ca="1" si="11"/>
        <v>0</v>
      </c>
    </row>
    <row r="74" spans="1:15" ht="12.75" customHeight="1" x14ac:dyDescent="0.2">
      <c r="A74" s="64" t="s">
        <v>281</v>
      </c>
      <c r="B74" s="20">
        <v>3016</v>
      </c>
      <c r="C74" s="65" t="s">
        <v>251</v>
      </c>
      <c r="D74" s="22">
        <f t="shared" ca="1" si="4"/>
        <v>0</v>
      </c>
      <c r="E74" s="21">
        <f t="shared" ca="1" si="12"/>
        <v>0</v>
      </c>
      <c r="F74" s="21">
        <f t="shared" ca="1" si="12"/>
        <v>0</v>
      </c>
      <c r="G74" s="21">
        <f t="shared" ca="1" si="12"/>
        <v>0</v>
      </c>
      <c r="H74" s="21">
        <f t="shared" ca="1" si="12"/>
        <v>0</v>
      </c>
      <c r="I74" s="21">
        <f t="shared" ca="1" si="12"/>
        <v>0</v>
      </c>
      <c r="J74" s="21">
        <f t="shared" ca="1" si="12"/>
        <v>0</v>
      </c>
      <c r="K74" s="21">
        <f t="shared" ca="1" si="12"/>
        <v>0</v>
      </c>
      <c r="L74" s="21">
        <f t="shared" ca="1" si="12"/>
        <v>0</v>
      </c>
      <c r="M74" s="21">
        <f t="shared" ca="1" si="12"/>
        <v>0</v>
      </c>
      <c r="N74" s="21">
        <f t="shared" ca="1" si="12"/>
        <v>0</v>
      </c>
      <c r="O74" s="22">
        <f t="shared" ca="1" si="11"/>
        <v>0</v>
      </c>
    </row>
    <row r="75" spans="1:15" ht="12.75" customHeight="1" x14ac:dyDescent="0.2">
      <c r="A75" s="64" t="s">
        <v>283</v>
      </c>
      <c r="B75" s="20">
        <v>3017</v>
      </c>
      <c r="C75" s="65" t="s">
        <v>251</v>
      </c>
      <c r="D75" s="22">
        <f t="shared" ca="1" si="4"/>
        <v>0</v>
      </c>
      <c r="E75" s="21">
        <f t="shared" ca="1" si="12"/>
        <v>0</v>
      </c>
      <c r="F75" s="21">
        <f t="shared" ca="1" si="12"/>
        <v>0</v>
      </c>
      <c r="G75" s="21">
        <f t="shared" ca="1" si="12"/>
        <v>0</v>
      </c>
      <c r="H75" s="21">
        <f t="shared" ca="1" si="12"/>
        <v>0</v>
      </c>
      <c r="I75" s="21">
        <f t="shared" ca="1" si="12"/>
        <v>0</v>
      </c>
      <c r="J75" s="21">
        <f t="shared" ca="1" si="12"/>
        <v>0</v>
      </c>
      <c r="K75" s="21">
        <f t="shared" ca="1" si="12"/>
        <v>0</v>
      </c>
      <c r="L75" s="21">
        <f t="shared" ca="1" si="12"/>
        <v>0</v>
      </c>
      <c r="M75" s="21">
        <f t="shared" ca="1" si="12"/>
        <v>0</v>
      </c>
      <c r="N75" s="21">
        <f t="shared" ca="1" si="12"/>
        <v>0</v>
      </c>
      <c r="O75" s="22">
        <f ca="1">D75+SUM(H75:N75)</f>
        <v>0</v>
      </c>
    </row>
    <row r="76" spans="1:15" x14ac:dyDescent="0.2">
      <c r="A76" s="64" t="s">
        <v>285</v>
      </c>
      <c r="B76" s="20">
        <v>3018</v>
      </c>
      <c r="C76" s="65" t="s">
        <v>251</v>
      </c>
      <c r="D76" s="22">
        <f t="shared" ca="1" si="4"/>
        <v>0</v>
      </c>
      <c r="E76" s="21">
        <f t="shared" ca="1" si="12"/>
        <v>0</v>
      </c>
      <c r="F76" s="21">
        <f t="shared" ca="1" si="12"/>
        <v>0</v>
      </c>
      <c r="G76" s="21">
        <f t="shared" ca="1" si="12"/>
        <v>0</v>
      </c>
      <c r="H76" s="21">
        <f t="shared" ca="1" si="12"/>
        <v>0</v>
      </c>
      <c r="I76" s="21">
        <f t="shared" ca="1" si="12"/>
        <v>0</v>
      </c>
      <c r="J76" s="21">
        <f t="shared" ca="1" si="12"/>
        <v>0</v>
      </c>
      <c r="K76" s="21">
        <f t="shared" ca="1" si="12"/>
        <v>0</v>
      </c>
      <c r="L76" s="21">
        <f t="shared" ca="1" si="12"/>
        <v>0</v>
      </c>
      <c r="M76" s="21">
        <f t="shared" ca="1" si="12"/>
        <v>0</v>
      </c>
      <c r="N76" s="21">
        <f t="shared" ca="1" si="12"/>
        <v>0</v>
      </c>
      <c r="O76" s="22">
        <f ca="1">D76+SUM(H76:N76)</f>
        <v>0</v>
      </c>
    </row>
    <row r="77" spans="1:15" x14ac:dyDescent="0.2">
      <c r="A77" s="66" t="s">
        <v>287</v>
      </c>
      <c r="B77" s="55">
        <v>9000</v>
      </c>
      <c r="C77" s="65" t="s">
        <v>288</v>
      </c>
      <c r="D77" s="56">
        <f t="shared" ref="D77:N77" ca="1" si="13">SUMIF($C$7:$C$76,"HD",D$7:D$76)</f>
        <v>750972483.85410011</v>
      </c>
      <c r="E77" s="56">
        <f t="shared" ca="1" si="13"/>
        <v>19332317.540456071</v>
      </c>
      <c r="F77" s="56">
        <f t="shared" ca="1" si="13"/>
        <v>111173881.14282185</v>
      </c>
      <c r="G77" s="56">
        <f t="shared" ca="1" si="13"/>
        <v>620466285.17082238</v>
      </c>
      <c r="H77" s="56">
        <f t="shared" ca="1" si="13"/>
        <v>22327486.389999896</v>
      </c>
      <c r="I77" s="56">
        <f t="shared" ca="1" si="13"/>
        <v>336735165.41920006</v>
      </c>
      <c r="J77" s="56">
        <f t="shared" ca="1" si="13"/>
        <v>15847240.787199983</v>
      </c>
      <c r="K77" s="56">
        <f t="shared" ca="1" si="13"/>
        <v>9695936.3499999996</v>
      </c>
      <c r="L77" s="56">
        <f t="shared" ca="1" si="13"/>
        <v>0</v>
      </c>
      <c r="M77" s="56">
        <f t="shared" ca="1" si="13"/>
        <v>8526720.1371999998</v>
      </c>
      <c r="N77" s="56">
        <f t="shared" ca="1" si="13"/>
        <v>0</v>
      </c>
      <c r="O77" s="22">
        <f ca="1">D77+SUM(H77:N77)</f>
        <v>1144105032.9377</v>
      </c>
    </row>
    <row r="78" spans="1:15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t="shared" ref="E78:N78" ca="1" si="14">SUMIF($C$7:$C$76,"H",E$7:E$76)+SUMIF($C$7:$C$76,"E",E$7:E$76)</f>
        <v>0</v>
      </c>
      <c r="F78" s="56">
        <f t="shared" ca="1" si="14"/>
        <v>0</v>
      </c>
      <c r="G78" s="56">
        <f t="shared" ca="1" si="14"/>
        <v>0</v>
      </c>
      <c r="H78" s="56">
        <f t="shared" ca="1" si="14"/>
        <v>0</v>
      </c>
      <c r="I78" s="56">
        <f t="shared" ca="1" si="14"/>
        <v>0</v>
      </c>
      <c r="J78" s="56">
        <f t="shared" ca="1" si="14"/>
        <v>0</v>
      </c>
      <c r="K78" s="56">
        <f t="shared" ca="1" si="14"/>
        <v>0</v>
      </c>
      <c r="L78" s="56">
        <f t="shared" ca="1" si="14"/>
        <v>0</v>
      </c>
      <c r="M78" s="56">
        <f t="shared" ca="1" si="14"/>
        <v>0</v>
      </c>
      <c r="N78" s="56">
        <f t="shared" ca="1" si="14"/>
        <v>0</v>
      </c>
      <c r="O78" s="22">
        <f ca="1">D78+SUM(H78:N78)</f>
        <v>0</v>
      </c>
    </row>
    <row r="79" spans="1:15" x14ac:dyDescent="0.2">
      <c r="A79" s="66" t="s">
        <v>293</v>
      </c>
      <c r="B79" s="55">
        <v>9003</v>
      </c>
      <c r="C79" s="65" t="s">
        <v>294</v>
      </c>
      <c r="D79" s="56">
        <f t="shared" ref="D79:N79" ca="1" si="15">D77+D78</f>
        <v>750972483.85410011</v>
      </c>
      <c r="E79" s="56">
        <f t="shared" ca="1" si="15"/>
        <v>19332317.540456071</v>
      </c>
      <c r="F79" s="56">
        <f t="shared" ca="1" si="15"/>
        <v>111173881.14282185</v>
      </c>
      <c r="G79" s="56">
        <f t="shared" ca="1" si="15"/>
        <v>620466285.17082238</v>
      </c>
      <c r="H79" s="56">
        <f t="shared" ca="1" si="15"/>
        <v>22327486.389999896</v>
      </c>
      <c r="I79" s="56">
        <f t="shared" ca="1" si="15"/>
        <v>336735165.41920006</v>
      </c>
      <c r="J79" s="56">
        <f t="shared" ca="1" si="15"/>
        <v>15847240.787199983</v>
      </c>
      <c r="K79" s="56">
        <f t="shared" ca="1" si="15"/>
        <v>9695936.3499999996</v>
      </c>
      <c r="L79" s="56">
        <f t="shared" ca="1" si="15"/>
        <v>0</v>
      </c>
      <c r="M79" s="56">
        <f t="shared" ca="1" si="15"/>
        <v>8526720.1371999998</v>
      </c>
      <c r="N79" s="56">
        <f t="shared" ca="1" si="15"/>
        <v>0</v>
      </c>
      <c r="O79" s="22">
        <f ca="1">D79+SUM(H79:N79)</f>
        <v>1144105032.9377</v>
      </c>
    </row>
  </sheetData>
  <mergeCells count="1">
    <mergeCell ref="E2:G2"/>
  </mergeCells>
  <dataValidations count="1">
    <dataValidation type="list" allowBlank="1" showInputMessage="1" showErrorMessage="1" sqref="B2" xr:uid="{2AAEDE24-A94D-4749-A331-037FF8C70D4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C2C17-EF6F-4D47-8ADD-B19FC438C917}">
  <dimension ref="A1:U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21" width="15.7109375" style="3" customWidth="1"/>
    <col min="22" max="22" width="4" style="3" customWidth="1"/>
    <col min="23" max="16384" width="9.140625" style="3"/>
  </cols>
  <sheetData>
    <row r="1" spans="1:21" ht="15" customHeight="1" x14ac:dyDescent="0.25">
      <c r="A1" s="1" t="s">
        <v>0</v>
      </c>
      <c r="B1" s="2"/>
      <c r="C1" s="2"/>
    </row>
    <row r="2" spans="1:21" ht="15" customHeight="1" x14ac:dyDescent="0.25">
      <c r="A2" s="1" t="s">
        <v>331</v>
      </c>
      <c r="B2" s="68" t="s">
        <v>8</v>
      </c>
      <c r="C2" s="2"/>
      <c r="E2" s="81" t="s">
        <v>1</v>
      </c>
      <c r="F2" s="82"/>
      <c r="G2" s="83"/>
      <c r="H2" s="5"/>
    </row>
    <row r="3" spans="1:21" ht="15" customHeight="1" x14ac:dyDescent="0.25">
      <c r="A3" s="4" t="s">
        <v>356</v>
      </c>
      <c r="B3" s="2"/>
      <c r="C3" s="2"/>
    </row>
    <row r="4" spans="1:21" ht="22.5" customHeight="1" x14ac:dyDescent="0.2"/>
    <row r="5" spans="1:21" ht="22.5" customHeight="1" x14ac:dyDescent="0.2">
      <c r="D5" s="10">
        <v>723</v>
      </c>
      <c r="E5" s="10">
        <v>724</v>
      </c>
      <c r="F5" s="10">
        <v>765</v>
      </c>
      <c r="G5" s="10">
        <v>766</v>
      </c>
      <c r="H5" s="10">
        <v>767</v>
      </c>
      <c r="I5" s="10">
        <v>768</v>
      </c>
      <c r="J5" s="10">
        <v>773</v>
      </c>
      <c r="K5" s="10">
        <v>774</v>
      </c>
      <c r="L5" s="10">
        <v>775</v>
      </c>
      <c r="M5" s="10">
        <v>776</v>
      </c>
      <c r="N5" s="10">
        <v>777</v>
      </c>
      <c r="O5" s="10">
        <v>778</v>
      </c>
      <c r="P5" s="10">
        <v>779</v>
      </c>
      <c r="Q5" s="10">
        <v>780</v>
      </c>
      <c r="R5" s="10">
        <v>781</v>
      </c>
      <c r="S5" s="10">
        <v>782</v>
      </c>
      <c r="T5" s="10">
        <v>783</v>
      </c>
      <c r="U5" s="69"/>
    </row>
    <row r="6" spans="1:21" ht="79.5" customHeight="1" x14ac:dyDescent="0.2">
      <c r="A6" s="63" t="s">
        <v>141</v>
      </c>
      <c r="B6" s="63" t="s">
        <v>142</v>
      </c>
      <c r="C6" s="63" t="s">
        <v>143</v>
      </c>
      <c r="D6" s="7" t="s">
        <v>56</v>
      </c>
      <c r="E6" s="7" t="s">
        <v>57</v>
      </c>
      <c r="F6" s="7" t="s">
        <v>58</v>
      </c>
      <c r="G6" s="7" t="s">
        <v>59</v>
      </c>
      <c r="H6" s="7" t="s">
        <v>60</v>
      </c>
      <c r="I6" s="7" t="s">
        <v>61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66</v>
      </c>
      <c r="O6" s="7" t="s">
        <v>67</v>
      </c>
      <c r="P6" s="7" t="s">
        <v>68</v>
      </c>
      <c r="Q6" s="7" t="s">
        <v>69</v>
      </c>
      <c r="R6" s="7" t="s">
        <v>70</v>
      </c>
      <c r="S6" s="7" t="s">
        <v>71</v>
      </c>
      <c r="T6" s="7" t="s">
        <v>72</v>
      </c>
      <c r="U6" s="69" t="s">
        <v>332</v>
      </c>
    </row>
    <row r="7" spans="1:21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S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8760156.0999999996</v>
      </c>
      <c r="G7" s="21">
        <f t="shared" ca="1" si="0"/>
        <v>4630687.41</v>
      </c>
      <c r="H7" s="21">
        <f t="shared" ca="1" si="0"/>
        <v>82347333.060000002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ref="N7:T22" ca="1" si="1">IFERROR(INDIRECT("'"&amp;$B$2&amp;"'!"&amp;ADDRESS(MATCH($B7,INDIRECT("'"&amp;$B$2&amp;"'!$B$1:$B$1095"),0),MATCH(T$5,INDIRECT("'"&amp;$B$2&amp;"'!5:5"),0))),0)</f>
        <v>0</v>
      </c>
      <c r="U7" s="22">
        <f t="shared" ref="U7:U22" ca="1" si="2">+SUM(D7:T7)</f>
        <v>95738176.570000008</v>
      </c>
    </row>
    <row r="8" spans="1:21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204059.24000000954</v>
      </c>
      <c r="E8" s="21">
        <f t="shared" ca="1" si="0"/>
        <v>93432200.930000007</v>
      </c>
      <c r="F8" s="21">
        <f t="shared" ca="1" si="0"/>
        <v>333123926.67000008</v>
      </c>
      <c r="G8" s="21">
        <f t="shared" ca="1" si="0"/>
        <v>2107116.3099999987</v>
      </c>
      <c r="H8" s="21">
        <f t="shared" ca="1" si="0"/>
        <v>80022256.189999998</v>
      </c>
      <c r="I8" s="21">
        <f t="shared" ca="1" si="0"/>
        <v>29148785.269999981</v>
      </c>
      <c r="J8" s="21">
        <f t="shared" ca="1" si="0"/>
        <v>465513.03</v>
      </c>
      <c r="K8" s="21">
        <f t="shared" ca="1" si="0"/>
        <v>0</v>
      </c>
      <c r="L8" s="21">
        <f t="shared" ca="1" si="0"/>
        <v>0</v>
      </c>
      <c r="M8" s="21">
        <f t="shared" ca="1" si="0"/>
        <v>10649252.060000001</v>
      </c>
      <c r="N8" s="21">
        <f t="shared" ca="1" si="1"/>
        <v>111363273.16</v>
      </c>
      <c r="O8" s="21">
        <f t="shared" ca="1" si="1"/>
        <v>1250171.06</v>
      </c>
      <c r="P8" s="21">
        <f t="shared" ca="1" si="1"/>
        <v>69082343.730000004</v>
      </c>
      <c r="Q8" s="21">
        <f t="shared" ca="1" si="1"/>
        <v>10609.449999999721</v>
      </c>
      <c r="R8" s="21">
        <f t="shared" ca="1" si="1"/>
        <v>0</v>
      </c>
      <c r="S8" s="21">
        <f t="shared" ca="1" si="1"/>
        <v>1601250.3599999999</v>
      </c>
      <c r="T8" s="21">
        <f t="shared" ca="1" si="1"/>
        <v>9462665.4900000002</v>
      </c>
      <c r="U8" s="22">
        <f t="shared" ca="1" si="2"/>
        <v>741923422.95000005</v>
      </c>
    </row>
    <row r="9" spans="1:21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161175.89000000001</v>
      </c>
      <c r="E9" s="21">
        <f t="shared" ca="1" si="0"/>
        <v>983907.34</v>
      </c>
      <c r="F9" s="21">
        <f t="shared" ca="1" si="0"/>
        <v>24258625.649999995</v>
      </c>
      <c r="G9" s="21">
        <f t="shared" ca="1" si="0"/>
        <v>43026041.949999996</v>
      </c>
      <c r="H9" s="21">
        <f t="shared" ca="1" si="0"/>
        <v>63317826.880000018</v>
      </c>
      <c r="I9" s="21">
        <f t="shared" ca="1" si="0"/>
        <v>6602315.8899999969</v>
      </c>
      <c r="J9" s="21">
        <f t="shared" ca="1" si="0"/>
        <v>157435.87</v>
      </c>
      <c r="K9" s="21">
        <f t="shared" ca="1" si="0"/>
        <v>0</v>
      </c>
      <c r="L9" s="21">
        <f t="shared" ca="1" si="0"/>
        <v>0</v>
      </c>
      <c r="M9" s="21">
        <f t="shared" ca="1" si="0"/>
        <v>4250741.32</v>
      </c>
      <c r="N9" s="21">
        <f t="shared" ca="1" si="1"/>
        <v>28021509.74999997</v>
      </c>
      <c r="O9" s="21">
        <f t="shared" ca="1" si="1"/>
        <v>394045.12999999995</v>
      </c>
      <c r="P9" s="21">
        <f t="shared" ca="1" si="1"/>
        <v>26021488.670000002</v>
      </c>
      <c r="Q9" s="21">
        <f t="shared" ca="1" si="1"/>
        <v>0</v>
      </c>
      <c r="R9" s="21">
        <f t="shared" ca="1" si="1"/>
        <v>0</v>
      </c>
      <c r="S9" s="21">
        <f t="shared" ca="1" si="1"/>
        <v>282169.45</v>
      </c>
      <c r="T9" s="21">
        <f t="shared" ca="1" si="1"/>
        <v>3000605.96</v>
      </c>
      <c r="U9" s="22">
        <f t="shared" ca="1" si="2"/>
        <v>200477889.74999997</v>
      </c>
    </row>
    <row r="10" spans="1:21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349289.17999988992</v>
      </c>
      <c r="E10" s="21">
        <f t="shared" ca="1" si="0"/>
        <v>3944437.3799999706</v>
      </c>
      <c r="F10" s="21">
        <f t="shared" ca="1" si="0"/>
        <v>23093940.850000001</v>
      </c>
      <c r="G10" s="21">
        <f t="shared" ca="1" si="0"/>
        <v>35857160.859999999</v>
      </c>
      <c r="H10" s="21">
        <f t="shared" ca="1" si="0"/>
        <v>95381632.679999992</v>
      </c>
      <c r="I10" s="21">
        <f t="shared" ca="1" si="0"/>
        <v>27070691.970000003</v>
      </c>
      <c r="J10" s="21">
        <f t="shared" ca="1" si="0"/>
        <v>1246431.82</v>
      </c>
      <c r="K10" s="21">
        <f t="shared" ca="1" si="0"/>
        <v>0</v>
      </c>
      <c r="L10" s="21">
        <f t="shared" ca="1" si="0"/>
        <v>165728295.81999999</v>
      </c>
      <c r="M10" s="21">
        <f t="shared" ca="1" si="0"/>
        <v>25568063.82</v>
      </c>
      <c r="N10" s="21">
        <f t="shared" ca="1" si="1"/>
        <v>271629872.51999998</v>
      </c>
      <c r="O10" s="21">
        <f t="shared" ca="1" si="1"/>
        <v>2565323.0099999998</v>
      </c>
      <c r="P10" s="21">
        <f t="shared" ca="1" si="1"/>
        <v>174831038.59</v>
      </c>
      <c r="Q10" s="21">
        <f t="shared" ca="1" si="1"/>
        <v>5940477.29</v>
      </c>
      <c r="R10" s="21">
        <f t="shared" ca="1" si="1"/>
        <v>0</v>
      </c>
      <c r="S10" s="21">
        <f t="shared" ca="1" si="1"/>
        <v>3867352.89</v>
      </c>
      <c r="T10" s="21">
        <f t="shared" ca="1" si="1"/>
        <v>23386616.59</v>
      </c>
      <c r="U10" s="22">
        <f t="shared" ca="1" si="2"/>
        <v>860460625.26999986</v>
      </c>
    </row>
    <row r="11" spans="1:21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2985.14</v>
      </c>
      <c r="F11" s="21">
        <f t="shared" ca="1" si="0"/>
        <v>853647.82</v>
      </c>
      <c r="G11" s="21">
        <f t="shared" ca="1" si="0"/>
        <v>0</v>
      </c>
      <c r="H11" s="21">
        <f t="shared" ca="1" si="0"/>
        <v>0.18</v>
      </c>
      <c r="I11" s="21">
        <f t="shared" ca="1" si="0"/>
        <v>224172.66</v>
      </c>
      <c r="J11" s="21">
        <f t="shared" ca="1" si="0"/>
        <v>310480.78999999998</v>
      </c>
      <c r="K11" s="21">
        <f t="shared" ca="1" si="0"/>
        <v>0</v>
      </c>
      <c r="L11" s="21">
        <f t="shared" ca="1" si="0"/>
        <v>0</v>
      </c>
      <c r="M11" s="21">
        <f t="shared" ca="1" si="0"/>
        <v>7111306.4500000002</v>
      </c>
      <c r="N11" s="21">
        <f t="shared" ca="1" si="1"/>
        <v>72488880.170000002</v>
      </c>
      <c r="O11" s="21">
        <f t="shared" ca="1" si="1"/>
        <v>888512</v>
      </c>
      <c r="P11" s="21">
        <f t="shared" ca="1" si="1"/>
        <v>47092979.369999997</v>
      </c>
      <c r="Q11" s="21">
        <f t="shared" ca="1" si="1"/>
        <v>0</v>
      </c>
      <c r="R11" s="21">
        <f t="shared" ca="1" si="1"/>
        <v>0</v>
      </c>
      <c r="S11" s="21">
        <f t="shared" ca="1" si="1"/>
        <v>1066129.47</v>
      </c>
      <c r="T11" s="21">
        <f t="shared" ca="1" si="1"/>
        <v>6425545.7599999998</v>
      </c>
      <c r="U11" s="22">
        <f t="shared" ca="1" si="2"/>
        <v>136464639.81</v>
      </c>
    </row>
    <row r="12" spans="1:21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1"/>
        <v>0</v>
      </c>
      <c r="O12" s="21">
        <f t="shared" ca="1" si="1"/>
        <v>0</v>
      </c>
      <c r="P12" s="21">
        <f t="shared" ca="1" si="1"/>
        <v>0</v>
      </c>
      <c r="Q12" s="21">
        <f t="shared" ca="1" si="1"/>
        <v>0</v>
      </c>
      <c r="R12" s="21">
        <f t="shared" ca="1" si="1"/>
        <v>0</v>
      </c>
      <c r="S12" s="21">
        <f t="shared" ca="1" si="1"/>
        <v>0</v>
      </c>
      <c r="T12" s="21">
        <f t="shared" ca="1" si="1"/>
        <v>0</v>
      </c>
      <c r="U12" s="22">
        <f t="shared" ca="1" si="2"/>
        <v>0</v>
      </c>
    </row>
    <row r="13" spans="1:21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161726.5</v>
      </c>
      <c r="E13" s="21">
        <f t="shared" ca="1" si="0"/>
        <v>337896.46</v>
      </c>
      <c r="F13" s="21">
        <f t="shared" ca="1" si="0"/>
        <v>3027103.61</v>
      </c>
      <c r="G13" s="21">
        <f t="shared" ca="1" si="0"/>
        <v>354736.75</v>
      </c>
      <c r="H13" s="21">
        <f t="shared" ca="1" si="0"/>
        <v>15508008.869999999</v>
      </c>
      <c r="I13" s="21">
        <f t="shared" ca="1" si="0"/>
        <v>3293648.96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1"/>
        <v>0</v>
      </c>
      <c r="O13" s="21">
        <f t="shared" ca="1" si="1"/>
        <v>0</v>
      </c>
      <c r="P13" s="21">
        <f t="shared" ca="1" si="1"/>
        <v>0</v>
      </c>
      <c r="Q13" s="21">
        <f t="shared" ca="1" si="1"/>
        <v>0</v>
      </c>
      <c r="R13" s="21">
        <f t="shared" ca="1" si="1"/>
        <v>0</v>
      </c>
      <c r="S13" s="21">
        <f t="shared" ca="1" si="1"/>
        <v>0</v>
      </c>
      <c r="T13" s="21">
        <f t="shared" ca="1" si="1"/>
        <v>0</v>
      </c>
      <c r="U13" s="22">
        <f t="shared" ca="1" si="2"/>
        <v>22683121.149999999</v>
      </c>
    </row>
    <row r="14" spans="1:21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1022088.9000000022</v>
      </c>
      <c r="E14" s="21">
        <f t="shared" ca="1" si="0"/>
        <v>444520.39999999962</v>
      </c>
      <c r="F14" s="21">
        <f t="shared" ca="1" si="0"/>
        <v>198565.37999999998</v>
      </c>
      <c r="G14" s="21">
        <f t="shared" ca="1" si="0"/>
        <v>262749.57</v>
      </c>
      <c r="H14" s="21">
        <f t="shared" ca="1" si="0"/>
        <v>11717141.109999999</v>
      </c>
      <c r="I14" s="21">
        <f t="shared" ca="1" si="0"/>
        <v>3814087.45</v>
      </c>
      <c r="J14" s="21">
        <f t="shared" ca="1" si="0"/>
        <v>620545.29</v>
      </c>
      <c r="K14" s="21">
        <f t="shared" ca="1" si="0"/>
        <v>0</v>
      </c>
      <c r="L14" s="21">
        <f t="shared" ca="1" si="0"/>
        <v>0</v>
      </c>
      <c r="M14" s="21">
        <f t="shared" ca="1" si="0"/>
        <v>14187197.689999999</v>
      </c>
      <c r="N14" s="21">
        <f t="shared" ca="1" si="1"/>
        <v>150238399.06</v>
      </c>
      <c r="O14" s="21">
        <f t="shared" ca="1" si="1"/>
        <v>1611836.72</v>
      </c>
      <c r="P14" s="21">
        <f t="shared" ca="1" si="1"/>
        <v>90991223.719999999</v>
      </c>
      <c r="Q14" s="21">
        <f t="shared" ca="1" si="1"/>
        <v>0</v>
      </c>
      <c r="R14" s="21">
        <f t="shared" ca="1" si="1"/>
        <v>0</v>
      </c>
      <c r="S14" s="21">
        <f t="shared" ca="1" si="1"/>
        <v>2136371.2599999998</v>
      </c>
      <c r="T14" s="21">
        <f t="shared" ca="1" si="1"/>
        <v>12487360.539999999</v>
      </c>
      <c r="U14" s="22">
        <f t="shared" ca="1" si="2"/>
        <v>289732087.08999997</v>
      </c>
    </row>
    <row r="15" spans="1:21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116241423.71142876</v>
      </c>
      <c r="G15" s="21">
        <f t="shared" ca="1" si="0"/>
        <v>0</v>
      </c>
      <c r="H15" s="21">
        <f t="shared" ca="1" si="0"/>
        <v>0</v>
      </c>
      <c r="I15" s="21">
        <f t="shared" ca="1" si="0"/>
        <v>3713414225.0790482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1"/>
        <v>0</v>
      </c>
      <c r="O15" s="21">
        <f t="shared" ca="1" si="1"/>
        <v>0</v>
      </c>
      <c r="P15" s="21">
        <f t="shared" ca="1" si="1"/>
        <v>0</v>
      </c>
      <c r="Q15" s="21">
        <f t="shared" ca="1" si="1"/>
        <v>0</v>
      </c>
      <c r="R15" s="21">
        <f t="shared" ca="1" si="1"/>
        <v>0</v>
      </c>
      <c r="S15" s="21">
        <f t="shared" ca="1" si="1"/>
        <v>0</v>
      </c>
      <c r="T15" s="21">
        <f t="shared" ca="1" si="1"/>
        <v>0</v>
      </c>
      <c r="U15" s="22">
        <f t="shared" ca="1" si="2"/>
        <v>3829655648.7904768</v>
      </c>
    </row>
    <row r="16" spans="1:21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1"/>
        <v>0</v>
      </c>
      <c r="O16" s="21">
        <f t="shared" ca="1" si="1"/>
        <v>0</v>
      </c>
      <c r="P16" s="21">
        <f t="shared" ca="1" si="1"/>
        <v>0</v>
      </c>
      <c r="Q16" s="21">
        <f t="shared" ca="1" si="1"/>
        <v>0</v>
      </c>
      <c r="R16" s="21">
        <f t="shared" ca="1" si="1"/>
        <v>0</v>
      </c>
      <c r="S16" s="21">
        <f t="shared" ca="1" si="1"/>
        <v>0</v>
      </c>
      <c r="T16" s="21">
        <f t="shared" ca="1" si="1"/>
        <v>0</v>
      </c>
      <c r="U16" s="22">
        <f t="shared" ca="1" si="2"/>
        <v>0</v>
      </c>
    </row>
    <row r="17" spans="1:21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237064</v>
      </c>
      <c r="E17" s="21">
        <f t="shared" ca="1" si="0"/>
        <v>4438110</v>
      </c>
      <c r="F17" s="21">
        <f t="shared" ca="1" si="0"/>
        <v>162995046.84999999</v>
      </c>
      <c r="G17" s="21">
        <f t="shared" ca="1" si="0"/>
        <v>62939.87</v>
      </c>
      <c r="H17" s="21">
        <f t="shared" ca="1" si="0"/>
        <v>36187115.020000003</v>
      </c>
      <c r="I17" s="21">
        <f t="shared" ca="1" si="0"/>
        <v>35842187.780000001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1"/>
        <v>0</v>
      </c>
      <c r="O17" s="21">
        <f t="shared" ca="1" si="1"/>
        <v>0</v>
      </c>
      <c r="P17" s="21">
        <f t="shared" ca="1" si="1"/>
        <v>0</v>
      </c>
      <c r="Q17" s="21">
        <f t="shared" ca="1" si="1"/>
        <v>0</v>
      </c>
      <c r="R17" s="21">
        <f t="shared" ca="1" si="1"/>
        <v>0</v>
      </c>
      <c r="S17" s="21">
        <f t="shared" ca="1" si="1"/>
        <v>0</v>
      </c>
      <c r="T17" s="21">
        <f t="shared" ca="1" si="1"/>
        <v>0</v>
      </c>
      <c r="U17" s="22">
        <f t="shared" ca="1" si="2"/>
        <v>239762463.52000001</v>
      </c>
    </row>
    <row r="18" spans="1:21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2595.37</v>
      </c>
      <c r="E18" s="21">
        <f t="shared" ca="1" si="0"/>
        <v>1590.3700000000001</v>
      </c>
      <c r="F18" s="21">
        <f t="shared" ca="1" si="0"/>
        <v>1589.13</v>
      </c>
      <c r="G18" s="21">
        <f t="shared" ca="1" si="0"/>
        <v>0</v>
      </c>
      <c r="H18" s="21">
        <f t="shared" ca="1" si="0"/>
        <v>0</v>
      </c>
      <c r="I18" s="21">
        <f t="shared" ca="1" si="0"/>
        <v>23281.86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1"/>
        <v>0</v>
      </c>
      <c r="O18" s="21">
        <f t="shared" ca="1" si="1"/>
        <v>0</v>
      </c>
      <c r="P18" s="21">
        <f t="shared" ca="1" si="1"/>
        <v>0</v>
      </c>
      <c r="Q18" s="21">
        <f t="shared" ca="1" si="1"/>
        <v>0</v>
      </c>
      <c r="R18" s="21">
        <f t="shared" ca="1" si="1"/>
        <v>0</v>
      </c>
      <c r="S18" s="21">
        <f t="shared" ca="1" si="1"/>
        <v>0</v>
      </c>
      <c r="T18" s="21">
        <f t="shared" ca="1" si="1"/>
        <v>0</v>
      </c>
      <c r="U18" s="22">
        <f t="shared" ca="1" si="2"/>
        <v>29056.73</v>
      </c>
    </row>
    <row r="19" spans="1:21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1"/>
        <v>0</v>
      </c>
      <c r="O19" s="21">
        <f t="shared" ca="1" si="1"/>
        <v>0</v>
      </c>
      <c r="P19" s="21">
        <f t="shared" ca="1" si="1"/>
        <v>0</v>
      </c>
      <c r="Q19" s="21">
        <f t="shared" ca="1" si="1"/>
        <v>0</v>
      </c>
      <c r="R19" s="21">
        <f t="shared" ca="1" si="1"/>
        <v>0</v>
      </c>
      <c r="S19" s="21">
        <f t="shared" ca="1" si="1"/>
        <v>0</v>
      </c>
      <c r="T19" s="21">
        <f t="shared" ca="1" si="1"/>
        <v>0</v>
      </c>
      <c r="U19" s="22">
        <f t="shared" ca="1" si="2"/>
        <v>0</v>
      </c>
    </row>
    <row r="20" spans="1:21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813596.52</v>
      </c>
      <c r="E20" s="21">
        <f t="shared" ca="1" si="0"/>
        <v>1589708.15</v>
      </c>
      <c r="F20" s="21">
        <f t="shared" ca="1" si="0"/>
        <v>3121713.3000000003</v>
      </c>
      <c r="G20" s="21">
        <f t="shared" ca="1" si="0"/>
        <v>0</v>
      </c>
      <c r="H20" s="21">
        <f t="shared" ca="1" si="0"/>
        <v>1769440.0699999998</v>
      </c>
      <c r="I20" s="21">
        <f t="shared" ca="1" si="0"/>
        <v>838627.88000000012</v>
      </c>
      <c r="J20" s="21">
        <f t="shared" ca="1" si="0"/>
        <v>0</v>
      </c>
      <c r="K20" s="21">
        <f t="shared" ca="1" si="0"/>
        <v>0</v>
      </c>
      <c r="L20" s="21">
        <f t="shared" ca="1" si="0"/>
        <v>143069847.92000002</v>
      </c>
      <c r="M20" s="21">
        <f t="shared" ca="1" si="0"/>
        <v>0</v>
      </c>
      <c r="N20" s="21">
        <f t="shared" ca="1" si="1"/>
        <v>432156.28</v>
      </c>
      <c r="O20" s="21">
        <f t="shared" ca="1" si="1"/>
        <v>0</v>
      </c>
      <c r="P20" s="21">
        <f t="shared" ca="1" si="1"/>
        <v>0</v>
      </c>
      <c r="Q20" s="21">
        <f t="shared" ca="1" si="1"/>
        <v>0</v>
      </c>
      <c r="R20" s="21">
        <f t="shared" ca="1" si="1"/>
        <v>0</v>
      </c>
      <c r="S20" s="21">
        <f t="shared" ca="1" si="1"/>
        <v>0</v>
      </c>
      <c r="T20" s="21">
        <f t="shared" ca="1" si="1"/>
        <v>676765.22</v>
      </c>
      <c r="U20" s="22">
        <f t="shared" ca="1" si="2"/>
        <v>152311855.34</v>
      </c>
    </row>
    <row r="21" spans="1:21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74245.759999999995</v>
      </c>
      <c r="E21" s="21">
        <f t="shared" ca="1" si="0"/>
        <v>41949.98</v>
      </c>
      <c r="F21" s="21">
        <f t="shared" ca="1" si="0"/>
        <v>120517.23</v>
      </c>
      <c r="G21" s="21">
        <f t="shared" ca="1" si="0"/>
        <v>0</v>
      </c>
      <c r="H21" s="21">
        <f t="shared" ca="1" si="0"/>
        <v>11618553.68</v>
      </c>
      <c r="I21" s="21">
        <f t="shared" ca="1" si="0"/>
        <v>326863.74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1"/>
        <v>0</v>
      </c>
      <c r="O21" s="21">
        <f t="shared" ca="1" si="1"/>
        <v>0</v>
      </c>
      <c r="P21" s="21">
        <f t="shared" ca="1" si="1"/>
        <v>0</v>
      </c>
      <c r="Q21" s="21">
        <f t="shared" ca="1" si="1"/>
        <v>0</v>
      </c>
      <c r="R21" s="21">
        <f t="shared" ca="1" si="1"/>
        <v>0</v>
      </c>
      <c r="S21" s="21">
        <f t="shared" ca="1" si="1"/>
        <v>0</v>
      </c>
      <c r="T21" s="21">
        <f t="shared" ca="1" si="1"/>
        <v>0</v>
      </c>
      <c r="U21" s="22">
        <f t="shared" ca="1" si="2"/>
        <v>12182130.390000001</v>
      </c>
    </row>
    <row r="22" spans="1:21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30756864.739999998</v>
      </c>
      <c r="F22" s="21">
        <f t="shared" ca="1" si="0"/>
        <v>19400391.34</v>
      </c>
      <c r="G22" s="21">
        <f t="shared" ca="1" si="0"/>
        <v>9742266.3900000006</v>
      </c>
      <c r="H22" s="21">
        <f t="shared" ca="1" si="0"/>
        <v>3197140798.6700001</v>
      </c>
      <c r="I22" s="21">
        <f t="shared" ca="1" si="0"/>
        <v>22607455.789999999</v>
      </c>
      <c r="J22" s="21">
        <f t="shared" ca="1" si="0"/>
        <v>6514685.3300000001</v>
      </c>
      <c r="K22" s="21">
        <f t="shared" ca="1" si="0"/>
        <v>0</v>
      </c>
      <c r="L22" s="21">
        <f t="shared" ca="1" si="0"/>
        <v>0</v>
      </c>
      <c r="M22" s="21">
        <f t="shared" ca="1" si="0"/>
        <v>148877037.93000001</v>
      </c>
      <c r="N22" s="21">
        <f t="shared" ca="1" si="0"/>
        <v>1590657063.3499999</v>
      </c>
      <c r="O22" s="21">
        <f t="shared" ca="1" si="0"/>
        <v>16511333.77</v>
      </c>
      <c r="P22" s="21">
        <f t="shared" ca="1" si="0"/>
        <v>947229709.22000003</v>
      </c>
      <c r="Q22" s="21">
        <f t="shared" ca="1" si="0"/>
        <v>0</v>
      </c>
      <c r="R22" s="21">
        <f t="shared" ca="1" si="0"/>
        <v>0</v>
      </c>
      <c r="S22" s="21">
        <f t="shared" ca="1" si="0"/>
        <v>22442178.940000001</v>
      </c>
      <c r="T22" s="21">
        <f t="shared" ca="1" si="1"/>
        <v>130176896.34</v>
      </c>
      <c r="U22" s="22">
        <f t="shared" ca="1" si="2"/>
        <v>6142056681.8099995</v>
      </c>
    </row>
    <row r="23" spans="1:21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S38" ca="1" si="3">IFERROR(INDIRECT("'"&amp;$B$2&amp;"'!"&amp;ADDRESS(MATCH($B23,INDIRECT("'"&amp;$B$2&amp;"'!$B$1:$B$1095"),0),MATCH(D$5,INDIRECT("'"&amp;$B$2&amp;"'!5:5"),0))),0)</f>
        <v>0</v>
      </c>
      <c r="E23" s="21">
        <f t="shared" ca="1" si="3"/>
        <v>153064.95000000001</v>
      </c>
      <c r="F23" s="21">
        <f t="shared" ca="1" si="3"/>
        <v>24982430.96000028</v>
      </c>
      <c r="G23" s="21">
        <f t="shared" ca="1" si="3"/>
        <v>5951521.6400005845</v>
      </c>
      <c r="H23" s="21">
        <f t="shared" ca="1" si="3"/>
        <v>13122261.370000001</v>
      </c>
      <c r="I23" s="21">
        <f t="shared" ca="1" si="3"/>
        <v>5997925.379999999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559701.16</v>
      </c>
      <c r="N23" s="21">
        <f t="shared" ca="1" si="3"/>
        <v>0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1">
        <f t="shared" ca="1" si="3"/>
        <v>0</v>
      </c>
      <c r="S23" s="21">
        <f t="shared" ca="1" si="3"/>
        <v>0</v>
      </c>
      <c r="T23" s="21">
        <f t="shared" ref="N23:T38" ca="1" si="4">IFERROR(INDIRECT("'"&amp;$B$2&amp;"'!"&amp;ADDRESS(MATCH($B23,INDIRECT("'"&amp;$B$2&amp;"'!$B$1:$B$1095"),0),MATCH(T$5,INDIRECT("'"&amp;$B$2&amp;"'!5:5"),0))),0)</f>
        <v>0</v>
      </c>
      <c r="U23" s="22">
        <f ca="1">+SUM(D23:T23)</f>
        <v>50766905.460000858</v>
      </c>
    </row>
    <row r="24" spans="1:21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3"/>
        <v>571878.89000000095</v>
      </c>
      <c r="E24" s="21">
        <f t="shared" ca="1" si="3"/>
        <v>2052397.3799999801</v>
      </c>
      <c r="F24" s="21">
        <f t="shared" ca="1" si="3"/>
        <v>23230739.3999997</v>
      </c>
      <c r="G24" s="21">
        <f t="shared" ca="1" si="3"/>
        <v>0</v>
      </c>
      <c r="H24" s="21">
        <f t="shared" ca="1" si="3"/>
        <v>513037.26</v>
      </c>
      <c r="I24" s="21">
        <f t="shared" ca="1" si="3"/>
        <v>8676953.33999989</v>
      </c>
      <c r="J24" s="21">
        <f t="shared" ca="1" si="3"/>
        <v>0</v>
      </c>
      <c r="K24" s="21">
        <f t="shared" ca="1" si="3"/>
        <v>0</v>
      </c>
      <c r="L24" s="21">
        <f t="shared" ca="1" si="3"/>
        <v>0</v>
      </c>
      <c r="M24" s="21">
        <f t="shared" ca="1" si="3"/>
        <v>0</v>
      </c>
      <c r="N24" s="21">
        <f t="shared" ca="1" si="4"/>
        <v>124589.93</v>
      </c>
      <c r="O24" s="21">
        <f t="shared" ca="1" si="4"/>
        <v>0</v>
      </c>
      <c r="P24" s="21">
        <f t="shared" ca="1" si="4"/>
        <v>76654409.789999902</v>
      </c>
      <c r="Q24" s="21">
        <f t="shared" ca="1" si="4"/>
        <v>0</v>
      </c>
      <c r="R24" s="21">
        <f t="shared" ca="1" si="4"/>
        <v>0</v>
      </c>
      <c r="S24" s="21">
        <f t="shared" ca="1" si="4"/>
        <v>0</v>
      </c>
      <c r="T24" s="21">
        <f t="shared" ca="1" si="4"/>
        <v>45699.38</v>
      </c>
      <c r="U24" s="22">
        <f ca="1">+SUM(D24:T24)</f>
        <v>111869705.36999947</v>
      </c>
    </row>
    <row r="25" spans="1:21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3"/>
        <v>1348.5</v>
      </c>
      <c r="E25" s="21">
        <f t="shared" ca="1" si="3"/>
        <v>85.109999999999985</v>
      </c>
      <c r="F25" s="21">
        <f t="shared" ca="1" si="3"/>
        <v>401.78999999999996</v>
      </c>
      <c r="G25" s="21">
        <f t="shared" ca="1" si="3"/>
        <v>0</v>
      </c>
      <c r="H25" s="21">
        <f t="shared" ca="1" si="3"/>
        <v>4175.3100000000004</v>
      </c>
      <c r="I25" s="21">
        <f t="shared" ca="1" si="3"/>
        <v>15687.86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4"/>
        <v>0</v>
      </c>
      <c r="O25" s="21">
        <f t="shared" ca="1" si="4"/>
        <v>0</v>
      </c>
      <c r="P25" s="21">
        <f t="shared" ca="1" si="4"/>
        <v>0</v>
      </c>
      <c r="Q25" s="21">
        <f t="shared" ca="1" si="4"/>
        <v>5893.33</v>
      </c>
      <c r="R25" s="21">
        <f t="shared" ca="1" si="4"/>
        <v>0</v>
      </c>
      <c r="S25" s="21">
        <f t="shared" ca="1" si="4"/>
        <v>0</v>
      </c>
      <c r="T25" s="21">
        <f t="shared" ca="1" si="4"/>
        <v>0</v>
      </c>
      <c r="U25" s="22">
        <f t="shared" ref="U25:U46" ca="1" si="5">+SUM(D25:T25)</f>
        <v>27591.9</v>
      </c>
    </row>
    <row r="26" spans="1:21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3"/>
        <v>274503.09600000008</v>
      </c>
      <c r="E26" s="21">
        <f t="shared" ca="1" si="3"/>
        <v>1130106.5779999997</v>
      </c>
      <c r="F26" s="21">
        <f t="shared" ca="1" si="3"/>
        <v>26530850.020000003</v>
      </c>
      <c r="G26" s="21">
        <f t="shared" ca="1" si="3"/>
        <v>1130838.4749999999</v>
      </c>
      <c r="H26" s="21">
        <f t="shared" ca="1" si="3"/>
        <v>6847550.5749999993</v>
      </c>
      <c r="I26" s="21">
        <f t="shared" ca="1" si="3"/>
        <v>4671993.5449999981</v>
      </c>
      <c r="J26" s="21">
        <f t="shared" ca="1" si="3"/>
        <v>641.23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4"/>
        <v>0</v>
      </c>
      <c r="O26" s="21">
        <f t="shared" ca="1" si="4"/>
        <v>0</v>
      </c>
      <c r="P26" s="21">
        <f t="shared" ca="1" si="4"/>
        <v>0</v>
      </c>
      <c r="Q26" s="21">
        <f t="shared" ca="1" si="4"/>
        <v>0</v>
      </c>
      <c r="R26" s="21">
        <f t="shared" ca="1" si="4"/>
        <v>0</v>
      </c>
      <c r="S26" s="21">
        <f t="shared" ca="1" si="4"/>
        <v>0</v>
      </c>
      <c r="T26" s="21">
        <f t="shared" ca="1" si="4"/>
        <v>0</v>
      </c>
      <c r="U26" s="22">
        <f t="shared" ca="1" si="5"/>
        <v>40586483.519000001</v>
      </c>
    </row>
    <row r="27" spans="1:21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3"/>
        <v>18521.149999999998</v>
      </c>
      <c r="E27" s="21">
        <f t="shared" ca="1" si="3"/>
        <v>1450.0000000000002</v>
      </c>
      <c r="F27" s="21">
        <f t="shared" ca="1" si="3"/>
        <v>8687.4100000000035</v>
      </c>
      <c r="G27" s="21">
        <f t="shared" ca="1" si="3"/>
        <v>0</v>
      </c>
      <c r="H27" s="21">
        <f t="shared" ca="1" si="3"/>
        <v>51208.080000000009</v>
      </c>
      <c r="I27" s="21">
        <f t="shared" ca="1" si="3"/>
        <v>514055.45000000054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0</v>
      </c>
      <c r="N27" s="21">
        <f t="shared" ca="1" si="4"/>
        <v>14340.060000000003</v>
      </c>
      <c r="O27" s="21">
        <f t="shared" ca="1" si="4"/>
        <v>0</v>
      </c>
      <c r="P27" s="21">
        <f t="shared" ca="1" si="4"/>
        <v>0</v>
      </c>
      <c r="Q27" s="21">
        <f t="shared" ca="1" si="4"/>
        <v>0</v>
      </c>
      <c r="R27" s="21">
        <f t="shared" ca="1" si="4"/>
        <v>0</v>
      </c>
      <c r="S27" s="21">
        <f t="shared" ca="1" si="4"/>
        <v>0</v>
      </c>
      <c r="T27" s="21">
        <f t="shared" ca="1" si="4"/>
        <v>0</v>
      </c>
      <c r="U27" s="22">
        <f t="shared" ca="1" si="5"/>
        <v>608262.15000000061</v>
      </c>
    </row>
    <row r="28" spans="1:21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3"/>
        <v>0</v>
      </c>
      <c r="E28" s="21">
        <f t="shared" ca="1" si="3"/>
        <v>81</v>
      </c>
      <c r="F28" s="21">
        <f t="shared" ca="1" si="3"/>
        <v>1278.7</v>
      </c>
      <c r="G28" s="21">
        <f t="shared" ca="1" si="3"/>
        <v>0</v>
      </c>
      <c r="H28" s="21">
        <f t="shared" ca="1" si="3"/>
        <v>0</v>
      </c>
      <c r="I28" s="21">
        <f t="shared" ca="1" si="3"/>
        <v>1064.1099999999999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4"/>
        <v>0</v>
      </c>
      <c r="O28" s="21">
        <f t="shared" ca="1" si="4"/>
        <v>0</v>
      </c>
      <c r="P28" s="21">
        <f t="shared" ca="1" si="4"/>
        <v>0</v>
      </c>
      <c r="Q28" s="21">
        <f t="shared" ca="1" si="4"/>
        <v>0</v>
      </c>
      <c r="R28" s="21">
        <f t="shared" ca="1" si="4"/>
        <v>0</v>
      </c>
      <c r="S28" s="21">
        <f t="shared" ca="1" si="4"/>
        <v>0</v>
      </c>
      <c r="T28" s="21">
        <f t="shared" ca="1" si="4"/>
        <v>0</v>
      </c>
      <c r="U28" s="22">
        <f t="shared" ca="1" si="5"/>
        <v>2423.81</v>
      </c>
    </row>
    <row r="29" spans="1:21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3"/>
        <v>21235.719999999998</v>
      </c>
      <c r="E29" s="21">
        <f t="shared" ca="1" si="3"/>
        <v>23484507.381300006</v>
      </c>
      <c r="F29" s="21">
        <f t="shared" ca="1" si="3"/>
        <v>15013273.9516</v>
      </c>
      <c r="G29" s="21">
        <f t="shared" ca="1" si="3"/>
        <v>5399640.0499999998</v>
      </c>
      <c r="H29" s="21">
        <f t="shared" ca="1" si="3"/>
        <v>17052258.41</v>
      </c>
      <c r="I29" s="21">
        <f t="shared" ca="1" si="3"/>
        <v>100538321.05880001</v>
      </c>
      <c r="J29" s="21">
        <f t="shared" ca="1" si="3"/>
        <v>0</v>
      </c>
      <c r="K29" s="21">
        <f t="shared" ca="1" si="3"/>
        <v>0</v>
      </c>
      <c r="L29" s="21">
        <f t="shared" ca="1" si="3"/>
        <v>0</v>
      </c>
      <c r="M29" s="21">
        <f t="shared" ca="1" si="3"/>
        <v>0</v>
      </c>
      <c r="N29" s="21">
        <f t="shared" ca="1" si="4"/>
        <v>0</v>
      </c>
      <c r="O29" s="21">
        <f t="shared" ca="1" si="4"/>
        <v>606.63</v>
      </c>
      <c r="P29" s="21">
        <f t="shared" ca="1" si="4"/>
        <v>0</v>
      </c>
      <c r="Q29" s="21">
        <f t="shared" ca="1" si="4"/>
        <v>0</v>
      </c>
      <c r="R29" s="21">
        <f t="shared" ca="1" si="4"/>
        <v>0</v>
      </c>
      <c r="S29" s="21">
        <f t="shared" ca="1" si="4"/>
        <v>0</v>
      </c>
      <c r="T29" s="21">
        <f t="shared" ca="1" si="4"/>
        <v>0</v>
      </c>
      <c r="U29" s="22">
        <f t="shared" ca="1" si="5"/>
        <v>161509843.2017</v>
      </c>
    </row>
    <row r="30" spans="1:21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3"/>
        <v>147805.06</v>
      </c>
      <c r="E30" s="21">
        <f t="shared" ca="1" si="3"/>
        <v>2503263.46</v>
      </c>
      <c r="F30" s="21">
        <f t="shared" ca="1" si="3"/>
        <v>5700680.1200000001</v>
      </c>
      <c r="G30" s="21">
        <f t="shared" ca="1" si="3"/>
        <v>45018.25</v>
      </c>
      <c r="H30" s="21">
        <f t="shared" ca="1" si="3"/>
        <v>3722857.83</v>
      </c>
      <c r="I30" s="21">
        <f t="shared" ca="1" si="3"/>
        <v>1940368.59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4"/>
        <v>0</v>
      </c>
      <c r="O30" s="21">
        <f t="shared" ca="1" si="4"/>
        <v>0</v>
      </c>
      <c r="P30" s="21">
        <f t="shared" ca="1" si="4"/>
        <v>0</v>
      </c>
      <c r="Q30" s="21">
        <f t="shared" ca="1" si="4"/>
        <v>0</v>
      </c>
      <c r="R30" s="21">
        <f t="shared" ca="1" si="4"/>
        <v>0</v>
      </c>
      <c r="S30" s="21">
        <f t="shared" ca="1" si="4"/>
        <v>0</v>
      </c>
      <c r="T30" s="21">
        <f t="shared" ca="1" si="4"/>
        <v>0</v>
      </c>
      <c r="U30" s="22">
        <f t="shared" ca="1" si="5"/>
        <v>14059993.310000001</v>
      </c>
    </row>
    <row r="31" spans="1:21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3"/>
        <v>678426.07066600001</v>
      </c>
      <c r="E31" s="21">
        <f t="shared" ca="1" si="3"/>
        <v>5394957.6888669999</v>
      </c>
      <c r="F31" s="21">
        <f t="shared" ca="1" si="3"/>
        <v>5166980.3604199998</v>
      </c>
      <c r="G31" s="21">
        <f t="shared" ca="1" si="3"/>
        <v>16274070.904080998</v>
      </c>
      <c r="H31" s="21">
        <f t="shared" ca="1" si="3"/>
        <v>33495487.254271001</v>
      </c>
      <c r="I31" s="21">
        <f t="shared" ca="1" si="3"/>
        <v>4635620.4719430003</v>
      </c>
      <c r="J31" s="21">
        <f t="shared" ca="1" si="3"/>
        <v>58896.06</v>
      </c>
      <c r="K31" s="21">
        <f t="shared" ca="1" si="3"/>
        <v>0</v>
      </c>
      <c r="L31" s="21">
        <f t="shared" ca="1" si="3"/>
        <v>0</v>
      </c>
      <c r="M31" s="21">
        <f t="shared" ca="1" si="3"/>
        <v>1341755.27</v>
      </c>
      <c r="N31" s="21">
        <f t="shared" ca="1" si="4"/>
        <v>16557133.039999999</v>
      </c>
      <c r="O31" s="21">
        <f t="shared" ca="1" si="4"/>
        <v>372465.07</v>
      </c>
      <c r="P31" s="21">
        <f t="shared" ca="1" si="4"/>
        <v>15086520.77</v>
      </c>
      <c r="Q31" s="21">
        <f t="shared" ca="1" si="4"/>
        <v>0</v>
      </c>
      <c r="R31" s="21">
        <f t="shared" ca="1" si="4"/>
        <v>0</v>
      </c>
      <c r="S31" s="21">
        <f t="shared" ca="1" si="4"/>
        <v>177914.42</v>
      </c>
      <c r="T31" s="21">
        <f t="shared" ca="1" si="4"/>
        <v>1364291.02</v>
      </c>
      <c r="U31" s="22">
        <f t="shared" ca="1" si="5"/>
        <v>100604518.40024798</v>
      </c>
    </row>
    <row r="32" spans="1:21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3"/>
        <v>18921.070000000025</v>
      </c>
      <c r="E32" s="21">
        <f t="shared" ca="1" si="3"/>
        <v>13673.379999999901</v>
      </c>
      <c r="F32" s="21">
        <f t="shared" ca="1" si="3"/>
        <v>299546.75999998685</v>
      </c>
      <c r="G32" s="21">
        <f t="shared" ca="1" si="3"/>
        <v>0</v>
      </c>
      <c r="H32" s="21">
        <f t="shared" ca="1" si="3"/>
        <v>1002886.67</v>
      </c>
      <c r="I32" s="21">
        <f t="shared" ca="1" si="3"/>
        <v>184299.49</v>
      </c>
      <c r="J32" s="21">
        <f t="shared" ca="1" si="3"/>
        <v>0</v>
      </c>
      <c r="K32" s="21">
        <f t="shared" ca="1" si="3"/>
        <v>0</v>
      </c>
      <c r="L32" s="21">
        <f t="shared" ca="1" si="3"/>
        <v>0</v>
      </c>
      <c r="M32" s="21">
        <f t="shared" ca="1" si="3"/>
        <v>0</v>
      </c>
      <c r="N32" s="21">
        <f t="shared" ca="1" si="4"/>
        <v>0</v>
      </c>
      <c r="O32" s="21">
        <f t="shared" ca="1" si="4"/>
        <v>0</v>
      </c>
      <c r="P32" s="21">
        <f t="shared" ca="1" si="4"/>
        <v>0</v>
      </c>
      <c r="Q32" s="21">
        <f t="shared" ca="1" si="4"/>
        <v>0</v>
      </c>
      <c r="R32" s="21">
        <f t="shared" ca="1" si="4"/>
        <v>0</v>
      </c>
      <c r="S32" s="21">
        <f t="shared" ca="1" si="4"/>
        <v>0</v>
      </c>
      <c r="T32" s="21">
        <f t="shared" ca="1" si="4"/>
        <v>0</v>
      </c>
      <c r="U32" s="22">
        <f t="shared" ca="1" si="5"/>
        <v>1519327.3699999868</v>
      </c>
    </row>
    <row r="33" spans="1:21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3"/>
        <v>14275.47000000001</v>
      </c>
      <c r="E33" s="21">
        <f t="shared" ca="1" si="3"/>
        <v>205360.47000000003</v>
      </c>
      <c r="F33" s="21">
        <f t="shared" ca="1" si="3"/>
        <v>22453917.769999985</v>
      </c>
      <c r="G33" s="21">
        <f t="shared" ca="1" si="3"/>
        <v>0</v>
      </c>
      <c r="H33" s="21">
        <f t="shared" ca="1" si="3"/>
        <v>0</v>
      </c>
      <c r="I33" s="21">
        <f t="shared" ca="1" si="3"/>
        <v>4554093.6400000053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4"/>
        <v>0</v>
      </c>
      <c r="O33" s="21">
        <f t="shared" ca="1" si="4"/>
        <v>0</v>
      </c>
      <c r="P33" s="21">
        <f t="shared" ca="1" si="4"/>
        <v>0</v>
      </c>
      <c r="Q33" s="21">
        <f t="shared" ca="1" si="4"/>
        <v>32983.97</v>
      </c>
      <c r="R33" s="21">
        <f t="shared" ca="1" si="4"/>
        <v>0</v>
      </c>
      <c r="S33" s="21">
        <f t="shared" ca="1" si="4"/>
        <v>0</v>
      </c>
      <c r="T33" s="21">
        <f t="shared" ca="1" si="4"/>
        <v>0</v>
      </c>
      <c r="U33" s="22">
        <f t="shared" ca="1" si="5"/>
        <v>27260631.319999989</v>
      </c>
    </row>
    <row r="34" spans="1:21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3"/>
        <v>37497519.799999997</v>
      </c>
      <c r="E34" s="21">
        <f t="shared" ca="1" si="3"/>
        <v>54921015.452100001</v>
      </c>
      <c r="F34" s="21">
        <f t="shared" ca="1" si="3"/>
        <v>1331245.77</v>
      </c>
      <c r="G34" s="21">
        <f t="shared" ca="1" si="3"/>
        <v>0</v>
      </c>
      <c r="H34" s="21">
        <f t="shared" ca="1" si="3"/>
        <v>0</v>
      </c>
      <c r="I34" s="21">
        <f t="shared" ca="1" si="3"/>
        <v>3775997173.4303498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0</v>
      </c>
      <c r="N34" s="21">
        <f t="shared" ca="1" si="4"/>
        <v>0</v>
      </c>
      <c r="O34" s="21">
        <f t="shared" ca="1" si="4"/>
        <v>0</v>
      </c>
      <c r="P34" s="21">
        <f t="shared" ca="1" si="4"/>
        <v>0</v>
      </c>
      <c r="Q34" s="21">
        <f t="shared" ca="1" si="4"/>
        <v>0</v>
      </c>
      <c r="R34" s="21">
        <f t="shared" ca="1" si="4"/>
        <v>0</v>
      </c>
      <c r="S34" s="21">
        <f t="shared" ca="1" si="4"/>
        <v>0</v>
      </c>
      <c r="T34" s="21">
        <f t="shared" ca="1" si="4"/>
        <v>0</v>
      </c>
      <c r="U34" s="22">
        <f t="shared" ca="1" si="5"/>
        <v>3869746954.4524498</v>
      </c>
    </row>
    <row r="35" spans="1:21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3"/>
        <v>3690</v>
      </c>
      <c r="E35" s="21">
        <f t="shared" ca="1" si="3"/>
        <v>74518</v>
      </c>
      <c r="F35" s="21">
        <f t="shared" ca="1" si="3"/>
        <v>6333</v>
      </c>
      <c r="G35" s="21">
        <f t="shared" ca="1" si="3"/>
        <v>0</v>
      </c>
      <c r="H35" s="21">
        <f t="shared" ca="1" si="3"/>
        <v>1097352</v>
      </c>
      <c r="I35" s="21">
        <f t="shared" ca="1" si="3"/>
        <v>10104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4"/>
        <v>0</v>
      </c>
      <c r="O35" s="21">
        <f t="shared" ca="1" si="4"/>
        <v>0</v>
      </c>
      <c r="P35" s="21">
        <f t="shared" ca="1" si="4"/>
        <v>0</v>
      </c>
      <c r="Q35" s="21">
        <f t="shared" ca="1" si="4"/>
        <v>0</v>
      </c>
      <c r="R35" s="21">
        <f t="shared" ca="1" si="4"/>
        <v>0</v>
      </c>
      <c r="S35" s="21">
        <f t="shared" ca="1" si="4"/>
        <v>0</v>
      </c>
      <c r="T35" s="21">
        <f t="shared" ca="1" si="4"/>
        <v>0</v>
      </c>
      <c r="U35" s="22">
        <f t="shared" ca="1" si="5"/>
        <v>1191997</v>
      </c>
    </row>
    <row r="36" spans="1:21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4"/>
        <v>0</v>
      </c>
      <c r="O36" s="21">
        <f t="shared" ca="1" si="4"/>
        <v>0</v>
      </c>
      <c r="P36" s="21">
        <f t="shared" ca="1" si="4"/>
        <v>0</v>
      </c>
      <c r="Q36" s="21">
        <f t="shared" ca="1" si="4"/>
        <v>0</v>
      </c>
      <c r="R36" s="21">
        <f t="shared" ca="1" si="4"/>
        <v>0</v>
      </c>
      <c r="S36" s="21">
        <f t="shared" ca="1" si="4"/>
        <v>0</v>
      </c>
      <c r="T36" s="21">
        <f t="shared" ca="1" si="4"/>
        <v>0</v>
      </c>
      <c r="U36" s="22">
        <f t="shared" ca="1" si="5"/>
        <v>0</v>
      </c>
    </row>
    <row r="37" spans="1:21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3"/>
        <v>466406.31</v>
      </c>
      <c r="E37" s="21">
        <f t="shared" ca="1" si="3"/>
        <v>12671129.439999999</v>
      </c>
      <c r="F37" s="21">
        <f t="shared" ca="1" si="3"/>
        <v>8062387.5999999903</v>
      </c>
      <c r="G37" s="21">
        <f t="shared" ca="1" si="3"/>
        <v>4968486.97</v>
      </c>
      <c r="H37" s="21">
        <f t="shared" ca="1" si="3"/>
        <v>11835218.76</v>
      </c>
      <c r="I37" s="21">
        <f t="shared" ca="1" si="3"/>
        <v>7945017.0300000003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4"/>
        <v>0</v>
      </c>
      <c r="O37" s="21">
        <f t="shared" ca="1" si="4"/>
        <v>0</v>
      </c>
      <c r="P37" s="21">
        <f t="shared" ca="1" si="4"/>
        <v>0</v>
      </c>
      <c r="Q37" s="21">
        <f t="shared" ca="1" si="4"/>
        <v>3810192.92</v>
      </c>
      <c r="R37" s="21">
        <f t="shared" ca="1" si="4"/>
        <v>0</v>
      </c>
      <c r="S37" s="21">
        <f t="shared" ca="1" si="4"/>
        <v>0</v>
      </c>
      <c r="T37" s="21">
        <f t="shared" ca="1" si="4"/>
        <v>0</v>
      </c>
      <c r="U37" s="22">
        <f t="shared" ca="1" si="5"/>
        <v>49758839.029999994</v>
      </c>
    </row>
    <row r="38" spans="1:21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3"/>
        <v>534.49</v>
      </c>
      <c r="E38" s="21">
        <f t="shared" ca="1" si="3"/>
        <v>88.37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22.98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1">
        <f t="shared" ca="1" si="3"/>
        <v>0</v>
      </c>
      <c r="S38" s="21">
        <f t="shared" ca="1" si="3"/>
        <v>0</v>
      </c>
      <c r="T38" s="21">
        <f t="shared" ca="1" si="4"/>
        <v>0</v>
      </c>
      <c r="U38" s="22">
        <f t="shared" ca="1" si="5"/>
        <v>645.84</v>
      </c>
    </row>
    <row r="39" spans="1:21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S54" ca="1" si="6">IFERROR(INDIRECT("'"&amp;$B$2&amp;"'!"&amp;ADDRESS(MATCH($B39,INDIRECT("'"&amp;$B$2&amp;"'!$B$1:$B$1095"),0),MATCH(D$5,INDIRECT("'"&amp;$B$2&amp;"'!5:5"),0))),0)</f>
        <v>9248.7900000000009</v>
      </c>
      <c r="E39" s="21">
        <f t="shared" ca="1" si="6"/>
        <v>24622.31</v>
      </c>
      <c r="F39" s="21">
        <f t="shared" ca="1" si="6"/>
        <v>1136544.21</v>
      </c>
      <c r="G39" s="21">
        <f t="shared" ca="1" si="6"/>
        <v>0</v>
      </c>
      <c r="H39" s="21">
        <f t="shared" ca="1" si="6"/>
        <v>56262.67</v>
      </c>
      <c r="I39" s="21">
        <f t="shared" ca="1" si="6"/>
        <v>791572.68</v>
      </c>
      <c r="J39" s="21">
        <f t="shared" ca="1" si="6"/>
        <v>0</v>
      </c>
      <c r="K39" s="21">
        <f t="shared" ca="1" si="6"/>
        <v>0</v>
      </c>
      <c r="L39" s="21">
        <f t="shared" ca="1" si="6"/>
        <v>0</v>
      </c>
      <c r="M39" s="21">
        <f t="shared" ca="1" si="6"/>
        <v>0</v>
      </c>
      <c r="N39" s="21">
        <f t="shared" ca="1" si="6"/>
        <v>0</v>
      </c>
      <c r="O39" s="21">
        <f t="shared" ca="1" si="6"/>
        <v>0</v>
      </c>
      <c r="P39" s="21">
        <f t="shared" ca="1" si="6"/>
        <v>0</v>
      </c>
      <c r="Q39" s="21">
        <f t="shared" ca="1" si="6"/>
        <v>0</v>
      </c>
      <c r="R39" s="21">
        <f t="shared" ca="1" si="6"/>
        <v>0</v>
      </c>
      <c r="S39" s="21">
        <f t="shared" ca="1" si="6"/>
        <v>0</v>
      </c>
      <c r="T39" s="21">
        <f t="shared" ref="N39:T54" ca="1" si="7">IFERROR(INDIRECT("'"&amp;$B$2&amp;"'!"&amp;ADDRESS(MATCH($B39,INDIRECT("'"&amp;$B$2&amp;"'!$B$1:$B$1095"),0),MATCH(T$5,INDIRECT("'"&amp;$B$2&amp;"'!5:5"),0))),0)</f>
        <v>0</v>
      </c>
      <c r="U39" s="22">
        <f t="shared" ca="1" si="5"/>
        <v>2018250.6600000001</v>
      </c>
    </row>
    <row r="40" spans="1:21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6"/>
        <v>2845.44</v>
      </c>
      <c r="E40" s="21">
        <f t="shared" ca="1" si="6"/>
        <v>4097.3500000000004</v>
      </c>
      <c r="F40" s="21">
        <f t="shared" ca="1" si="6"/>
        <v>17705.3</v>
      </c>
      <c r="G40" s="21">
        <f t="shared" ca="1" si="6"/>
        <v>0</v>
      </c>
      <c r="H40" s="21">
        <f t="shared" ca="1" si="6"/>
        <v>1517.32</v>
      </c>
      <c r="I40" s="21">
        <f t="shared" ca="1" si="6"/>
        <v>10937.17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7"/>
        <v>0</v>
      </c>
      <c r="O40" s="21">
        <f t="shared" ca="1" si="7"/>
        <v>0</v>
      </c>
      <c r="P40" s="21">
        <f t="shared" ca="1" si="7"/>
        <v>0</v>
      </c>
      <c r="Q40" s="21">
        <f t="shared" ca="1" si="7"/>
        <v>0</v>
      </c>
      <c r="R40" s="21">
        <f t="shared" ca="1" si="7"/>
        <v>0</v>
      </c>
      <c r="S40" s="21">
        <f t="shared" ca="1" si="7"/>
        <v>0</v>
      </c>
      <c r="T40" s="21">
        <f t="shared" ca="1" si="7"/>
        <v>0</v>
      </c>
      <c r="U40" s="22">
        <f t="shared" ca="1" si="5"/>
        <v>37102.58</v>
      </c>
    </row>
    <row r="41" spans="1:21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6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1">
        <f t="shared" ca="1" si="6"/>
        <v>0</v>
      </c>
      <c r="J41" s="21">
        <f t="shared" ca="1" si="6"/>
        <v>0</v>
      </c>
      <c r="K41" s="21">
        <f t="shared" ca="1" si="6"/>
        <v>0</v>
      </c>
      <c r="L41" s="21">
        <f t="shared" ca="1" si="6"/>
        <v>0</v>
      </c>
      <c r="M41" s="21">
        <f t="shared" ca="1" si="6"/>
        <v>0</v>
      </c>
      <c r="N41" s="21">
        <f t="shared" ca="1" si="7"/>
        <v>0</v>
      </c>
      <c r="O41" s="21">
        <f t="shared" ca="1" si="7"/>
        <v>0</v>
      </c>
      <c r="P41" s="21">
        <f t="shared" ca="1" si="7"/>
        <v>0</v>
      </c>
      <c r="Q41" s="21">
        <f t="shared" ca="1" si="7"/>
        <v>0</v>
      </c>
      <c r="R41" s="21">
        <f t="shared" ca="1" si="7"/>
        <v>0</v>
      </c>
      <c r="S41" s="21">
        <f t="shared" ca="1" si="7"/>
        <v>0</v>
      </c>
      <c r="T41" s="21">
        <f t="shared" ca="1" si="7"/>
        <v>0</v>
      </c>
      <c r="U41" s="22">
        <f t="shared" ca="1" si="5"/>
        <v>0</v>
      </c>
    </row>
    <row r="42" spans="1:21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6"/>
        <v>7815.1800000000021</v>
      </c>
      <c r="E42" s="21">
        <f t="shared" ca="1" si="6"/>
        <v>3810.2300000000014</v>
      </c>
      <c r="F42" s="21">
        <f t="shared" ca="1" si="6"/>
        <v>1754259.4299999997</v>
      </c>
      <c r="G42" s="21">
        <f t="shared" ca="1" si="6"/>
        <v>0</v>
      </c>
      <c r="H42" s="21">
        <f t="shared" ca="1" si="6"/>
        <v>688.42</v>
      </c>
      <c r="I42" s="21">
        <f t="shared" ca="1" si="6"/>
        <v>22608.720000000001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7"/>
        <v>363216.87999999989</v>
      </c>
      <c r="O42" s="21">
        <f t="shared" ca="1" si="7"/>
        <v>0</v>
      </c>
      <c r="P42" s="21">
        <f t="shared" ca="1" si="7"/>
        <v>0</v>
      </c>
      <c r="Q42" s="21">
        <f t="shared" ca="1" si="7"/>
        <v>0</v>
      </c>
      <c r="R42" s="21">
        <f t="shared" ca="1" si="7"/>
        <v>0</v>
      </c>
      <c r="S42" s="21">
        <f t="shared" ca="1" si="7"/>
        <v>0</v>
      </c>
      <c r="T42" s="21">
        <f t="shared" ca="1" si="7"/>
        <v>0</v>
      </c>
      <c r="U42" s="22">
        <f t="shared" ref="U42" ca="1" si="8">+SUM(D42:T42)</f>
        <v>2152398.8599999994</v>
      </c>
    </row>
    <row r="43" spans="1:21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6"/>
        <v>8839.0599999999959</v>
      </c>
      <c r="E43" s="21">
        <f t="shared" ca="1" si="6"/>
        <v>4175.99</v>
      </c>
      <c r="F43" s="21">
        <f t="shared" ca="1" si="6"/>
        <v>2039.66</v>
      </c>
      <c r="G43" s="21">
        <f t="shared" ca="1" si="6"/>
        <v>0</v>
      </c>
      <c r="H43" s="21">
        <f t="shared" ca="1" si="6"/>
        <v>0</v>
      </c>
      <c r="I43" s="21">
        <f t="shared" ca="1" si="6"/>
        <v>2973.35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7"/>
        <v>0</v>
      </c>
      <c r="O43" s="21">
        <f t="shared" ca="1" si="7"/>
        <v>0</v>
      </c>
      <c r="P43" s="21">
        <f t="shared" ca="1" si="7"/>
        <v>0</v>
      </c>
      <c r="Q43" s="21">
        <f t="shared" ca="1" si="7"/>
        <v>0</v>
      </c>
      <c r="R43" s="21">
        <f t="shared" ca="1" si="7"/>
        <v>0</v>
      </c>
      <c r="S43" s="21">
        <f t="shared" ca="1" si="7"/>
        <v>0</v>
      </c>
      <c r="T43" s="21">
        <f t="shared" ca="1" si="7"/>
        <v>0</v>
      </c>
      <c r="U43" s="22">
        <f t="shared" ca="1" si="5"/>
        <v>18028.059999999994</v>
      </c>
    </row>
    <row r="44" spans="1:21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6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-9675.01</v>
      </c>
      <c r="I44" s="21">
        <f t="shared" ca="1" si="6"/>
        <v>0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7"/>
        <v>0</v>
      </c>
      <c r="O44" s="21">
        <f t="shared" ca="1" si="7"/>
        <v>0</v>
      </c>
      <c r="P44" s="21">
        <f t="shared" ca="1" si="7"/>
        <v>0</v>
      </c>
      <c r="Q44" s="21">
        <f t="shared" ca="1" si="7"/>
        <v>0</v>
      </c>
      <c r="R44" s="21">
        <f t="shared" ca="1" si="7"/>
        <v>0</v>
      </c>
      <c r="S44" s="21">
        <f t="shared" ca="1" si="7"/>
        <v>0</v>
      </c>
      <c r="T44" s="21">
        <f t="shared" ca="1" si="7"/>
        <v>0</v>
      </c>
      <c r="U44" s="22">
        <f t="shared" ca="1" si="5"/>
        <v>-9675.01</v>
      </c>
    </row>
    <row r="45" spans="1:21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6"/>
        <v>243.88000000000002</v>
      </c>
      <c r="E45" s="21">
        <f t="shared" ca="1" si="6"/>
        <v>2369469.0499999998</v>
      </c>
      <c r="F45" s="21">
        <f t="shared" ca="1" si="6"/>
        <v>11.21</v>
      </c>
      <c r="G45" s="21">
        <f t="shared" ca="1" si="6"/>
        <v>0</v>
      </c>
      <c r="H45" s="21">
        <f t="shared" ca="1" si="6"/>
        <v>298875</v>
      </c>
      <c r="I45" s="21">
        <f t="shared" ca="1" si="6"/>
        <v>19702.900000000001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7"/>
        <v>0</v>
      </c>
      <c r="O45" s="21">
        <f t="shared" ca="1" si="7"/>
        <v>0</v>
      </c>
      <c r="P45" s="21">
        <f t="shared" ca="1" si="7"/>
        <v>0</v>
      </c>
      <c r="Q45" s="21">
        <f t="shared" ca="1" si="7"/>
        <v>0</v>
      </c>
      <c r="R45" s="21">
        <f t="shared" ca="1" si="7"/>
        <v>0</v>
      </c>
      <c r="S45" s="21">
        <f t="shared" ca="1" si="7"/>
        <v>0</v>
      </c>
      <c r="T45" s="21">
        <f t="shared" ca="1" si="7"/>
        <v>0</v>
      </c>
      <c r="U45" s="22">
        <f t="shared" ca="1" si="5"/>
        <v>2688302.0399999996</v>
      </c>
    </row>
    <row r="46" spans="1:21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6"/>
        <v>-41.379999999999995</v>
      </c>
      <c r="E46" s="21">
        <f t="shared" ca="1" si="6"/>
        <v>41.87</v>
      </c>
      <c r="F46" s="21">
        <f t="shared" ca="1" si="6"/>
        <v>15402.21</v>
      </c>
      <c r="G46" s="21">
        <f t="shared" ca="1" si="6"/>
        <v>0</v>
      </c>
      <c r="H46" s="21">
        <f t="shared" ca="1" si="6"/>
        <v>5684837.9699999997</v>
      </c>
      <c r="I46" s="21">
        <f t="shared" ca="1" si="6"/>
        <v>2.8200000000000003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7"/>
        <v>0</v>
      </c>
      <c r="O46" s="21">
        <f t="shared" ca="1" si="7"/>
        <v>0</v>
      </c>
      <c r="P46" s="21">
        <f t="shared" ca="1" si="7"/>
        <v>0</v>
      </c>
      <c r="Q46" s="21">
        <f t="shared" ca="1" si="7"/>
        <v>0</v>
      </c>
      <c r="R46" s="21">
        <f t="shared" ca="1" si="7"/>
        <v>0</v>
      </c>
      <c r="S46" s="21">
        <f t="shared" ca="1" si="7"/>
        <v>0</v>
      </c>
      <c r="T46" s="21">
        <f t="shared" ca="1" si="7"/>
        <v>0</v>
      </c>
      <c r="U46" s="22">
        <f t="shared" ca="1" si="5"/>
        <v>5700243.4900000002</v>
      </c>
    </row>
    <row r="47" spans="1:21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7"/>
        <v>0</v>
      </c>
      <c r="O47" s="21">
        <f t="shared" ca="1" si="7"/>
        <v>0</v>
      </c>
      <c r="P47" s="21">
        <f t="shared" ca="1" si="7"/>
        <v>0</v>
      </c>
      <c r="Q47" s="21">
        <f t="shared" ca="1" si="7"/>
        <v>0</v>
      </c>
      <c r="R47" s="21">
        <f t="shared" ca="1" si="7"/>
        <v>0</v>
      </c>
      <c r="S47" s="21">
        <f t="shared" ca="1" si="7"/>
        <v>0</v>
      </c>
      <c r="T47" s="21">
        <f t="shared" ca="1" si="7"/>
        <v>0</v>
      </c>
      <c r="U47" s="22">
        <f t="shared" ref="U47:U60" ca="1" si="9">+SUM(D47:T47)</f>
        <v>0</v>
      </c>
    </row>
    <row r="48" spans="1:21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6"/>
        <v>-28682.089999999982</v>
      </c>
      <c r="E48" s="21">
        <f t="shared" ca="1" si="6"/>
        <v>-93172.789999999877</v>
      </c>
      <c r="F48" s="21">
        <f t="shared" ca="1" si="6"/>
        <v>-22518.80999999999</v>
      </c>
      <c r="G48" s="21">
        <f t="shared" ca="1" si="6"/>
        <v>1364.23</v>
      </c>
      <c r="H48" s="21">
        <f t="shared" ca="1" si="6"/>
        <v>0</v>
      </c>
      <c r="I48" s="21">
        <f t="shared" ca="1" si="6"/>
        <v>2692.3500000000031</v>
      </c>
      <c r="J48" s="21">
        <f t="shared" ca="1" si="6"/>
        <v>0</v>
      </c>
      <c r="K48" s="21">
        <f t="shared" ca="1" si="6"/>
        <v>0</v>
      </c>
      <c r="L48" s="21">
        <f t="shared" ca="1" si="6"/>
        <v>-1282659.2500000002</v>
      </c>
      <c r="M48" s="21">
        <f t="shared" ca="1" si="6"/>
        <v>98466.889999999985</v>
      </c>
      <c r="N48" s="21">
        <f t="shared" ca="1" si="7"/>
        <v>0</v>
      </c>
      <c r="O48" s="21">
        <f t="shared" ca="1" si="7"/>
        <v>0</v>
      </c>
      <c r="P48" s="21">
        <f t="shared" ca="1" si="7"/>
        <v>850496.93000000052</v>
      </c>
      <c r="Q48" s="21">
        <f t="shared" ca="1" si="7"/>
        <v>0</v>
      </c>
      <c r="R48" s="21">
        <f t="shared" ca="1" si="7"/>
        <v>0</v>
      </c>
      <c r="S48" s="21">
        <f t="shared" ca="1" si="7"/>
        <v>0</v>
      </c>
      <c r="T48" s="21">
        <f t="shared" ca="1" si="7"/>
        <v>12741.54</v>
      </c>
      <c r="U48" s="22">
        <f t="shared" ca="1" si="9"/>
        <v>-461270.99999999971</v>
      </c>
    </row>
    <row r="49" spans="1:21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6"/>
        <v>158.66999999999999</v>
      </c>
      <c r="E49" s="21">
        <f t="shared" ca="1" si="6"/>
        <v>1509.78</v>
      </c>
      <c r="F49" s="21">
        <f t="shared" ca="1" si="6"/>
        <v>312.5</v>
      </c>
      <c r="G49" s="21">
        <f t="shared" ca="1" si="6"/>
        <v>0</v>
      </c>
      <c r="H49" s="21">
        <f t="shared" ca="1" si="6"/>
        <v>48786.69</v>
      </c>
      <c r="I49" s="21">
        <f t="shared" ca="1" si="6"/>
        <v>35577.46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7"/>
        <v>5497.59</v>
      </c>
      <c r="O49" s="21">
        <f t="shared" ca="1" si="7"/>
        <v>0</v>
      </c>
      <c r="P49" s="21">
        <f t="shared" ca="1" si="7"/>
        <v>0</v>
      </c>
      <c r="Q49" s="21">
        <f t="shared" ca="1" si="7"/>
        <v>0</v>
      </c>
      <c r="R49" s="21">
        <f t="shared" ca="1" si="7"/>
        <v>0</v>
      </c>
      <c r="S49" s="21">
        <f t="shared" ca="1" si="7"/>
        <v>0</v>
      </c>
      <c r="T49" s="21">
        <f t="shared" ca="1" si="7"/>
        <v>0</v>
      </c>
      <c r="U49" s="22">
        <f t="shared" ca="1" si="9"/>
        <v>91842.69</v>
      </c>
    </row>
    <row r="50" spans="1:21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0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7"/>
        <v>0</v>
      </c>
      <c r="O50" s="21">
        <f t="shared" ca="1" si="7"/>
        <v>0</v>
      </c>
      <c r="P50" s="21">
        <f t="shared" ca="1" si="7"/>
        <v>0</v>
      </c>
      <c r="Q50" s="21">
        <f t="shared" ca="1" si="7"/>
        <v>0</v>
      </c>
      <c r="R50" s="21">
        <f t="shared" ca="1" si="7"/>
        <v>0</v>
      </c>
      <c r="S50" s="21">
        <f t="shared" ca="1" si="7"/>
        <v>0</v>
      </c>
      <c r="T50" s="21">
        <f t="shared" ca="1" si="7"/>
        <v>0</v>
      </c>
      <c r="U50" s="22">
        <f t="shared" ca="1" si="9"/>
        <v>0</v>
      </c>
    </row>
    <row r="51" spans="1:21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6"/>
        <v>105.41999999999999</v>
      </c>
      <c r="E51" s="21">
        <f t="shared" ca="1" si="6"/>
        <v>6636.3699999999963</v>
      </c>
      <c r="F51" s="21">
        <f t="shared" ca="1" si="6"/>
        <v>105</v>
      </c>
      <c r="G51" s="21">
        <f t="shared" ca="1" si="6"/>
        <v>0</v>
      </c>
      <c r="H51" s="21">
        <f t="shared" ca="1" si="6"/>
        <v>0</v>
      </c>
      <c r="I51" s="21">
        <f t="shared" ca="1" si="6"/>
        <v>160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7"/>
        <v>0</v>
      </c>
      <c r="O51" s="21">
        <f t="shared" ca="1" si="7"/>
        <v>0</v>
      </c>
      <c r="P51" s="21">
        <f t="shared" ca="1" si="7"/>
        <v>0</v>
      </c>
      <c r="Q51" s="21">
        <f t="shared" ca="1" si="7"/>
        <v>0</v>
      </c>
      <c r="R51" s="21">
        <f t="shared" ca="1" si="7"/>
        <v>0</v>
      </c>
      <c r="S51" s="21">
        <f t="shared" ca="1" si="7"/>
        <v>0</v>
      </c>
      <c r="T51" s="21">
        <f t="shared" ca="1" si="7"/>
        <v>0</v>
      </c>
      <c r="U51" s="22">
        <f t="shared" ca="1" si="9"/>
        <v>7006.7899999999963</v>
      </c>
    </row>
    <row r="52" spans="1:21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6"/>
        <v>1391739.17</v>
      </c>
      <c r="E52" s="21">
        <f t="shared" ca="1" si="6"/>
        <v>171336.3</v>
      </c>
      <c r="F52" s="21">
        <f t="shared" ca="1" si="6"/>
        <v>4520.68</v>
      </c>
      <c r="G52" s="21">
        <f t="shared" ca="1" si="6"/>
        <v>0</v>
      </c>
      <c r="H52" s="21">
        <f t="shared" ca="1" si="6"/>
        <v>5535.49</v>
      </c>
      <c r="I52" s="21">
        <f t="shared" ca="1" si="6"/>
        <v>76784425.319999993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7"/>
        <v>0</v>
      </c>
      <c r="O52" s="21">
        <f t="shared" ca="1" si="7"/>
        <v>0</v>
      </c>
      <c r="P52" s="21">
        <f t="shared" ca="1" si="7"/>
        <v>0</v>
      </c>
      <c r="Q52" s="21">
        <f t="shared" ca="1" si="7"/>
        <v>0</v>
      </c>
      <c r="R52" s="21">
        <f t="shared" ca="1" si="7"/>
        <v>0</v>
      </c>
      <c r="S52" s="21">
        <f t="shared" ca="1" si="7"/>
        <v>0</v>
      </c>
      <c r="T52" s="21">
        <f t="shared" ca="1" si="7"/>
        <v>0</v>
      </c>
      <c r="U52" s="22">
        <f t="shared" ref="U52" ca="1" si="10">+SUM(D52:T52)</f>
        <v>78357556.959999993</v>
      </c>
    </row>
    <row r="53" spans="1:21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117888020.47999999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7"/>
        <v>0</v>
      </c>
      <c r="O53" s="21">
        <f t="shared" ca="1" si="7"/>
        <v>0</v>
      </c>
      <c r="P53" s="21">
        <f t="shared" ca="1" si="7"/>
        <v>0</v>
      </c>
      <c r="Q53" s="21">
        <f t="shared" ca="1" si="7"/>
        <v>0</v>
      </c>
      <c r="R53" s="21">
        <f t="shared" ca="1" si="7"/>
        <v>0</v>
      </c>
      <c r="S53" s="21">
        <f t="shared" ca="1" si="7"/>
        <v>0</v>
      </c>
      <c r="T53" s="21">
        <f t="shared" ca="1" si="7"/>
        <v>0</v>
      </c>
      <c r="U53" s="22">
        <f t="shared" ref="U53:U55" ca="1" si="11">+SUM(D53:T53)</f>
        <v>117888020.47999999</v>
      </c>
    </row>
    <row r="54" spans="1:21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7"/>
        <v>0</v>
      </c>
      <c r="O54" s="21">
        <f t="shared" ca="1" si="7"/>
        <v>0</v>
      </c>
      <c r="P54" s="21">
        <f t="shared" ca="1" si="7"/>
        <v>0</v>
      </c>
      <c r="Q54" s="21">
        <f t="shared" ca="1" si="7"/>
        <v>0</v>
      </c>
      <c r="R54" s="21">
        <f t="shared" ca="1" si="7"/>
        <v>0</v>
      </c>
      <c r="S54" s="21">
        <f t="shared" ca="1" si="7"/>
        <v>0</v>
      </c>
      <c r="T54" s="21">
        <f t="shared" ca="1" si="7"/>
        <v>0</v>
      </c>
      <c r="U54" s="22">
        <f t="shared" ca="1" si="11"/>
        <v>0</v>
      </c>
    </row>
    <row r="55" spans="1:21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S70" ca="1" si="12">IFERROR(INDIRECT("'"&amp;$B$2&amp;"'!"&amp;ADDRESS(MATCH($B55,INDIRECT("'"&amp;$B$2&amp;"'!$B$1:$B$1095"),0),MATCH(D$5,INDIRECT("'"&amp;$B$2&amp;"'!5:5"),0))),0)</f>
        <v>0</v>
      </c>
      <c r="E55" s="21">
        <f t="shared" ca="1" si="12"/>
        <v>0</v>
      </c>
      <c r="F55" s="21">
        <f t="shared" ca="1" si="12"/>
        <v>0</v>
      </c>
      <c r="G55" s="21">
        <f t="shared" ca="1" si="12"/>
        <v>0</v>
      </c>
      <c r="H55" s="21">
        <f t="shared" ca="1" si="12"/>
        <v>0</v>
      </c>
      <c r="I55" s="21">
        <f t="shared" ca="1" si="12"/>
        <v>0</v>
      </c>
      <c r="J55" s="21">
        <f t="shared" ca="1" si="12"/>
        <v>0</v>
      </c>
      <c r="K55" s="21">
        <f t="shared" ca="1" si="12"/>
        <v>0</v>
      </c>
      <c r="L55" s="21">
        <f t="shared" ca="1" si="12"/>
        <v>0</v>
      </c>
      <c r="M55" s="21">
        <f t="shared" ca="1" si="12"/>
        <v>0</v>
      </c>
      <c r="N55" s="21">
        <f t="shared" ca="1" si="12"/>
        <v>0</v>
      </c>
      <c r="O55" s="21">
        <f t="shared" ca="1" si="12"/>
        <v>0</v>
      </c>
      <c r="P55" s="21">
        <f t="shared" ca="1" si="12"/>
        <v>0</v>
      </c>
      <c r="Q55" s="21">
        <f t="shared" ca="1" si="12"/>
        <v>0</v>
      </c>
      <c r="R55" s="21">
        <f t="shared" ca="1" si="12"/>
        <v>0</v>
      </c>
      <c r="S55" s="21">
        <f t="shared" ca="1" si="12"/>
        <v>0</v>
      </c>
      <c r="T55" s="21">
        <f t="shared" ref="N55:T70" ca="1" si="13">IFERROR(INDIRECT("'"&amp;$B$2&amp;"'!"&amp;ADDRESS(MATCH($B55,INDIRECT("'"&amp;$B$2&amp;"'!$B$1:$B$1095"),0),MATCH(T$5,INDIRECT("'"&amp;$B$2&amp;"'!5:5"),0))),0)</f>
        <v>0</v>
      </c>
      <c r="U55" s="22">
        <f t="shared" ca="1" si="11"/>
        <v>0</v>
      </c>
    </row>
    <row r="56" spans="1:21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12"/>
        <v>0</v>
      </c>
      <c r="E56" s="21">
        <f t="shared" ca="1" si="12"/>
        <v>0</v>
      </c>
      <c r="F56" s="21">
        <f t="shared" ca="1" si="12"/>
        <v>0</v>
      </c>
      <c r="G56" s="21">
        <f t="shared" ca="1" si="12"/>
        <v>0</v>
      </c>
      <c r="H56" s="21">
        <f t="shared" ca="1" si="12"/>
        <v>0</v>
      </c>
      <c r="I56" s="21">
        <f t="shared" ca="1" si="12"/>
        <v>0</v>
      </c>
      <c r="J56" s="21">
        <f t="shared" ca="1" si="12"/>
        <v>0</v>
      </c>
      <c r="K56" s="21">
        <f t="shared" ca="1" si="12"/>
        <v>0</v>
      </c>
      <c r="L56" s="21">
        <f t="shared" ca="1" si="12"/>
        <v>0</v>
      </c>
      <c r="M56" s="21">
        <f t="shared" ca="1" si="12"/>
        <v>0</v>
      </c>
      <c r="N56" s="21">
        <f t="shared" ca="1" si="12"/>
        <v>0</v>
      </c>
      <c r="O56" s="21">
        <f t="shared" ca="1" si="12"/>
        <v>0</v>
      </c>
      <c r="P56" s="21">
        <f t="shared" ca="1" si="12"/>
        <v>0</v>
      </c>
      <c r="Q56" s="21">
        <f t="shared" ca="1" si="12"/>
        <v>0</v>
      </c>
      <c r="R56" s="21">
        <f t="shared" ca="1" si="12"/>
        <v>0</v>
      </c>
      <c r="S56" s="21">
        <f t="shared" ca="1" si="12"/>
        <v>0</v>
      </c>
      <c r="T56" s="21">
        <f t="shared" ca="1" si="13"/>
        <v>0</v>
      </c>
      <c r="U56" s="22">
        <f t="shared" ca="1" si="9"/>
        <v>0</v>
      </c>
    </row>
    <row r="57" spans="1:21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12"/>
        <v>0</v>
      </c>
      <c r="E57" s="21">
        <f t="shared" ca="1" si="12"/>
        <v>0</v>
      </c>
      <c r="F57" s="21">
        <f t="shared" ca="1" si="12"/>
        <v>0</v>
      </c>
      <c r="G57" s="21">
        <f t="shared" ca="1" si="12"/>
        <v>0</v>
      </c>
      <c r="H57" s="21">
        <f t="shared" ca="1" si="12"/>
        <v>0</v>
      </c>
      <c r="I57" s="21">
        <f t="shared" ca="1" si="12"/>
        <v>0</v>
      </c>
      <c r="J57" s="21">
        <f t="shared" ca="1" si="12"/>
        <v>0</v>
      </c>
      <c r="K57" s="21">
        <f t="shared" ca="1" si="12"/>
        <v>0</v>
      </c>
      <c r="L57" s="21">
        <f t="shared" ca="1" si="12"/>
        <v>0</v>
      </c>
      <c r="M57" s="21">
        <f t="shared" ca="1" si="12"/>
        <v>0</v>
      </c>
      <c r="N57" s="21">
        <f t="shared" ca="1" si="13"/>
        <v>0</v>
      </c>
      <c r="O57" s="21">
        <f t="shared" ca="1" si="13"/>
        <v>0</v>
      </c>
      <c r="P57" s="21">
        <f t="shared" ca="1" si="13"/>
        <v>0</v>
      </c>
      <c r="Q57" s="21">
        <f t="shared" ca="1" si="13"/>
        <v>0</v>
      </c>
      <c r="R57" s="21">
        <f t="shared" ca="1" si="13"/>
        <v>0</v>
      </c>
      <c r="S57" s="21">
        <f t="shared" ca="1" si="13"/>
        <v>0</v>
      </c>
      <c r="T57" s="21">
        <f t="shared" ca="1" si="13"/>
        <v>0</v>
      </c>
      <c r="U57" s="22">
        <f t="shared" ca="1" si="9"/>
        <v>0</v>
      </c>
    </row>
    <row r="58" spans="1:21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12"/>
        <v>0</v>
      </c>
      <c r="E58" s="21">
        <f t="shared" ca="1" si="12"/>
        <v>0</v>
      </c>
      <c r="F58" s="21">
        <f t="shared" ca="1" si="12"/>
        <v>0</v>
      </c>
      <c r="G58" s="21">
        <f t="shared" ca="1" si="12"/>
        <v>0</v>
      </c>
      <c r="H58" s="21">
        <f t="shared" ca="1" si="12"/>
        <v>0</v>
      </c>
      <c r="I58" s="21">
        <f t="shared" ca="1" si="12"/>
        <v>0</v>
      </c>
      <c r="J58" s="21">
        <f t="shared" ca="1" si="12"/>
        <v>0</v>
      </c>
      <c r="K58" s="21">
        <f t="shared" ca="1" si="12"/>
        <v>0</v>
      </c>
      <c r="L58" s="21">
        <f t="shared" ca="1" si="12"/>
        <v>0</v>
      </c>
      <c r="M58" s="21">
        <f t="shared" ca="1" si="12"/>
        <v>0</v>
      </c>
      <c r="N58" s="21">
        <f t="shared" ca="1" si="13"/>
        <v>0</v>
      </c>
      <c r="O58" s="21">
        <f t="shared" ca="1" si="13"/>
        <v>0</v>
      </c>
      <c r="P58" s="21">
        <f t="shared" ca="1" si="13"/>
        <v>0</v>
      </c>
      <c r="Q58" s="21">
        <f t="shared" ca="1" si="13"/>
        <v>0</v>
      </c>
      <c r="R58" s="21">
        <f t="shared" ca="1" si="13"/>
        <v>0</v>
      </c>
      <c r="S58" s="21">
        <f t="shared" ca="1" si="13"/>
        <v>0</v>
      </c>
      <c r="T58" s="21">
        <f t="shared" ca="1" si="13"/>
        <v>0</v>
      </c>
      <c r="U58" s="22">
        <f t="shared" ca="1" si="9"/>
        <v>0</v>
      </c>
    </row>
    <row r="59" spans="1:21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12"/>
        <v>0</v>
      </c>
      <c r="E59" s="21">
        <f t="shared" ca="1" si="12"/>
        <v>0</v>
      </c>
      <c r="F59" s="21">
        <f t="shared" ca="1" si="12"/>
        <v>0</v>
      </c>
      <c r="G59" s="21">
        <f t="shared" ca="1" si="12"/>
        <v>0</v>
      </c>
      <c r="H59" s="21">
        <f t="shared" ca="1" si="12"/>
        <v>0</v>
      </c>
      <c r="I59" s="21">
        <f t="shared" ca="1" si="12"/>
        <v>0</v>
      </c>
      <c r="J59" s="21">
        <f t="shared" ca="1" si="12"/>
        <v>0</v>
      </c>
      <c r="K59" s="21">
        <f t="shared" ca="1" si="12"/>
        <v>0</v>
      </c>
      <c r="L59" s="21">
        <f t="shared" ca="1" si="12"/>
        <v>0</v>
      </c>
      <c r="M59" s="21">
        <f t="shared" ca="1" si="12"/>
        <v>0</v>
      </c>
      <c r="N59" s="21">
        <f t="shared" ca="1" si="13"/>
        <v>0</v>
      </c>
      <c r="O59" s="21">
        <f t="shared" ca="1" si="13"/>
        <v>0</v>
      </c>
      <c r="P59" s="21">
        <f t="shared" ca="1" si="13"/>
        <v>0</v>
      </c>
      <c r="Q59" s="21">
        <f t="shared" ca="1" si="13"/>
        <v>0</v>
      </c>
      <c r="R59" s="21">
        <f t="shared" ca="1" si="13"/>
        <v>0</v>
      </c>
      <c r="S59" s="21">
        <f t="shared" ca="1" si="13"/>
        <v>0</v>
      </c>
      <c r="T59" s="21">
        <f t="shared" ca="1" si="13"/>
        <v>0</v>
      </c>
      <c r="U59" s="22">
        <f t="shared" ca="1" si="9"/>
        <v>0</v>
      </c>
    </row>
    <row r="60" spans="1:21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12"/>
        <v>0</v>
      </c>
      <c r="E60" s="21">
        <f t="shared" ca="1" si="12"/>
        <v>0</v>
      </c>
      <c r="F60" s="21">
        <f t="shared" ca="1" si="12"/>
        <v>0</v>
      </c>
      <c r="G60" s="21">
        <f t="shared" ca="1" si="12"/>
        <v>0</v>
      </c>
      <c r="H60" s="21">
        <f t="shared" ca="1" si="12"/>
        <v>0</v>
      </c>
      <c r="I60" s="21">
        <f t="shared" ca="1" si="12"/>
        <v>0</v>
      </c>
      <c r="J60" s="21">
        <f t="shared" ca="1" si="12"/>
        <v>0</v>
      </c>
      <c r="K60" s="21">
        <f t="shared" ca="1" si="12"/>
        <v>0</v>
      </c>
      <c r="L60" s="21">
        <f t="shared" ca="1" si="12"/>
        <v>0</v>
      </c>
      <c r="M60" s="21">
        <f t="shared" ca="1" si="12"/>
        <v>0</v>
      </c>
      <c r="N60" s="21">
        <f t="shared" ca="1" si="13"/>
        <v>0</v>
      </c>
      <c r="O60" s="21">
        <f t="shared" ca="1" si="13"/>
        <v>0</v>
      </c>
      <c r="P60" s="21">
        <f t="shared" ca="1" si="13"/>
        <v>0</v>
      </c>
      <c r="Q60" s="21">
        <f t="shared" ca="1" si="13"/>
        <v>0</v>
      </c>
      <c r="R60" s="21">
        <f t="shared" ca="1" si="13"/>
        <v>0</v>
      </c>
      <c r="S60" s="21">
        <f t="shared" ca="1" si="13"/>
        <v>0</v>
      </c>
      <c r="T60" s="21">
        <f t="shared" ca="1" si="13"/>
        <v>0</v>
      </c>
      <c r="U60" s="22">
        <f t="shared" ca="1" si="9"/>
        <v>0</v>
      </c>
    </row>
    <row r="61" spans="1:21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12"/>
        <v>0</v>
      </c>
      <c r="E61" s="21">
        <f t="shared" ca="1" si="12"/>
        <v>0</v>
      </c>
      <c r="F61" s="21">
        <f t="shared" ca="1" si="12"/>
        <v>0</v>
      </c>
      <c r="G61" s="21">
        <f t="shared" ca="1" si="12"/>
        <v>0</v>
      </c>
      <c r="H61" s="21">
        <f t="shared" ca="1" si="12"/>
        <v>0</v>
      </c>
      <c r="I61" s="21">
        <f t="shared" ca="1" si="12"/>
        <v>0</v>
      </c>
      <c r="J61" s="21">
        <f t="shared" ca="1" si="12"/>
        <v>0</v>
      </c>
      <c r="K61" s="21">
        <f t="shared" ca="1" si="12"/>
        <v>0</v>
      </c>
      <c r="L61" s="21">
        <f t="shared" ca="1" si="12"/>
        <v>0</v>
      </c>
      <c r="M61" s="21">
        <f t="shared" ca="1" si="12"/>
        <v>0</v>
      </c>
      <c r="N61" s="21">
        <f t="shared" ca="1" si="13"/>
        <v>0</v>
      </c>
      <c r="O61" s="21">
        <f t="shared" ca="1" si="13"/>
        <v>0</v>
      </c>
      <c r="P61" s="21">
        <f t="shared" ca="1" si="13"/>
        <v>0</v>
      </c>
      <c r="Q61" s="21">
        <f t="shared" ca="1" si="13"/>
        <v>0</v>
      </c>
      <c r="R61" s="21">
        <f t="shared" ca="1" si="13"/>
        <v>0</v>
      </c>
      <c r="S61" s="21">
        <f t="shared" ca="1" si="13"/>
        <v>0</v>
      </c>
      <c r="T61" s="21">
        <f t="shared" ca="1" si="13"/>
        <v>0</v>
      </c>
      <c r="U61" s="22">
        <f t="shared" ref="U61" ca="1" si="14">+SUM(D61:T61)</f>
        <v>0</v>
      </c>
    </row>
    <row r="62" spans="1:21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12"/>
        <v>0</v>
      </c>
      <c r="E62" s="21">
        <f t="shared" ca="1" si="12"/>
        <v>0</v>
      </c>
      <c r="F62" s="21">
        <f t="shared" ca="1" si="12"/>
        <v>0</v>
      </c>
      <c r="G62" s="21">
        <f t="shared" ca="1" si="12"/>
        <v>0</v>
      </c>
      <c r="H62" s="21">
        <f t="shared" ca="1" si="12"/>
        <v>0</v>
      </c>
      <c r="I62" s="21">
        <f t="shared" ca="1" si="12"/>
        <v>0</v>
      </c>
      <c r="J62" s="21">
        <f t="shared" ca="1" si="12"/>
        <v>0</v>
      </c>
      <c r="K62" s="21">
        <f t="shared" ca="1" si="12"/>
        <v>0</v>
      </c>
      <c r="L62" s="21">
        <f t="shared" ca="1" si="12"/>
        <v>0</v>
      </c>
      <c r="M62" s="21">
        <f t="shared" ca="1" si="12"/>
        <v>0</v>
      </c>
      <c r="N62" s="21">
        <f t="shared" ca="1" si="13"/>
        <v>0</v>
      </c>
      <c r="O62" s="21">
        <f t="shared" ca="1" si="13"/>
        <v>0</v>
      </c>
      <c r="P62" s="21">
        <f t="shared" ca="1" si="13"/>
        <v>0</v>
      </c>
      <c r="Q62" s="21">
        <f t="shared" ca="1" si="13"/>
        <v>0</v>
      </c>
      <c r="R62" s="21">
        <f t="shared" ca="1" si="13"/>
        <v>0</v>
      </c>
      <c r="S62" s="21">
        <f t="shared" ca="1" si="13"/>
        <v>0</v>
      </c>
      <c r="T62" s="21">
        <f t="shared" ca="1" si="13"/>
        <v>0</v>
      </c>
      <c r="U62" s="22">
        <f t="shared" ref="U62:U76" ca="1" si="15">+SUM(D62:T62)</f>
        <v>0</v>
      </c>
    </row>
    <row r="63" spans="1:21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12"/>
        <v>0</v>
      </c>
      <c r="E63" s="21">
        <f t="shared" ca="1" si="12"/>
        <v>0</v>
      </c>
      <c r="F63" s="21">
        <f t="shared" ca="1" si="12"/>
        <v>0</v>
      </c>
      <c r="G63" s="21">
        <f t="shared" ca="1" si="12"/>
        <v>0</v>
      </c>
      <c r="H63" s="21">
        <f t="shared" ca="1" si="12"/>
        <v>0</v>
      </c>
      <c r="I63" s="21">
        <f t="shared" ca="1" si="12"/>
        <v>0</v>
      </c>
      <c r="J63" s="21">
        <f t="shared" ca="1" si="12"/>
        <v>0</v>
      </c>
      <c r="K63" s="21">
        <f t="shared" ca="1" si="12"/>
        <v>0</v>
      </c>
      <c r="L63" s="21">
        <f t="shared" ca="1" si="12"/>
        <v>0</v>
      </c>
      <c r="M63" s="21">
        <f t="shared" ca="1" si="12"/>
        <v>0</v>
      </c>
      <c r="N63" s="21">
        <f t="shared" ca="1" si="13"/>
        <v>0</v>
      </c>
      <c r="O63" s="21">
        <f t="shared" ca="1" si="13"/>
        <v>0</v>
      </c>
      <c r="P63" s="21">
        <f t="shared" ca="1" si="13"/>
        <v>0</v>
      </c>
      <c r="Q63" s="21">
        <f t="shared" ca="1" si="13"/>
        <v>0</v>
      </c>
      <c r="R63" s="21">
        <f t="shared" ca="1" si="13"/>
        <v>0</v>
      </c>
      <c r="S63" s="21">
        <f t="shared" ca="1" si="13"/>
        <v>0</v>
      </c>
      <c r="T63" s="21">
        <f t="shared" ca="1" si="13"/>
        <v>0</v>
      </c>
      <c r="U63" s="22">
        <f t="shared" ca="1" si="15"/>
        <v>0</v>
      </c>
    </row>
    <row r="64" spans="1:21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12"/>
        <v>0</v>
      </c>
      <c r="E64" s="21">
        <f t="shared" ca="1" si="12"/>
        <v>0</v>
      </c>
      <c r="F64" s="21">
        <f t="shared" ca="1" si="12"/>
        <v>0</v>
      </c>
      <c r="G64" s="21">
        <f t="shared" ca="1" si="12"/>
        <v>0</v>
      </c>
      <c r="H64" s="21">
        <f t="shared" ca="1" si="12"/>
        <v>0</v>
      </c>
      <c r="I64" s="21">
        <f t="shared" ca="1" si="12"/>
        <v>0</v>
      </c>
      <c r="J64" s="21">
        <f t="shared" ca="1" si="12"/>
        <v>0</v>
      </c>
      <c r="K64" s="21">
        <f t="shared" ca="1" si="12"/>
        <v>0</v>
      </c>
      <c r="L64" s="21">
        <f t="shared" ca="1" si="12"/>
        <v>0</v>
      </c>
      <c r="M64" s="21">
        <f t="shared" ca="1" si="12"/>
        <v>0</v>
      </c>
      <c r="N64" s="21">
        <f t="shared" ca="1" si="13"/>
        <v>0</v>
      </c>
      <c r="O64" s="21">
        <f t="shared" ca="1" si="13"/>
        <v>0</v>
      </c>
      <c r="P64" s="21">
        <f t="shared" ca="1" si="13"/>
        <v>0</v>
      </c>
      <c r="Q64" s="21">
        <f t="shared" ca="1" si="13"/>
        <v>0</v>
      </c>
      <c r="R64" s="21">
        <f t="shared" ca="1" si="13"/>
        <v>0</v>
      </c>
      <c r="S64" s="21">
        <f t="shared" ca="1" si="13"/>
        <v>0</v>
      </c>
      <c r="T64" s="21">
        <f t="shared" ca="1" si="13"/>
        <v>0</v>
      </c>
      <c r="U64" s="22">
        <f t="shared" ca="1" si="15"/>
        <v>0</v>
      </c>
    </row>
    <row r="65" spans="1:21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12"/>
        <v>0</v>
      </c>
      <c r="E65" s="21">
        <f t="shared" ca="1" si="12"/>
        <v>0</v>
      </c>
      <c r="F65" s="21">
        <f t="shared" ca="1" si="12"/>
        <v>0</v>
      </c>
      <c r="G65" s="21">
        <f t="shared" ca="1" si="12"/>
        <v>0</v>
      </c>
      <c r="H65" s="21">
        <f t="shared" ca="1" si="12"/>
        <v>0</v>
      </c>
      <c r="I65" s="21">
        <f t="shared" ca="1" si="12"/>
        <v>0</v>
      </c>
      <c r="J65" s="21">
        <f t="shared" ca="1" si="12"/>
        <v>0</v>
      </c>
      <c r="K65" s="21">
        <f t="shared" ca="1" si="12"/>
        <v>0</v>
      </c>
      <c r="L65" s="21">
        <f t="shared" ca="1" si="12"/>
        <v>0</v>
      </c>
      <c r="M65" s="21">
        <f t="shared" ca="1" si="12"/>
        <v>0</v>
      </c>
      <c r="N65" s="21">
        <f t="shared" ca="1" si="13"/>
        <v>0</v>
      </c>
      <c r="O65" s="21">
        <f t="shared" ca="1" si="13"/>
        <v>0</v>
      </c>
      <c r="P65" s="21">
        <f t="shared" ca="1" si="13"/>
        <v>0</v>
      </c>
      <c r="Q65" s="21">
        <f t="shared" ca="1" si="13"/>
        <v>0</v>
      </c>
      <c r="R65" s="21">
        <f t="shared" ca="1" si="13"/>
        <v>0</v>
      </c>
      <c r="S65" s="21">
        <f t="shared" ca="1" si="13"/>
        <v>0</v>
      </c>
      <c r="T65" s="21">
        <f t="shared" ca="1" si="13"/>
        <v>0</v>
      </c>
      <c r="U65" s="22">
        <f t="shared" ca="1" si="15"/>
        <v>0</v>
      </c>
    </row>
    <row r="66" spans="1:21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12"/>
        <v>0</v>
      </c>
      <c r="E66" s="21">
        <f t="shared" ca="1" si="12"/>
        <v>0</v>
      </c>
      <c r="F66" s="21">
        <f t="shared" ca="1" si="12"/>
        <v>0</v>
      </c>
      <c r="G66" s="21">
        <f t="shared" ca="1" si="12"/>
        <v>0</v>
      </c>
      <c r="H66" s="21">
        <f t="shared" ca="1" si="12"/>
        <v>0</v>
      </c>
      <c r="I66" s="21">
        <f t="shared" ca="1" si="12"/>
        <v>0</v>
      </c>
      <c r="J66" s="21">
        <f t="shared" ca="1" si="12"/>
        <v>0</v>
      </c>
      <c r="K66" s="21">
        <f t="shared" ca="1" si="12"/>
        <v>0</v>
      </c>
      <c r="L66" s="21">
        <f t="shared" ca="1" si="12"/>
        <v>0</v>
      </c>
      <c r="M66" s="21">
        <f t="shared" ca="1" si="12"/>
        <v>0</v>
      </c>
      <c r="N66" s="21">
        <f t="shared" ca="1" si="13"/>
        <v>0</v>
      </c>
      <c r="O66" s="21">
        <f t="shared" ca="1" si="13"/>
        <v>0</v>
      </c>
      <c r="P66" s="21">
        <f t="shared" ca="1" si="13"/>
        <v>0</v>
      </c>
      <c r="Q66" s="21">
        <f t="shared" ca="1" si="13"/>
        <v>0</v>
      </c>
      <c r="R66" s="21">
        <f t="shared" ca="1" si="13"/>
        <v>0</v>
      </c>
      <c r="S66" s="21">
        <f t="shared" ca="1" si="13"/>
        <v>0</v>
      </c>
      <c r="T66" s="21">
        <f t="shared" ca="1" si="13"/>
        <v>0</v>
      </c>
      <c r="U66" s="22">
        <f t="shared" ca="1" si="15"/>
        <v>0</v>
      </c>
    </row>
    <row r="67" spans="1:21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12"/>
        <v>0</v>
      </c>
      <c r="E67" s="21">
        <f t="shared" ca="1" si="12"/>
        <v>0</v>
      </c>
      <c r="F67" s="21">
        <f t="shared" ca="1" si="12"/>
        <v>0</v>
      </c>
      <c r="G67" s="21">
        <f t="shared" ca="1" si="12"/>
        <v>0</v>
      </c>
      <c r="H67" s="21">
        <f t="shared" ca="1" si="12"/>
        <v>0</v>
      </c>
      <c r="I67" s="21">
        <f t="shared" ca="1" si="12"/>
        <v>0</v>
      </c>
      <c r="J67" s="21">
        <f t="shared" ca="1" si="12"/>
        <v>0</v>
      </c>
      <c r="K67" s="21">
        <f t="shared" ca="1" si="12"/>
        <v>0</v>
      </c>
      <c r="L67" s="21">
        <f t="shared" ca="1" si="12"/>
        <v>0</v>
      </c>
      <c r="M67" s="21">
        <f t="shared" ca="1" si="12"/>
        <v>0</v>
      </c>
      <c r="N67" s="21">
        <f t="shared" ca="1" si="13"/>
        <v>0</v>
      </c>
      <c r="O67" s="21">
        <f t="shared" ca="1" si="13"/>
        <v>0</v>
      </c>
      <c r="P67" s="21">
        <f t="shared" ca="1" si="13"/>
        <v>0</v>
      </c>
      <c r="Q67" s="21">
        <f t="shared" ca="1" si="13"/>
        <v>0</v>
      </c>
      <c r="R67" s="21">
        <f t="shared" ca="1" si="13"/>
        <v>0</v>
      </c>
      <c r="S67" s="21">
        <f t="shared" ca="1" si="13"/>
        <v>0</v>
      </c>
      <c r="T67" s="21">
        <f t="shared" ca="1" si="13"/>
        <v>0</v>
      </c>
      <c r="U67" s="22">
        <f t="shared" ca="1" si="15"/>
        <v>0</v>
      </c>
    </row>
    <row r="68" spans="1:21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12"/>
        <v>0</v>
      </c>
      <c r="E68" s="21">
        <f t="shared" ca="1" si="12"/>
        <v>0</v>
      </c>
      <c r="F68" s="21">
        <f t="shared" ca="1" si="12"/>
        <v>0</v>
      </c>
      <c r="G68" s="21">
        <f t="shared" ca="1" si="12"/>
        <v>0</v>
      </c>
      <c r="H68" s="21">
        <f t="shared" ca="1" si="12"/>
        <v>0</v>
      </c>
      <c r="I68" s="21">
        <f t="shared" ca="1" si="12"/>
        <v>0</v>
      </c>
      <c r="J68" s="21">
        <f t="shared" ca="1" si="12"/>
        <v>0</v>
      </c>
      <c r="K68" s="21">
        <f t="shared" ca="1" si="12"/>
        <v>0</v>
      </c>
      <c r="L68" s="21">
        <f t="shared" ca="1" si="12"/>
        <v>0</v>
      </c>
      <c r="M68" s="21">
        <f t="shared" ca="1" si="12"/>
        <v>0</v>
      </c>
      <c r="N68" s="21">
        <f t="shared" ca="1" si="13"/>
        <v>0</v>
      </c>
      <c r="O68" s="21">
        <f t="shared" ca="1" si="13"/>
        <v>0</v>
      </c>
      <c r="P68" s="21">
        <f t="shared" ca="1" si="13"/>
        <v>0</v>
      </c>
      <c r="Q68" s="21">
        <f t="shared" ca="1" si="13"/>
        <v>0</v>
      </c>
      <c r="R68" s="21">
        <f t="shared" ca="1" si="13"/>
        <v>0</v>
      </c>
      <c r="S68" s="21">
        <f t="shared" ca="1" si="13"/>
        <v>0</v>
      </c>
      <c r="T68" s="21">
        <f t="shared" ca="1" si="13"/>
        <v>0</v>
      </c>
      <c r="U68" s="22">
        <f t="shared" ca="1" si="15"/>
        <v>0</v>
      </c>
    </row>
    <row r="69" spans="1:21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12"/>
        <v>0</v>
      </c>
      <c r="E69" s="21">
        <f t="shared" ca="1" si="12"/>
        <v>0</v>
      </c>
      <c r="F69" s="21">
        <f t="shared" ca="1" si="12"/>
        <v>0</v>
      </c>
      <c r="G69" s="21">
        <f t="shared" ca="1" si="12"/>
        <v>0</v>
      </c>
      <c r="H69" s="21">
        <f t="shared" ca="1" si="12"/>
        <v>0</v>
      </c>
      <c r="I69" s="21">
        <f t="shared" ca="1" si="12"/>
        <v>0</v>
      </c>
      <c r="J69" s="21">
        <f t="shared" ca="1" si="12"/>
        <v>0</v>
      </c>
      <c r="K69" s="21">
        <f t="shared" ca="1" si="12"/>
        <v>0</v>
      </c>
      <c r="L69" s="21">
        <f t="shared" ca="1" si="12"/>
        <v>0</v>
      </c>
      <c r="M69" s="21">
        <f t="shared" ca="1" si="12"/>
        <v>0</v>
      </c>
      <c r="N69" s="21">
        <f t="shared" ca="1" si="13"/>
        <v>0</v>
      </c>
      <c r="O69" s="21">
        <f t="shared" ca="1" si="13"/>
        <v>0</v>
      </c>
      <c r="P69" s="21">
        <f t="shared" ca="1" si="13"/>
        <v>0</v>
      </c>
      <c r="Q69" s="21">
        <f t="shared" ca="1" si="13"/>
        <v>0</v>
      </c>
      <c r="R69" s="21">
        <f t="shared" ca="1" si="13"/>
        <v>0</v>
      </c>
      <c r="S69" s="21">
        <f t="shared" ca="1" si="13"/>
        <v>0</v>
      </c>
      <c r="T69" s="21">
        <f t="shared" ca="1" si="13"/>
        <v>0</v>
      </c>
      <c r="U69" s="22">
        <f t="shared" ca="1" si="15"/>
        <v>0</v>
      </c>
    </row>
    <row r="70" spans="1:21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12"/>
        <v>0</v>
      </c>
      <c r="E70" s="21">
        <f t="shared" ca="1" si="12"/>
        <v>0</v>
      </c>
      <c r="F70" s="21">
        <f t="shared" ca="1" si="12"/>
        <v>0</v>
      </c>
      <c r="G70" s="21">
        <f t="shared" ca="1" si="12"/>
        <v>0</v>
      </c>
      <c r="H70" s="21">
        <f t="shared" ca="1" si="12"/>
        <v>0</v>
      </c>
      <c r="I70" s="21">
        <f t="shared" ca="1" si="12"/>
        <v>0</v>
      </c>
      <c r="J70" s="21">
        <f t="shared" ca="1" si="12"/>
        <v>0</v>
      </c>
      <c r="K70" s="21">
        <f t="shared" ca="1" si="12"/>
        <v>0</v>
      </c>
      <c r="L70" s="21">
        <f t="shared" ca="1" si="12"/>
        <v>0</v>
      </c>
      <c r="M70" s="21">
        <f t="shared" ca="1" si="12"/>
        <v>0</v>
      </c>
      <c r="N70" s="21">
        <f t="shared" ca="1" si="13"/>
        <v>0</v>
      </c>
      <c r="O70" s="21">
        <f t="shared" ca="1" si="13"/>
        <v>0</v>
      </c>
      <c r="P70" s="21">
        <f t="shared" ca="1" si="13"/>
        <v>0</v>
      </c>
      <c r="Q70" s="21">
        <f t="shared" ca="1" si="13"/>
        <v>0</v>
      </c>
      <c r="R70" s="21">
        <f t="shared" ca="1" si="13"/>
        <v>0</v>
      </c>
      <c r="S70" s="21">
        <f t="shared" ca="1" si="13"/>
        <v>0</v>
      </c>
      <c r="T70" s="21">
        <f t="shared" ca="1" si="13"/>
        <v>0</v>
      </c>
      <c r="U70" s="22">
        <f t="shared" ca="1" si="15"/>
        <v>0</v>
      </c>
    </row>
    <row r="71" spans="1:21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S76" ca="1" si="16">IFERROR(INDIRECT("'"&amp;$B$2&amp;"'!"&amp;ADDRESS(MATCH($B71,INDIRECT("'"&amp;$B$2&amp;"'!$B$1:$B$1095"),0),MATCH(D$5,INDIRECT("'"&amp;$B$2&amp;"'!5:5"),0))),0)</f>
        <v>0</v>
      </c>
      <c r="E71" s="21">
        <f t="shared" ca="1" si="16"/>
        <v>0</v>
      </c>
      <c r="F71" s="21">
        <f t="shared" ca="1" si="16"/>
        <v>0</v>
      </c>
      <c r="G71" s="21">
        <f t="shared" ca="1" si="16"/>
        <v>0</v>
      </c>
      <c r="H71" s="21">
        <f t="shared" ca="1" si="16"/>
        <v>0</v>
      </c>
      <c r="I71" s="21">
        <f t="shared" ca="1" si="16"/>
        <v>0</v>
      </c>
      <c r="J71" s="21">
        <f t="shared" ca="1" si="16"/>
        <v>0</v>
      </c>
      <c r="K71" s="21">
        <f t="shared" ca="1" si="16"/>
        <v>0</v>
      </c>
      <c r="L71" s="21">
        <f t="shared" ca="1" si="16"/>
        <v>0</v>
      </c>
      <c r="M71" s="21">
        <f t="shared" ca="1" si="16"/>
        <v>0</v>
      </c>
      <c r="N71" s="21">
        <f t="shared" ca="1" si="16"/>
        <v>0</v>
      </c>
      <c r="O71" s="21">
        <f t="shared" ca="1" si="16"/>
        <v>0</v>
      </c>
      <c r="P71" s="21">
        <f t="shared" ca="1" si="16"/>
        <v>0</v>
      </c>
      <c r="Q71" s="21">
        <f t="shared" ca="1" si="16"/>
        <v>0</v>
      </c>
      <c r="R71" s="21">
        <f t="shared" ca="1" si="16"/>
        <v>0</v>
      </c>
      <c r="S71" s="21">
        <f t="shared" ca="1" si="16"/>
        <v>0</v>
      </c>
      <c r="T71" s="21">
        <f t="shared" ref="N71:T76" ca="1" si="17">IFERROR(INDIRECT("'"&amp;$B$2&amp;"'!"&amp;ADDRESS(MATCH($B71,INDIRECT("'"&amp;$B$2&amp;"'!$B$1:$B$1095"),0),MATCH(T$5,INDIRECT("'"&amp;$B$2&amp;"'!5:5"),0))),0)</f>
        <v>0</v>
      </c>
      <c r="U71" s="22">
        <f t="shared" ca="1" si="15"/>
        <v>0</v>
      </c>
    </row>
    <row r="72" spans="1:21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6"/>
        <v>0</v>
      </c>
      <c r="E72" s="21">
        <f t="shared" ca="1" si="16"/>
        <v>0</v>
      </c>
      <c r="F72" s="21">
        <f t="shared" ca="1" si="16"/>
        <v>0</v>
      </c>
      <c r="G72" s="21">
        <f t="shared" ca="1" si="16"/>
        <v>0</v>
      </c>
      <c r="H72" s="21">
        <f t="shared" ca="1" si="16"/>
        <v>0</v>
      </c>
      <c r="I72" s="21">
        <f t="shared" ca="1" si="16"/>
        <v>0</v>
      </c>
      <c r="J72" s="21">
        <f t="shared" ca="1" si="16"/>
        <v>0</v>
      </c>
      <c r="K72" s="21">
        <f t="shared" ca="1" si="16"/>
        <v>0</v>
      </c>
      <c r="L72" s="21">
        <f t="shared" ca="1" si="16"/>
        <v>0</v>
      </c>
      <c r="M72" s="21">
        <f t="shared" ca="1" si="16"/>
        <v>0</v>
      </c>
      <c r="N72" s="21">
        <f t="shared" ca="1" si="17"/>
        <v>0</v>
      </c>
      <c r="O72" s="21">
        <f t="shared" ca="1" si="17"/>
        <v>0</v>
      </c>
      <c r="P72" s="21">
        <f t="shared" ca="1" si="17"/>
        <v>0</v>
      </c>
      <c r="Q72" s="21">
        <f t="shared" ca="1" si="17"/>
        <v>0</v>
      </c>
      <c r="R72" s="21">
        <f t="shared" ca="1" si="17"/>
        <v>0</v>
      </c>
      <c r="S72" s="21">
        <f t="shared" ca="1" si="17"/>
        <v>0</v>
      </c>
      <c r="T72" s="21">
        <f t="shared" ca="1" si="17"/>
        <v>0</v>
      </c>
      <c r="U72" s="22">
        <f t="shared" ca="1" si="15"/>
        <v>0</v>
      </c>
    </row>
    <row r="73" spans="1:21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6"/>
        <v>0</v>
      </c>
      <c r="E73" s="21">
        <f t="shared" ca="1" si="16"/>
        <v>0</v>
      </c>
      <c r="F73" s="21">
        <f t="shared" ca="1" si="16"/>
        <v>0</v>
      </c>
      <c r="G73" s="21">
        <f t="shared" ca="1" si="16"/>
        <v>0</v>
      </c>
      <c r="H73" s="21">
        <f t="shared" ca="1" si="16"/>
        <v>0</v>
      </c>
      <c r="I73" s="21">
        <f t="shared" ca="1" si="16"/>
        <v>0</v>
      </c>
      <c r="J73" s="21">
        <f t="shared" ca="1" si="16"/>
        <v>0</v>
      </c>
      <c r="K73" s="21">
        <f t="shared" ca="1" si="16"/>
        <v>0</v>
      </c>
      <c r="L73" s="21">
        <f t="shared" ca="1" si="16"/>
        <v>0</v>
      </c>
      <c r="M73" s="21">
        <f t="shared" ca="1" si="16"/>
        <v>0</v>
      </c>
      <c r="N73" s="21">
        <f t="shared" ca="1" si="17"/>
        <v>0</v>
      </c>
      <c r="O73" s="21">
        <f t="shared" ca="1" si="17"/>
        <v>0</v>
      </c>
      <c r="P73" s="21">
        <f t="shared" ca="1" si="17"/>
        <v>0</v>
      </c>
      <c r="Q73" s="21">
        <f t="shared" ca="1" si="17"/>
        <v>0</v>
      </c>
      <c r="R73" s="21">
        <f t="shared" ca="1" si="17"/>
        <v>0</v>
      </c>
      <c r="S73" s="21">
        <f t="shared" ca="1" si="17"/>
        <v>0</v>
      </c>
      <c r="T73" s="21">
        <f t="shared" ca="1" si="17"/>
        <v>0</v>
      </c>
      <c r="U73" s="22">
        <f t="shared" ca="1" si="15"/>
        <v>0</v>
      </c>
    </row>
    <row r="74" spans="1:21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6"/>
        <v>0</v>
      </c>
      <c r="E74" s="21">
        <f t="shared" ca="1" si="16"/>
        <v>0</v>
      </c>
      <c r="F74" s="21">
        <f t="shared" ca="1" si="16"/>
        <v>0</v>
      </c>
      <c r="G74" s="21">
        <f t="shared" ca="1" si="16"/>
        <v>0</v>
      </c>
      <c r="H74" s="21">
        <f t="shared" ca="1" si="16"/>
        <v>0</v>
      </c>
      <c r="I74" s="21">
        <f t="shared" ca="1" si="16"/>
        <v>0</v>
      </c>
      <c r="J74" s="21">
        <f t="shared" ca="1" si="16"/>
        <v>0</v>
      </c>
      <c r="K74" s="21">
        <f t="shared" ca="1" si="16"/>
        <v>0</v>
      </c>
      <c r="L74" s="21">
        <f t="shared" ca="1" si="16"/>
        <v>0</v>
      </c>
      <c r="M74" s="21">
        <f t="shared" ca="1" si="16"/>
        <v>0</v>
      </c>
      <c r="N74" s="21">
        <f t="shared" ca="1" si="17"/>
        <v>0</v>
      </c>
      <c r="O74" s="21">
        <f t="shared" ca="1" si="17"/>
        <v>0</v>
      </c>
      <c r="P74" s="21">
        <f t="shared" ca="1" si="17"/>
        <v>0</v>
      </c>
      <c r="Q74" s="21">
        <f t="shared" ca="1" si="17"/>
        <v>0</v>
      </c>
      <c r="R74" s="21">
        <f t="shared" ca="1" si="17"/>
        <v>0</v>
      </c>
      <c r="S74" s="21">
        <f t="shared" ca="1" si="17"/>
        <v>0</v>
      </c>
      <c r="T74" s="21">
        <f t="shared" ca="1" si="17"/>
        <v>0</v>
      </c>
      <c r="U74" s="22">
        <f t="shared" ca="1" si="15"/>
        <v>0</v>
      </c>
    </row>
    <row r="75" spans="1:21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6"/>
        <v>0</v>
      </c>
      <c r="E75" s="21">
        <f t="shared" ca="1" si="16"/>
        <v>0</v>
      </c>
      <c r="F75" s="21">
        <f t="shared" ca="1" si="16"/>
        <v>0</v>
      </c>
      <c r="G75" s="21">
        <f t="shared" ca="1" si="16"/>
        <v>0</v>
      </c>
      <c r="H75" s="21">
        <f t="shared" ca="1" si="16"/>
        <v>0</v>
      </c>
      <c r="I75" s="21">
        <f t="shared" ca="1" si="16"/>
        <v>0</v>
      </c>
      <c r="J75" s="21">
        <f t="shared" ca="1" si="16"/>
        <v>0</v>
      </c>
      <c r="K75" s="21">
        <f t="shared" ca="1" si="16"/>
        <v>0</v>
      </c>
      <c r="L75" s="21">
        <f t="shared" ca="1" si="16"/>
        <v>0</v>
      </c>
      <c r="M75" s="21">
        <f t="shared" ca="1" si="16"/>
        <v>0</v>
      </c>
      <c r="N75" s="21">
        <f t="shared" ca="1" si="17"/>
        <v>0</v>
      </c>
      <c r="O75" s="21">
        <f t="shared" ca="1" si="17"/>
        <v>0</v>
      </c>
      <c r="P75" s="21">
        <f t="shared" ca="1" si="17"/>
        <v>0</v>
      </c>
      <c r="Q75" s="21">
        <f t="shared" ca="1" si="17"/>
        <v>0</v>
      </c>
      <c r="R75" s="21">
        <f t="shared" ca="1" si="17"/>
        <v>0</v>
      </c>
      <c r="S75" s="21">
        <f t="shared" ca="1" si="17"/>
        <v>0</v>
      </c>
      <c r="T75" s="21">
        <f t="shared" ca="1" si="17"/>
        <v>0</v>
      </c>
      <c r="U75" s="22">
        <f t="shared" ca="1" si="15"/>
        <v>0</v>
      </c>
    </row>
    <row r="76" spans="1:21" x14ac:dyDescent="0.2">
      <c r="A76" s="64" t="s">
        <v>285</v>
      </c>
      <c r="B76" s="20">
        <v>3018</v>
      </c>
      <c r="C76" s="65" t="s">
        <v>251</v>
      </c>
      <c r="D76" s="21">
        <f t="shared" ca="1" si="16"/>
        <v>0</v>
      </c>
      <c r="E76" s="21">
        <f t="shared" ca="1" si="16"/>
        <v>0</v>
      </c>
      <c r="F76" s="21">
        <f t="shared" ca="1" si="16"/>
        <v>0</v>
      </c>
      <c r="G76" s="21">
        <f t="shared" ca="1" si="16"/>
        <v>0</v>
      </c>
      <c r="H76" s="21">
        <f t="shared" ca="1" si="16"/>
        <v>0</v>
      </c>
      <c r="I76" s="21">
        <f t="shared" ca="1" si="16"/>
        <v>0</v>
      </c>
      <c r="J76" s="21">
        <f t="shared" ca="1" si="16"/>
        <v>0</v>
      </c>
      <c r="K76" s="21">
        <f t="shared" ca="1" si="16"/>
        <v>0</v>
      </c>
      <c r="L76" s="21">
        <f t="shared" ca="1" si="16"/>
        <v>0</v>
      </c>
      <c r="M76" s="21">
        <f t="shared" ca="1" si="16"/>
        <v>0</v>
      </c>
      <c r="N76" s="21">
        <f t="shared" ca="1" si="17"/>
        <v>0</v>
      </c>
      <c r="O76" s="21">
        <f t="shared" ca="1" si="17"/>
        <v>0</v>
      </c>
      <c r="P76" s="21">
        <f t="shared" ca="1" si="17"/>
        <v>0</v>
      </c>
      <c r="Q76" s="21">
        <f t="shared" ca="1" si="17"/>
        <v>0</v>
      </c>
      <c r="R76" s="21">
        <f t="shared" ca="1" si="17"/>
        <v>0</v>
      </c>
      <c r="S76" s="21">
        <f t="shared" ca="1" si="17"/>
        <v>0</v>
      </c>
      <c r="T76" s="21">
        <f t="shared" ca="1" si="17"/>
        <v>0</v>
      </c>
      <c r="U76" s="22">
        <f t="shared" ca="1" si="15"/>
        <v>0</v>
      </c>
    </row>
    <row r="77" spans="1:21" x14ac:dyDescent="0.2">
      <c r="A77" s="66" t="s">
        <v>287</v>
      </c>
      <c r="B77" s="55">
        <v>9000</v>
      </c>
      <c r="C77" s="65" t="s">
        <v>288</v>
      </c>
      <c r="D77" s="56">
        <f t="shared" ref="D77:U77" ca="1" si="18">SUMIF($C$7:$C$76,"HD",D$7:D$76)</f>
        <v>44133179.126665905</v>
      </c>
      <c r="E77" s="56">
        <f t="shared" ca="1" si="18"/>
        <v>241072396.01026702</v>
      </c>
      <c r="F77" s="56">
        <f t="shared" ca="1" si="18"/>
        <v>830893782.64344871</v>
      </c>
      <c r="G77" s="56">
        <f t="shared" ca="1" si="18"/>
        <v>129814639.62908158</v>
      </c>
      <c r="H77" s="56">
        <f t="shared" ca="1" si="18"/>
        <v>3689841228.4792705</v>
      </c>
      <c r="I77" s="56">
        <f t="shared" ca="1" si="18"/>
        <v>7954447717.9551401</v>
      </c>
      <c r="J77" s="56">
        <f t="shared" ca="1" si="18"/>
        <v>9374629.4200000018</v>
      </c>
      <c r="K77" s="56">
        <f t="shared" ca="1" si="18"/>
        <v>0</v>
      </c>
      <c r="L77" s="56">
        <f t="shared" ca="1" si="18"/>
        <v>307515484.49000001</v>
      </c>
      <c r="M77" s="56">
        <f t="shared" ca="1" si="18"/>
        <v>212643522.59</v>
      </c>
      <c r="N77" s="56">
        <f t="shared" ca="1" si="18"/>
        <v>2241895931.79</v>
      </c>
      <c r="O77" s="56">
        <f t="shared" ca="1" si="18"/>
        <v>23594293.389999997</v>
      </c>
      <c r="P77" s="56">
        <f t="shared" ca="1" si="18"/>
        <v>1447840210.7900002</v>
      </c>
      <c r="Q77" s="56">
        <f t="shared" ca="1" si="18"/>
        <v>9800156.9600000009</v>
      </c>
      <c r="R77" s="56">
        <f t="shared" ca="1" si="18"/>
        <v>0</v>
      </c>
      <c r="S77" s="56">
        <f t="shared" ca="1" si="18"/>
        <v>31573366.790000003</v>
      </c>
      <c r="T77" s="56">
        <f t="shared" ca="1" si="18"/>
        <v>187039187.84</v>
      </c>
      <c r="U77" s="56">
        <f t="shared" ca="1" si="18"/>
        <v>17361479727.903873</v>
      </c>
    </row>
    <row r="78" spans="1:21" x14ac:dyDescent="0.2">
      <c r="A78" s="66" t="s">
        <v>290</v>
      </c>
      <c r="B78" s="55">
        <v>9001</v>
      </c>
      <c r="C78" s="65" t="s">
        <v>291</v>
      </c>
      <c r="D78" s="56">
        <f t="shared" ref="D78:U78" ca="1" si="19">SUMIF($C$7:$C$76,"H",D$7:D$76)+SUMIF($C$7:$C$76,"E",D$7:D$76)</f>
        <v>0</v>
      </c>
      <c r="E78" s="56">
        <f t="shared" ca="1" si="19"/>
        <v>0</v>
      </c>
      <c r="F78" s="56">
        <f t="shared" ca="1" si="19"/>
        <v>0</v>
      </c>
      <c r="G78" s="56">
        <f ca="1">SUMIF($C$7:$C$76,"H",G$7:G$76)+SUMIF($C$7:$C$76,"E",G$7:G$76)</f>
        <v>0</v>
      </c>
      <c r="H78" s="56">
        <f t="shared" ca="1" si="19"/>
        <v>0</v>
      </c>
      <c r="I78" s="56">
        <f t="shared" ca="1" si="19"/>
        <v>0</v>
      </c>
      <c r="J78" s="56">
        <f t="shared" ca="1" si="19"/>
        <v>0</v>
      </c>
      <c r="K78" s="56">
        <f t="shared" ca="1" si="19"/>
        <v>0</v>
      </c>
      <c r="L78" s="56">
        <f t="shared" ca="1" si="19"/>
        <v>0</v>
      </c>
      <c r="M78" s="56">
        <f t="shared" ca="1" si="19"/>
        <v>0</v>
      </c>
      <c r="N78" s="56">
        <f t="shared" ca="1" si="19"/>
        <v>0</v>
      </c>
      <c r="O78" s="56">
        <f t="shared" ca="1" si="19"/>
        <v>0</v>
      </c>
      <c r="P78" s="56">
        <f t="shared" ca="1" si="19"/>
        <v>0</v>
      </c>
      <c r="Q78" s="56">
        <f t="shared" ca="1" si="19"/>
        <v>0</v>
      </c>
      <c r="R78" s="56">
        <f t="shared" ca="1" si="19"/>
        <v>0</v>
      </c>
      <c r="S78" s="56">
        <f t="shared" ca="1" si="19"/>
        <v>0</v>
      </c>
      <c r="T78" s="56">
        <f t="shared" ca="1" si="19"/>
        <v>0</v>
      </c>
      <c r="U78" s="56">
        <f t="shared" ca="1" si="19"/>
        <v>0</v>
      </c>
    </row>
    <row r="79" spans="1:21" x14ac:dyDescent="0.2">
      <c r="A79" s="66" t="s">
        <v>293</v>
      </c>
      <c r="B79" s="55">
        <v>9003</v>
      </c>
      <c r="C79" s="65" t="s">
        <v>294</v>
      </c>
      <c r="D79" s="56">
        <f t="shared" ref="D79:T79" ca="1" si="20">D77+D78</f>
        <v>44133179.126665905</v>
      </c>
      <c r="E79" s="56">
        <f t="shared" ca="1" si="20"/>
        <v>241072396.01026702</v>
      </c>
      <c r="F79" s="56">
        <f t="shared" ca="1" si="20"/>
        <v>830893782.64344871</v>
      </c>
      <c r="G79" s="56">
        <f t="shared" ca="1" si="20"/>
        <v>129814639.62908158</v>
      </c>
      <c r="H79" s="56">
        <f t="shared" ca="1" si="20"/>
        <v>3689841228.4792705</v>
      </c>
      <c r="I79" s="56">
        <f t="shared" ca="1" si="20"/>
        <v>7954447717.9551401</v>
      </c>
      <c r="J79" s="56">
        <f t="shared" ca="1" si="20"/>
        <v>9374629.4200000018</v>
      </c>
      <c r="K79" s="56">
        <f t="shared" ca="1" si="20"/>
        <v>0</v>
      </c>
      <c r="L79" s="56">
        <f t="shared" ca="1" si="20"/>
        <v>307515484.49000001</v>
      </c>
      <c r="M79" s="56">
        <f t="shared" ca="1" si="20"/>
        <v>212643522.59</v>
      </c>
      <c r="N79" s="56">
        <f t="shared" ca="1" si="20"/>
        <v>2241895931.79</v>
      </c>
      <c r="O79" s="56">
        <f t="shared" ca="1" si="20"/>
        <v>23594293.389999997</v>
      </c>
      <c r="P79" s="56">
        <f t="shared" ca="1" si="20"/>
        <v>1447840210.7900002</v>
      </c>
      <c r="Q79" s="56">
        <f t="shared" ca="1" si="20"/>
        <v>9800156.9600000009</v>
      </c>
      <c r="R79" s="56">
        <f t="shared" ca="1" si="20"/>
        <v>0</v>
      </c>
      <c r="S79" s="56">
        <f t="shared" ca="1" si="20"/>
        <v>31573366.790000003</v>
      </c>
      <c r="T79" s="56">
        <f t="shared" ca="1" si="20"/>
        <v>187039187.84</v>
      </c>
      <c r="U79" s="56">
        <f ca="1">U77+U78</f>
        <v>17361479727.903873</v>
      </c>
    </row>
  </sheetData>
  <mergeCells count="1">
    <mergeCell ref="E2:G2"/>
  </mergeCells>
  <dataValidations count="1">
    <dataValidation type="list" allowBlank="1" showInputMessage="1" showErrorMessage="1" sqref="B2" xr:uid="{47494B96-62A6-45AA-A911-326A8E43B92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7ECA-1D84-4960-9B59-7C28A27132A4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8" width="15.7109375" style="3" customWidth="1"/>
    <col min="9" max="9" width="4" style="3" customWidth="1"/>
    <col min="10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714</v>
      </c>
      <c r="E5" s="10">
        <v>715</v>
      </c>
      <c r="F5" s="10">
        <v>903</v>
      </c>
      <c r="G5" s="10">
        <v>716</v>
      </c>
      <c r="H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74</v>
      </c>
      <c r="E6" s="7" t="s">
        <v>75</v>
      </c>
      <c r="F6" s="7" t="s">
        <v>76</v>
      </c>
      <c r="G6" s="7" t="s">
        <v>77</v>
      </c>
      <c r="H6" s="69" t="s">
        <v>334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  <c r="E8" s="21">
        <f t="shared" ca="1" si="0"/>
        <v>1745303365.9300013</v>
      </c>
      <c r="F8" s="21">
        <f t="shared" ca="1" si="0"/>
        <v>0</v>
      </c>
      <c r="G8" s="21">
        <f t="shared" ca="1" si="0"/>
        <v>5612004.4700000286</v>
      </c>
      <c r="H8" s="22">
        <f t="shared" ca="1" si="1"/>
        <v>1750915370.4000013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1102172416.9799995</v>
      </c>
      <c r="F9" s="21">
        <f t="shared" ca="1" si="0"/>
        <v>123067538.92</v>
      </c>
      <c r="G9" s="21">
        <f t="shared" ca="1" si="0"/>
        <v>878959.39999962808</v>
      </c>
      <c r="H9" s="22">
        <f t="shared" ca="1" si="1"/>
        <v>1226118915.2999992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  <c r="E10" s="21">
        <f t="shared" ca="1" si="0"/>
        <v>1452831733.2897501</v>
      </c>
      <c r="F10" s="21">
        <f t="shared" ca="1" si="0"/>
        <v>420883918.54000002</v>
      </c>
      <c r="G10" s="21">
        <f t="shared" ca="1" si="0"/>
        <v>281901075.04999501</v>
      </c>
      <c r="H10" s="22">
        <f t="shared" ca="1" si="1"/>
        <v>2155616726.879745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813468190.90999997</v>
      </c>
      <c r="F11" s="21">
        <f t="shared" ca="1" si="0"/>
        <v>25368.6996</v>
      </c>
      <c r="G11" s="21">
        <f t="shared" ca="1" si="0"/>
        <v>11764389.85</v>
      </c>
      <c r="H11" s="22">
        <f t="shared" ca="1" si="1"/>
        <v>825257949.45959997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708761898.77999997</v>
      </c>
      <c r="F13" s="21">
        <f t="shared" ca="1" si="0"/>
        <v>8562262.4811770003</v>
      </c>
      <c r="G13" s="21">
        <f t="shared" ca="1" si="0"/>
        <v>65944.08</v>
      </c>
      <c r="H13" s="22">
        <f t="shared" ca="1" si="1"/>
        <v>717390105.34117699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1406401455.2800002</v>
      </c>
      <c r="F14" s="21">
        <f t="shared" ca="1" si="0"/>
        <v>64213511.960000001</v>
      </c>
      <c r="G14" s="21">
        <f t="shared" ca="1" si="0"/>
        <v>1437350.1400000025</v>
      </c>
      <c r="H14" s="22">
        <f t="shared" ca="1" si="1"/>
        <v>1472052317.3800004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1202624.1499999999</v>
      </c>
      <c r="F17" s="21">
        <f t="shared" ca="1" si="0"/>
        <v>0</v>
      </c>
      <c r="G17" s="21">
        <f t="shared" ca="1" si="0"/>
        <v>807188.09000000008</v>
      </c>
      <c r="H17" s="22">
        <f t="shared" ca="1" si="1"/>
        <v>2009812.24</v>
      </c>
    </row>
    <row r="18" spans="1:8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507864673.59000003</v>
      </c>
      <c r="F20" s="21">
        <f t="shared" ca="1" si="0"/>
        <v>10341730.380000001</v>
      </c>
      <c r="G20" s="21">
        <f t="shared" ca="1" si="0"/>
        <v>2058461.08</v>
      </c>
      <c r="H20" s="22">
        <f t="shared" ca="1" si="1"/>
        <v>520264865.05000001</v>
      </c>
    </row>
    <row r="21" spans="1:8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2219547.64</v>
      </c>
      <c r="H21" s="22">
        <f t="shared" ca="1" si="1"/>
        <v>2219547.64</v>
      </c>
    </row>
    <row r="22" spans="1:8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2191225550.5200005</v>
      </c>
      <c r="F22" s="21">
        <f t="shared" ca="1" si="0"/>
        <v>310918558.19999999</v>
      </c>
      <c r="G22" s="21">
        <f t="shared" ca="1" si="0"/>
        <v>12810918.83</v>
      </c>
      <c r="H22" s="22">
        <f t="shared" ca="1" si="1"/>
        <v>2514955027.5500002</v>
      </c>
    </row>
    <row r="23" spans="1:8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G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4857164.1099999975</v>
      </c>
      <c r="F23" s="21">
        <f t="shared" ca="1" si="2"/>
        <v>114691.11</v>
      </c>
      <c r="G23" s="21">
        <f t="shared" ca="1" si="2"/>
        <v>1309342.99</v>
      </c>
      <c r="H23" s="22">
        <f ca="1">+SUM(D23:G23)</f>
        <v>6281198.2099999981</v>
      </c>
    </row>
    <row r="24" spans="1:8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0</v>
      </c>
      <c r="E24" s="21">
        <f t="shared" ca="1" si="2"/>
        <v>18272951.780000102</v>
      </c>
      <c r="F24" s="21">
        <f t="shared" ca="1" si="2"/>
        <v>39081.17</v>
      </c>
      <c r="G24" s="21">
        <f t="shared" ca="1" si="2"/>
        <v>3086929.3599999701</v>
      </c>
      <c r="H24" s="22">
        <f ca="1">+SUM(D24:G24)</f>
        <v>21398962.310000073</v>
      </c>
    </row>
    <row r="25" spans="1:8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70144007.38000001</v>
      </c>
      <c r="F25" s="21">
        <f t="shared" ca="1" si="2"/>
        <v>15437.976500000001</v>
      </c>
      <c r="G25" s="21">
        <f t="shared" ca="1" si="2"/>
        <v>390641.47</v>
      </c>
      <c r="H25" s="22">
        <f t="shared" ref="H25:H46" ca="1" si="3">+SUM(D25:G25)</f>
        <v>70550086.826500013</v>
      </c>
    </row>
    <row r="26" spans="1:8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0</v>
      </c>
      <c r="E26" s="21">
        <f t="shared" ca="1" si="2"/>
        <v>606618504.85231709</v>
      </c>
      <c r="F26" s="21">
        <f t="shared" ca="1" si="2"/>
        <v>22817613.880683012</v>
      </c>
      <c r="G26" s="21">
        <f t="shared" ca="1" si="2"/>
        <v>2922169.0199999991</v>
      </c>
      <c r="H26" s="22">
        <f t="shared" ca="1" si="3"/>
        <v>632358287.75300014</v>
      </c>
    </row>
    <row r="27" spans="1:8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2412527.6800000006</v>
      </c>
      <c r="F27" s="21">
        <f t="shared" ca="1" si="2"/>
        <v>0</v>
      </c>
      <c r="G27" s="21">
        <f t="shared" ca="1" si="2"/>
        <v>1240242.1800000002</v>
      </c>
      <c r="H27" s="22">
        <f t="shared" ca="1" si="3"/>
        <v>3652769.8600000008</v>
      </c>
    </row>
    <row r="28" spans="1:8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1800</v>
      </c>
      <c r="H28" s="22">
        <f t="shared" ca="1" si="3"/>
        <v>1800</v>
      </c>
    </row>
    <row r="29" spans="1:8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8119964.8999999976</v>
      </c>
      <c r="F29" s="21">
        <f t="shared" ca="1" si="2"/>
        <v>9542.85</v>
      </c>
      <c r="G29" s="21">
        <f t="shared" ca="1" si="2"/>
        <v>1793463.83</v>
      </c>
      <c r="H29" s="22">
        <f t="shared" ca="1" si="3"/>
        <v>9922971.5799999982</v>
      </c>
    </row>
    <row r="30" spans="1:8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0</v>
      </c>
      <c r="E30" s="21">
        <f t="shared" ca="1" si="2"/>
        <v>442995999.97999901</v>
      </c>
      <c r="F30" s="21">
        <f t="shared" ca="1" si="2"/>
        <v>12318743.389999967</v>
      </c>
      <c r="G30" s="21">
        <f t="shared" ca="1" si="2"/>
        <v>7300650.2999999998</v>
      </c>
      <c r="H30" s="22">
        <f t="shared" ca="1" si="3"/>
        <v>462615393.669999</v>
      </c>
    </row>
    <row r="31" spans="1:8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0</v>
      </c>
      <c r="E31" s="21">
        <f t="shared" ca="1" si="2"/>
        <v>559732532.40999997</v>
      </c>
      <c r="F31" s="21">
        <f t="shared" ca="1" si="2"/>
        <v>454581.06033100002</v>
      </c>
      <c r="G31" s="21">
        <f t="shared" ca="1" si="2"/>
        <v>109393129.40000001</v>
      </c>
      <c r="H31" s="22">
        <f t="shared" ca="1" si="3"/>
        <v>669580242.87033093</v>
      </c>
    </row>
    <row r="32" spans="1:8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0</v>
      </c>
      <c r="E32" s="21">
        <f t="shared" ca="1" si="2"/>
        <v>37384528.529999591</v>
      </c>
      <c r="F32" s="21">
        <f t="shared" ca="1" si="2"/>
        <v>66415.47</v>
      </c>
      <c r="G32" s="21">
        <f t="shared" ca="1" si="2"/>
        <v>6089898.8499999922</v>
      </c>
      <c r="H32" s="22">
        <f t="shared" ca="1" si="3"/>
        <v>43540842.849999584</v>
      </c>
    </row>
    <row r="33" spans="1:8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0</v>
      </c>
      <c r="E33" s="21">
        <f t="shared" ca="1" si="2"/>
        <v>4053610.1699999822</v>
      </c>
      <c r="F33" s="21">
        <f t="shared" ca="1" si="2"/>
        <v>32880.18</v>
      </c>
      <c r="G33" s="21">
        <f t="shared" ca="1" si="2"/>
        <v>570175.75000000116</v>
      </c>
      <c r="H33" s="22">
        <f t="shared" ca="1" si="3"/>
        <v>4656666.0999999838</v>
      </c>
    </row>
    <row r="34" spans="1:8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57902.05</v>
      </c>
      <c r="H34" s="22">
        <f t="shared" ca="1" si="3"/>
        <v>57902.05</v>
      </c>
    </row>
    <row r="35" spans="1:8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516512</v>
      </c>
      <c r="F35" s="21">
        <f t="shared" ca="1" si="2"/>
        <v>12621</v>
      </c>
      <c r="G35" s="21">
        <f t="shared" ca="1" si="2"/>
        <v>109540</v>
      </c>
      <c r="H35" s="22">
        <f t="shared" ca="1" si="3"/>
        <v>638673</v>
      </c>
    </row>
    <row r="36" spans="1:8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0</v>
      </c>
      <c r="E37" s="21">
        <f t="shared" ca="1" si="2"/>
        <v>488952024.71000004</v>
      </c>
      <c r="F37" s="21">
        <f t="shared" ca="1" si="2"/>
        <v>0</v>
      </c>
      <c r="G37" s="21">
        <f t="shared" ca="1" si="2"/>
        <v>689153.42</v>
      </c>
      <c r="H37" s="22">
        <f t="shared" ca="1" si="3"/>
        <v>489641178.13000005</v>
      </c>
    </row>
    <row r="38" spans="1:8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129119445.06999999</v>
      </c>
      <c r="F38" s="21">
        <f t="shared" ca="1" si="2"/>
        <v>0</v>
      </c>
      <c r="G38" s="21">
        <f t="shared" ca="1" si="2"/>
        <v>1058586.96</v>
      </c>
      <c r="H38" s="22">
        <f t="shared" ca="1" si="3"/>
        <v>130178032.02999999</v>
      </c>
    </row>
    <row r="39" spans="1:8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G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3801863.0839999998</v>
      </c>
      <c r="F39" s="21">
        <f t="shared" ca="1" si="4"/>
        <v>5625642.4100000001</v>
      </c>
      <c r="G39" s="21">
        <f t="shared" ca="1" si="4"/>
        <v>1148862.23</v>
      </c>
      <c r="H39" s="22">
        <f t="shared" ca="1" si="3"/>
        <v>10576367.723999999</v>
      </c>
    </row>
    <row r="40" spans="1:8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152306.01999999999</v>
      </c>
      <c r="H40" s="22">
        <f t="shared" ca="1" si="3"/>
        <v>152306.01999999999</v>
      </c>
    </row>
    <row r="41" spans="1:8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2">
        <f t="shared" ca="1" si="3"/>
        <v>0</v>
      </c>
    </row>
    <row r="42" spans="1:8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0</v>
      </c>
      <c r="E42" s="21">
        <f t="shared" ca="1" si="4"/>
        <v>38189737.569999412</v>
      </c>
      <c r="F42" s="21">
        <f t="shared" ca="1" si="4"/>
        <v>0</v>
      </c>
      <c r="G42" s="21">
        <f t="shared" ca="1" si="4"/>
        <v>645301.89999999874</v>
      </c>
      <c r="H42" s="22">
        <f t="shared" ref="H42" ca="1" si="5">+SUM(D42:G42)</f>
        <v>38835039.46999941</v>
      </c>
    </row>
    <row r="43" spans="1:8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0</v>
      </c>
      <c r="E43" s="21">
        <f t="shared" ca="1" si="4"/>
        <v>1833065.7799999975</v>
      </c>
      <c r="F43" s="21">
        <f t="shared" ca="1" si="4"/>
        <v>0</v>
      </c>
      <c r="G43" s="21">
        <f t="shared" ca="1" si="4"/>
        <v>236025.28000000006</v>
      </c>
      <c r="H43" s="22">
        <f t="shared" ca="1" si="3"/>
        <v>2069091.0599999975</v>
      </c>
    </row>
    <row r="44" spans="1:8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2">
        <f t="shared" ca="1" si="3"/>
        <v>0</v>
      </c>
    </row>
    <row r="45" spans="1:8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2354</v>
      </c>
      <c r="H45" s="22">
        <f t="shared" ca="1" si="3"/>
        <v>2354</v>
      </c>
    </row>
    <row r="46" spans="1:8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23162.6</v>
      </c>
      <c r="H46" s="22">
        <f t="shared" ca="1" si="3"/>
        <v>23162.6</v>
      </c>
    </row>
    <row r="47" spans="1:8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2">
        <f t="shared" ref="H47:H60" ca="1" si="6">+SUM(D47:G47)</f>
        <v>0</v>
      </c>
    </row>
    <row r="48" spans="1:8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2">
        <f t="shared" ca="1" si="6"/>
        <v>0</v>
      </c>
    </row>
    <row r="49" spans="1:8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363082.52</v>
      </c>
      <c r="H49" s="22">
        <f t="shared" ca="1" si="6"/>
        <v>363082.52</v>
      </c>
    </row>
    <row r="50" spans="1:8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391020622</v>
      </c>
      <c r="F50" s="21">
        <f t="shared" ca="1" si="4"/>
        <v>8605777</v>
      </c>
      <c r="G50" s="21">
        <f t="shared" ca="1" si="4"/>
        <v>0</v>
      </c>
      <c r="H50" s="22">
        <f t="shared" ca="1" si="6"/>
        <v>399626399</v>
      </c>
    </row>
    <row r="51" spans="1:8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2450.7099999999991</v>
      </c>
      <c r="H51" s="22">
        <f t="shared" ca="1" si="6"/>
        <v>2450.7099999999991</v>
      </c>
    </row>
    <row r="52" spans="1:8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ref="H52" ca="1" si="7">+SUM(D52:G52)</f>
        <v>0</v>
      </c>
    </row>
    <row r="53" spans="1:8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ref="H53:H55" ca="1" si="8">+SUM(D53:G53)</f>
        <v>0</v>
      </c>
    </row>
    <row r="54" spans="1:8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8"/>
        <v>0</v>
      </c>
    </row>
    <row r="55" spans="1:8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G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2">
        <f t="shared" ca="1" si="8"/>
        <v>0</v>
      </c>
    </row>
    <row r="56" spans="1:8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2">
        <f t="shared" ca="1" si="6"/>
        <v>0</v>
      </c>
    </row>
    <row r="57" spans="1:8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2">
        <f t="shared" ca="1" si="6"/>
        <v>0</v>
      </c>
    </row>
    <row r="58" spans="1:8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ca="1" si="6"/>
        <v>0</v>
      </c>
    </row>
    <row r="59" spans="1:8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ca="1" si="6"/>
        <v>0</v>
      </c>
    </row>
    <row r="60" spans="1:8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6"/>
        <v>0</v>
      </c>
    </row>
    <row r="61" spans="1:8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ref="H61" ca="1" si="10">+SUM(D61:G61)</f>
        <v>0</v>
      </c>
    </row>
    <row r="62" spans="1:8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ref="H62:H76" ca="1" si="11">+SUM(D62:G62)</f>
        <v>0</v>
      </c>
    </row>
    <row r="63" spans="1:8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t="shared" ca="1" si="11"/>
        <v>0</v>
      </c>
    </row>
    <row r="71" spans="1:8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G76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2">
        <f t="shared" ca="1" si="11"/>
        <v>0</v>
      </c>
    </row>
    <row r="72" spans="1:8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2">
        <f t="shared" ca="1" si="11"/>
        <v>0</v>
      </c>
    </row>
    <row r="73" spans="1:8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2"/>
        <v>0</v>
      </c>
      <c r="E73" s="21">
        <f t="shared" ca="1" si="12"/>
        <v>0</v>
      </c>
      <c r="F73" s="21">
        <f t="shared" ca="1" si="12"/>
        <v>0</v>
      </c>
      <c r="G73" s="21">
        <f t="shared" ca="1" si="12"/>
        <v>0</v>
      </c>
      <c r="H73" s="22">
        <f t="shared" ca="1" si="11"/>
        <v>0</v>
      </c>
    </row>
    <row r="74" spans="1:8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2"/>
        <v>0</v>
      </c>
      <c r="E74" s="21">
        <f t="shared" ca="1" si="12"/>
        <v>0</v>
      </c>
      <c r="F74" s="21">
        <f t="shared" ca="1" si="12"/>
        <v>0</v>
      </c>
      <c r="G74" s="21">
        <f t="shared" ca="1" si="12"/>
        <v>0</v>
      </c>
      <c r="H74" s="22">
        <f t="shared" ca="1" si="11"/>
        <v>0</v>
      </c>
    </row>
    <row r="75" spans="1:8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2"/>
        <v>0</v>
      </c>
      <c r="E75" s="21">
        <f t="shared" ca="1" si="12"/>
        <v>0</v>
      </c>
      <c r="F75" s="21">
        <f t="shared" ca="1" si="12"/>
        <v>0</v>
      </c>
      <c r="G75" s="21">
        <f t="shared" ca="1" si="12"/>
        <v>0</v>
      </c>
      <c r="H75" s="22">
        <f t="shared" ca="1" si="11"/>
        <v>0</v>
      </c>
    </row>
    <row r="76" spans="1:8" x14ac:dyDescent="0.2">
      <c r="A76" s="64" t="s">
        <v>285</v>
      </c>
      <c r="B76" s="20">
        <v>3018</v>
      </c>
      <c r="C76" s="65" t="s">
        <v>251</v>
      </c>
      <c r="D76" s="21">
        <f t="shared" ca="1" si="12"/>
        <v>0</v>
      </c>
      <c r="E76" s="21">
        <f t="shared" ca="1" si="12"/>
        <v>0</v>
      </c>
      <c r="F76" s="21">
        <f t="shared" ca="1" si="12"/>
        <v>0</v>
      </c>
      <c r="G76" s="21">
        <f t="shared" ca="1" si="12"/>
        <v>0</v>
      </c>
      <c r="H76" s="22">
        <f t="shared" ca="1" si="11"/>
        <v>0</v>
      </c>
    </row>
    <row r="77" spans="1:8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0</v>
      </c>
      <c r="E77" s="56">
        <f ca="1">SUMIF($C$7:$C$76,"HD",E$7:E$76)</f>
        <v>12737256971.436068</v>
      </c>
      <c r="F77" s="56">
        <f ca="1">SUMIF($C$7:$C$76,"HD",F$7:F$76)</f>
        <v>988125916.67829108</v>
      </c>
      <c r="G77" s="56">
        <f ca="1">SUMIF($C$7:$C$76,"HD",G$7:G$76)</f>
        <v>458143009.46999449</v>
      </c>
      <c r="H77" s="56">
        <f ca="1">SUMIF($C$7:$C$76,"HD",H$7:H$76)</f>
        <v>14183525897.584352</v>
      </c>
    </row>
    <row r="78" spans="1:8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  <c r="G78" s="56">
        <f ca="1">SUMIF($C$7:$C$76,"H",G$7:G$76)+SUMIF($C$7:$C$76,"E",G$7:G$76)</f>
        <v>0</v>
      </c>
      <c r="H78" s="56">
        <f ca="1">SUMIF($C$7:$C$76,"H",H$7:H$76)+SUMIF($C$7:$C$76,"E",H$7:H$76)</f>
        <v>0</v>
      </c>
    </row>
    <row r="79" spans="1:8" x14ac:dyDescent="0.2">
      <c r="A79" s="66" t="s">
        <v>293</v>
      </c>
      <c r="B79" s="55">
        <v>9003</v>
      </c>
      <c r="C79" s="65" t="s">
        <v>294</v>
      </c>
      <c r="D79" s="56">
        <f ca="1">D77+D78</f>
        <v>0</v>
      </c>
      <c r="E79" s="56">
        <f ca="1">E77+E78</f>
        <v>12737256971.436068</v>
      </c>
      <c r="F79" s="56">
        <f ca="1">F77+F78</f>
        <v>988125916.67829108</v>
      </c>
      <c r="G79" s="56">
        <f ca="1">G77+G78</f>
        <v>458143009.46999449</v>
      </c>
      <c r="H79" s="56">
        <f ca="1">H77+H78</f>
        <v>14183525897.584352</v>
      </c>
    </row>
  </sheetData>
  <mergeCells count="1">
    <mergeCell ref="E2:G2"/>
  </mergeCells>
  <dataValidations count="1">
    <dataValidation type="list" allowBlank="1" showInputMessage="1" showErrorMessage="1" sqref="B2" xr:uid="{F5D772A6-5F22-4346-B8BB-172F8CA5039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A024-4C69-4432-8A10-A9E9B1097C7B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715</v>
      </c>
      <c r="E5" s="10">
        <v>903</v>
      </c>
      <c r="F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75</v>
      </c>
      <c r="E6" s="7" t="s">
        <v>76</v>
      </c>
      <c r="F6" s="69" t="s">
        <v>336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1745303365.9300013</v>
      </c>
      <c r="E8" s="21">
        <f t="shared" ca="1" si="0"/>
        <v>0</v>
      </c>
      <c r="F8" s="22">
        <f t="shared" ca="1" si="1"/>
        <v>1745303365.9300013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1102172416.9799995</v>
      </c>
      <c r="E9" s="21">
        <f t="shared" ca="1" si="0"/>
        <v>123067538.92</v>
      </c>
      <c r="F9" s="22">
        <f t="shared" ca="1" si="1"/>
        <v>1225239955.8999996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1452831733.2897501</v>
      </c>
      <c r="E10" s="21">
        <f t="shared" ca="1" si="0"/>
        <v>420883918.54000002</v>
      </c>
      <c r="F10" s="22">
        <f t="shared" ca="1" si="1"/>
        <v>1873715651.8297501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813468190.90999997</v>
      </c>
      <c r="E11" s="21">
        <f t="shared" ca="1" si="0"/>
        <v>25368.6996</v>
      </c>
      <c r="F11" s="22">
        <f t="shared" ca="1" si="1"/>
        <v>813493559.60959995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708761898.77999997</v>
      </c>
      <c r="E13" s="21">
        <f t="shared" ca="1" si="0"/>
        <v>8562262.4811770003</v>
      </c>
      <c r="F13" s="22">
        <f t="shared" ca="1" si="1"/>
        <v>717324161.26117694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1406401455.2800002</v>
      </c>
      <c r="E14" s="21">
        <f t="shared" ca="1" si="0"/>
        <v>64213511.960000001</v>
      </c>
      <c r="F14" s="22">
        <f t="shared" ca="1" si="1"/>
        <v>1470614967.2400002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1202624.1499999999</v>
      </c>
      <c r="E17" s="21">
        <f t="shared" ca="1" si="0"/>
        <v>0</v>
      </c>
      <c r="F17" s="22">
        <f t="shared" ca="1" si="1"/>
        <v>1202624.1499999999</v>
      </c>
    </row>
    <row r="18" spans="1:6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507864673.59000003</v>
      </c>
      <c r="E20" s="21">
        <f t="shared" ca="1" si="0"/>
        <v>10341730.380000001</v>
      </c>
      <c r="F20" s="22">
        <f t="shared" ca="1" si="1"/>
        <v>518206403.97000003</v>
      </c>
    </row>
    <row r="21" spans="1:6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2191225550.5200005</v>
      </c>
      <c r="E22" s="21">
        <f t="shared" ca="1" si="0"/>
        <v>310918558.19999999</v>
      </c>
      <c r="F22" s="22">
        <f t="shared" ca="1" si="1"/>
        <v>2502144108.7200003</v>
      </c>
    </row>
    <row r="23" spans="1:6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E38" ca="1" si="2">IFERROR(INDIRECT("'"&amp;$B$2&amp;"'!"&amp;ADDRESS(MATCH($B23,INDIRECT("'"&amp;$B$2&amp;"'!$B$1:$B$1095"),0),MATCH(D$5,INDIRECT("'"&amp;$B$2&amp;"'!5:5"),0))),0)</f>
        <v>4857164.1099999975</v>
      </c>
      <c r="E23" s="21">
        <f t="shared" ca="1" si="2"/>
        <v>114691.11</v>
      </c>
      <c r="F23" s="22">
        <f ca="1">+SUM(D23:E23)</f>
        <v>4971855.2199999979</v>
      </c>
    </row>
    <row r="24" spans="1:6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18272951.780000102</v>
      </c>
      <c r="E24" s="21">
        <f t="shared" ca="1" si="2"/>
        <v>39081.17</v>
      </c>
      <c r="F24" s="22">
        <f ca="1">+SUM(D24:E24)</f>
        <v>18312032.950000104</v>
      </c>
    </row>
    <row r="25" spans="1:6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70144007.38000001</v>
      </c>
      <c r="E25" s="21">
        <f t="shared" ca="1" si="2"/>
        <v>15437.976500000001</v>
      </c>
      <c r="F25" s="22">
        <f t="shared" ref="F25:F46" ca="1" si="3">+SUM(D25:E25)</f>
        <v>70159445.356500015</v>
      </c>
    </row>
    <row r="26" spans="1:6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606618504.85231709</v>
      </c>
      <c r="E26" s="21">
        <f t="shared" ca="1" si="2"/>
        <v>22817613.880683012</v>
      </c>
      <c r="F26" s="22">
        <f t="shared" ca="1" si="3"/>
        <v>629436118.73300016</v>
      </c>
    </row>
    <row r="27" spans="1:6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2412527.6800000006</v>
      </c>
      <c r="E27" s="21">
        <f t="shared" ca="1" si="2"/>
        <v>0</v>
      </c>
      <c r="F27" s="22">
        <f t="shared" ca="1" si="3"/>
        <v>2412527.6800000006</v>
      </c>
    </row>
    <row r="28" spans="1:6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8119964.8999999976</v>
      </c>
      <c r="E29" s="21">
        <f t="shared" ca="1" si="2"/>
        <v>9542.85</v>
      </c>
      <c r="F29" s="22">
        <f t="shared" ca="1" si="3"/>
        <v>8129507.7499999972</v>
      </c>
    </row>
    <row r="30" spans="1:6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442995999.97999901</v>
      </c>
      <c r="E30" s="21">
        <f t="shared" ca="1" si="2"/>
        <v>12318743.389999967</v>
      </c>
      <c r="F30" s="22">
        <f t="shared" ca="1" si="3"/>
        <v>455314743.36999899</v>
      </c>
    </row>
    <row r="31" spans="1:6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559732532.40999997</v>
      </c>
      <c r="E31" s="21">
        <f t="shared" ca="1" si="2"/>
        <v>454581.06033100002</v>
      </c>
      <c r="F31" s="22">
        <f t="shared" ca="1" si="3"/>
        <v>560187113.47033095</v>
      </c>
    </row>
    <row r="32" spans="1:6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37384528.529999591</v>
      </c>
      <c r="E32" s="21">
        <f t="shared" ca="1" si="2"/>
        <v>66415.47</v>
      </c>
      <c r="F32" s="22">
        <f t="shared" ca="1" si="3"/>
        <v>37450943.99999959</v>
      </c>
    </row>
    <row r="33" spans="1:6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4053610.1699999822</v>
      </c>
      <c r="E33" s="21">
        <f t="shared" ca="1" si="2"/>
        <v>32880.18</v>
      </c>
      <c r="F33" s="22">
        <f t="shared" ca="1" si="3"/>
        <v>4086490.3499999824</v>
      </c>
    </row>
    <row r="34" spans="1:6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516512</v>
      </c>
      <c r="E35" s="21">
        <f t="shared" ca="1" si="2"/>
        <v>12621</v>
      </c>
      <c r="F35" s="22">
        <f t="shared" ca="1" si="3"/>
        <v>529133</v>
      </c>
    </row>
    <row r="36" spans="1:6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488952024.71000004</v>
      </c>
      <c r="E37" s="21">
        <f t="shared" ca="1" si="2"/>
        <v>0</v>
      </c>
      <c r="F37" s="22">
        <f t="shared" ca="1" si="3"/>
        <v>488952024.71000004</v>
      </c>
    </row>
    <row r="38" spans="1:6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129119445.06999999</v>
      </c>
      <c r="E38" s="21">
        <f t="shared" ca="1" si="2"/>
        <v>0</v>
      </c>
      <c r="F38" s="22">
        <f t="shared" ca="1" si="3"/>
        <v>129119445.06999999</v>
      </c>
    </row>
    <row r="39" spans="1:6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E54" ca="1" si="4">IFERROR(INDIRECT("'"&amp;$B$2&amp;"'!"&amp;ADDRESS(MATCH($B39,INDIRECT("'"&amp;$B$2&amp;"'!$B$1:$B$1095"),0),MATCH(D$5,INDIRECT("'"&amp;$B$2&amp;"'!5:5"),0))),0)</f>
        <v>3801863.0839999998</v>
      </c>
      <c r="E39" s="21">
        <f t="shared" ca="1" si="4"/>
        <v>5625642.4100000001</v>
      </c>
      <c r="F39" s="22">
        <f t="shared" ca="1" si="3"/>
        <v>9427505.493999999</v>
      </c>
    </row>
    <row r="40" spans="1:6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38189737.569999412</v>
      </c>
      <c r="E42" s="21">
        <f t="shared" ca="1" si="4"/>
        <v>0</v>
      </c>
      <c r="F42" s="22">
        <f t="shared" ref="F42" ca="1" si="5">+SUM(D42:E42)</f>
        <v>38189737.569999412</v>
      </c>
    </row>
    <row r="43" spans="1:6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1833065.7799999975</v>
      </c>
      <c r="E43" s="21">
        <f t="shared" ca="1" si="4"/>
        <v>0</v>
      </c>
      <c r="F43" s="22">
        <f t="shared" ca="1" si="3"/>
        <v>1833065.7799999975</v>
      </c>
    </row>
    <row r="44" spans="1:6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2">
        <f t="shared" ca="1" si="3"/>
        <v>0</v>
      </c>
    </row>
    <row r="47" spans="1:6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0</v>
      </c>
      <c r="E49" s="21">
        <f t="shared" ca="1" si="4"/>
        <v>0</v>
      </c>
      <c r="F49" s="22">
        <f t="shared" ca="1" si="6"/>
        <v>0</v>
      </c>
    </row>
    <row r="50" spans="1:6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391020622</v>
      </c>
      <c r="E50" s="21">
        <f t="shared" ca="1" si="4"/>
        <v>8605777</v>
      </c>
      <c r="F50" s="22">
        <f t="shared" ca="1" si="6"/>
        <v>399626399</v>
      </c>
    </row>
    <row r="51" spans="1:6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2">
        <f t="shared" ca="1" si="6"/>
        <v>0</v>
      </c>
    </row>
    <row r="52" spans="1:6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0</v>
      </c>
      <c r="E52" s="21">
        <f t="shared" ca="1" si="4"/>
        <v>0</v>
      </c>
      <c r="F52" s="22">
        <f t="shared" ref="F52" ca="1" si="7">+SUM(D52:E52)</f>
        <v>0</v>
      </c>
    </row>
    <row r="53" spans="1:6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9"/>
        <v>0</v>
      </c>
      <c r="E58" s="21">
        <f t="shared" ca="1" si="9"/>
        <v>0</v>
      </c>
      <c r="F58" s="22">
        <f t="shared" ca="1" si="6"/>
        <v>0</v>
      </c>
    </row>
    <row r="59" spans="1:6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9"/>
        <v>0</v>
      </c>
      <c r="E59" s="21">
        <f t="shared" ca="1" si="9"/>
        <v>0</v>
      </c>
      <c r="F59" s="22">
        <f t="shared" ca="1" si="6"/>
        <v>0</v>
      </c>
    </row>
    <row r="60" spans="1:6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6"/>
        <v>0</v>
      </c>
    </row>
    <row r="61" spans="1:6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ref="F61" ca="1" si="10">+SUM(D61:E61)</f>
        <v>0</v>
      </c>
    </row>
    <row r="62" spans="1:6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9"/>
        <v>0</v>
      </c>
      <c r="E62" s="21">
        <f t="shared" ca="1" si="9"/>
        <v>0</v>
      </c>
      <c r="F62" s="22">
        <f t="shared" ref="F62:F76" ca="1" si="11">+SUM(D62:E62)</f>
        <v>0</v>
      </c>
    </row>
    <row r="63" spans="1:6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E76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2">
        <f t="shared" ca="1" si="11"/>
        <v>0</v>
      </c>
    </row>
    <row r="72" spans="1:6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2"/>
        <v>0</v>
      </c>
      <c r="E72" s="21">
        <f t="shared" ca="1" si="12"/>
        <v>0</v>
      </c>
      <c r="F72" s="22">
        <f t="shared" ca="1" si="11"/>
        <v>0</v>
      </c>
    </row>
    <row r="73" spans="1:6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2"/>
        <v>0</v>
      </c>
      <c r="E73" s="21">
        <f t="shared" ca="1" si="12"/>
        <v>0</v>
      </c>
      <c r="F73" s="22">
        <f t="shared" ca="1" si="11"/>
        <v>0</v>
      </c>
    </row>
    <row r="74" spans="1:6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2"/>
        <v>0</v>
      </c>
      <c r="E74" s="21">
        <f t="shared" ca="1" si="12"/>
        <v>0</v>
      </c>
      <c r="F74" s="22">
        <f t="shared" ca="1" si="11"/>
        <v>0</v>
      </c>
    </row>
    <row r="75" spans="1:6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2"/>
        <v>0</v>
      </c>
      <c r="E75" s="21">
        <f t="shared" ca="1" si="12"/>
        <v>0</v>
      </c>
      <c r="F75" s="22">
        <f t="shared" ca="1" si="11"/>
        <v>0</v>
      </c>
    </row>
    <row r="76" spans="1:6" x14ac:dyDescent="0.2">
      <c r="A76" s="64" t="s">
        <v>285</v>
      </c>
      <c r="B76" s="20">
        <v>3018</v>
      </c>
      <c r="C76" s="65" t="s">
        <v>251</v>
      </c>
      <c r="D76" s="21">
        <f t="shared" ca="1" si="12"/>
        <v>0</v>
      </c>
      <c r="E76" s="21">
        <f t="shared" ca="1" si="12"/>
        <v>0</v>
      </c>
      <c r="F76" s="22">
        <f t="shared" ca="1" si="11"/>
        <v>0</v>
      </c>
    </row>
    <row r="77" spans="1:6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12737256971.436068</v>
      </c>
      <c r="E77" s="56">
        <f ca="1">SUMIF($C$7:$C$76,"HD",E$7:E$76)</f>
        <v>988125916.67829108</v>
      </c>
      <c r="F77" s="56">
        <f ca="1">SUMIF($C$7:$C$76,"HD",F$7:F$76)</f>
        <v>13725382888.114359</v>
      </c>
    </row>
    <row r="78" spans="1:6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</row>
    <row r="79" spans="1:6" x14ac:dyDescent="0.2">
      <c r="A79" s="66" t="s">
        <v>293</v>
      </c>
      <c r="B79" s="55">
        <v>9003</v>
      </c>
      <c r="C79" s="65" t="s">
        <v>294</v>
      </c>
      <c r="D79" s="56">
        <f ca="1">D77+D78</f>
        <v>12737256971.436068</v>
      </c>
      <c r="E79" s="56">
        <f ca="1">E77+E78</f>
        <v>988125916.67829108</v>
      </c>
      <c r="F79" s="56">
        <f ca="1">F77+F78</f>
        <v>13725382888.114359</v>
      </c>
    </row>
  </sheetData>
  <mergeCells count="1">
    <mergeCell ref="E2:G2"/>
  </mergeCells>
  <dataValidations count="1">
    <dataValidation type="list" allowBlank="1" showInputMessage="1" showErrorMessage="1" sqref="B2" xr:uid="{1A951E5E-7BB6-48D5-AB0F-71276F4CD4F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E318-782C-4464-BEB3-0794EEC84C5F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7" width="15.71093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337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728</v>
      </c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79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10993620.990000039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442982.1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11426914.02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</row>
    <row r="17" spans="1:4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8000</v>
      </c>
    </row>
    <row r="18" spans="1:4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</row>
    <row r="19" spans="1:4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</row>
    <row r="20" spans="1:4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</row>
    <row r="21" spans="1:4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</row>
    <row r="22" spans="1:4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30222520.699999999</v>
      </c>
    </row>
    <row r="23" spans="1:4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0</v>
      </c>
    </row>
    <row r="24" spans="1:4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0</v>
      </c>
    </row>
    <row r="25" spans="1:4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0</v>
      </c>
    </row>
    <row r="26" spans="1:4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0</v>
      </c>
    </row>
    <row r="27" spans="1:4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0</v>
      </c>
    </row>
    <row r="28" spans="1:4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0</v>
      </c>
    </row>
    <row r="29" spans="1:4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129669</v>
      </c>
    </row>
    <row r="30" spans="1:4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0</v>
      </c>
    </row>
    <row r="31" spans="1:4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0</v>
      </c>
    </row>
    <row r="32" spans="1:4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249.25</v>
      </c>
    </row>
    <row r="33" spans="1:4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0</v>
      </c>
    </row>
    <row r="34" spans="1:4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0</v>
      </c>
    </row>
    <row r="35" spans="1:4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0</v>
      </c>
    </row>
    <row r="36" spans="1:4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</row>
    <row r="37" spans="1:4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0</v>
      </c>
    </row>
    <row r="38" spans="1:4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0</v>
      </c>
    </row>
    <row r="39" spans="1:4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12760.25</v>
      </c>
    </row>
    <row r="40" spans="1:4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0</v>
      </c>
    </row>
    <row r="41" spans="1:4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</row>
    <row r="42" spans="1:4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0</v>
      </c>
    </row>
    <row r="43" spans="1:4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0</v>
      </c>
    </row>
    <row r="44" spans="1:4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</row>
    <row r="45" spans="1:4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0</v>
      </c>
    </row>
    <row r="46" spans="1:4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0</v>
      </c>
    </row>
    <row r="47" spans="1:4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</row>
    <row r="48" spans="1:4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0</v>
      </c>
    </row>
    <row r="49" spans="1:4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0</v>
      </c>
    </row>
    <row r="50" spans="1:4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</row>
    <row r="51" spans="1:4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0</v>
      </c>
    </row>
    <row r="52" spans="1:4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0</v>
      </c>
    </row>
    <row r="53" spans="1:4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0</v>
      </c>
    </row>
    <row r="54" spans="1:4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</row>
    <row r="55" spans="1:4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</row>
    <row r="56" spans="1:4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</row>
    <row r="57" spans="1:4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</row>
    <row r="58" spans="1:4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</row>
    <row r="59" spans="1:4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</row>
    <row r="60" spans="1:4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</row>
    <row r="61" spans="1:4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</row>
    <row r="62" spans="1:4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</row>
    <row r="63" spans="1:4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</row>
    <row r="64" spans="1:4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</row>
    <row r="65" spans="1:4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</row>
    <row r="66" spans="1:4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</row>
    <row r="67" spans="1:4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</row>
    <row r="68" spans="1:4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</row>
    <row r="69" spans="1:4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</row>
    <row r="70" spans="1:4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</row>
    <row r="71" spans="1:4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"/>
        <v>0</v>
      </c>
    </row>
    <row r="73" spans="1:4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"/>
        <v>0</v>
      </c>
    </row>
    <row r="74" spans="1:4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"/>
        <v>0</v>
      </c>
    </row>
    <row r="75" spans="1:4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"/>
        <v>0</v>
      </c>
    </row>
    <row r="76" spans="1:4" x14ac:dyDescent="0.2">
      <c r="A76" s="64" t="s">
        <v>285</v>
      </c>
      <c r="B76" s="20">
        <v>3018</v>
      </c>
      <c r="C76" s="65" t="s">
        <v>251</v>
      </c>
      <c r="D76" s="21">
        <f t="shared" ca="1" si="1"/>
        <v>0</v>
      </c>
    </row>
    <row r="77" spans="1:4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53236716.310000032</v>
      </c>
    </row>
    <row r="78" spans="1:4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</row>
    <row r="79" spans="1:4" x14ac:dyDescent="0.2">
      <c r="A79" s="66" t="s">
        <v>293</v>
      </c>
      <c r="B79" s="55">
        <v>9003</v>
      </c>
      <c r="C79" s="65" t="s">
        <v>294</v>
      </c>
      <c r="D79" s="56">
        <f ca="1">D77+D78</f>
        <v>53236716.310000032</v>
      </c>
    </row>
  </sheetData>
  <mergeCells count="1">
    <mergeCell ref="E2:G2"/>
  </mergeCells>
  <dataValidations count="1">
    <dataValidation type="list" allowBlank="1" showInputMessage="1" showErrorMessage="1" sqref="B2" xr:uid="{AE480EE0-8B7F-4440-B125-631BA237D9C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701C-1073-4A90-812E-F4889953F067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7" width="15.71093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338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735</v>
      </c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81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</row>
    <row r="17" spans="1:4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</row>
    <row r="18" spans="1:4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</row>
    <row r="19" spans="1:4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</row>
    <row r="20" spans="1:4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</row>
    <row r="21" spans="1:4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</row>
    <row r="22" spans="1:4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</row>
    <row r="23" spans="1:4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0</v>
      </c>
    </row>
    <row r="24" spans="1:4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0</v>
      </c>
    </row>
    <row r="25" spans="1:4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0</v>
      </c>
    </row>
    <row r="26" spans="1:4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0</v>
      </c>
    </row>
    <row r="27" spans="1:4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0</v>
      </c>
    </row>
    <row r="28" spans="1:4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0</v>
      </c>
    </row>
    <row r="29" spans="1:4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0</v>
      </c>
    </row>
    <row r="30" spans="1:4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0</v>
      </c>
    </row>
    <row r="31" spans="1:4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6000</v>
      </c>
    </row>
    <row r="32" spans="1:4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0</v>
      </c>
    </row>
    <row r="33" spans="1:4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0</v>
      </c>
    </row>
    <row r="34" spans="1:4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11526.65</v>
      </c>
    </row>
    <row r="35" spans="1:4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0</v>
      </c>
    </row>
    <row r="36" spans="1:4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45658424.689999998</v>
      </c>
    </row>
    <row r="37" spans="1:4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0</v>
      </c>
    </row>
    <row r="38" spans="1:4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477.02</v>
      </c>
    </row>
    <row r="39" spans="1:4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0</v>
      </c>
    </row>
    <row r="40" spans="1:4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0</v>
      </c>
    </row>
    <row r="41" spans="1:4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</row>
    <row r="42" spans="1:4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0</v>
      </c>
    </row>
    <row r="43" spans="1:4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0</v>
      </c>
    </row>
    <row r="44" spans="1:4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</row>
    <row r="45" spans="1:4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0</v>
      </c>
    </row>
    <row r="46" spans="1:4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0</v>
      </c>
    </row>
    <row r="47" spans="1:4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</row>
    <row r="48" spans="1:4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0</v>
      </c>
    </row>
    <row r="49" spans="1:4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0</v>
      </c>
    </row>
    <row r="50" spans="1:4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</row>
    <row r="51" spans="1:4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0</v>
      </c>
    </row>
    <row r="52" spans="1:4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0</v>
      </c>
    </row>
    <row r="53" spans="1:4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0</v>
      </c>
    </row>
    <row r="54" spans="1:4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</row>
    <row r="55" spans="1:4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</row>
    <row r="56" spans="1:4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</row>
    <row r="57" spans="1:4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</row>
    <row r="58" spans="1:4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</row>
    <row r="59" spans="1:4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</row>
    <row r="60" spans="1:4" ht="12.75" customHeight="1" x14ac:dyDescent="0.2">
      <c r="A60" s="64" t="s">
        <v>253</v>
      </c>
      <c r="B60" s="20">
        <v>2007</v>
      </c>
      <c r="C60" s="65" t="s">
        <v>246</v>
      </c>
      <c r="D60" s="21">
        <f ca="1">IFERROR(INDIRECT("'"&amp;$B$2&amp;"'!"&amp;ADDRESS(MATCH($B60,INDIRECT("'"&amp;$B$2&amp;"'!$B$1:$B$1095"),0),MATCH(D$5,INDIRECT("'"&amp;$B$2&amp;"'!5:5"),0))),0)</f>
        <v>0</v>
      </c>
    </row>
    <row r="61" spans="1:4" ht="12.75" customHeight="1" x14ac:dyDescent="0.2">
      <c r="A61" s="64" t="s">
        <v>255</v>
      </c>
      <c r="B61" s="20">
        <v>2008</v>
      </c>
      <c r="C61" s="65" t="s">
        <v>246</v>
      </c>
      <c r="D61" s="21">
        <f ca="1">IFERROR(INDIRECT("'"&amp;$B$2&amp;"'!"&amp;ADDRESS(MATCH($B61,INDIRECT("'"&amp;$B$2&amp;"'!$B$1:$B$1095"),0),MATCH(D$5,INDIRECT("'"&amp;$B$2&amp;"'!5:5"),0))),0)</f>
        <v>0</v>
      </c>
    </row>
    <row r="62" spans="1:4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</row>
    <row r="63" spans="1:4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</row>
    <row r="64" spans="1:4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</row>
    <row r="65" spans="1:4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</row>
    <row r="66" spans="1:4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</row>
    <row r="67" spans="1:4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</row>
    <row r="68" spans="1:4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</row>
    <row r="69" spans="1:4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</row>
    <row r="70" spans="1:4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</row>
    <row r="71" spans="1:4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"/>
        <v>0</v>
      </c>
    </row>
    <row r="73" spans="1:4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"/>
        <v>0</v>
      </c>
    </row>
    <row r="74" spans="1:4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"/>
        <v>0</v>
      </c>
    </row>
    <row r="75" spans="1:4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"/>
        <v>0</v>
      </c>
    </row>
    <row r="76" spans="1:4" x14ac:dyDescent="0.2">
      <c r="A76" s="64" t="s">
        <v>285</v>
      </c>
      <c r="B76" s="20">
        <v>3018</v>
      </c>
      <c r="C76" s="65" t="s">
        <v>251</v>
      </c>
      <c r="D76" s="21">
        <f t="shared" ca="1" si="1"/>
        <v>0</v>
      </c>
    </row>
    <row r="77" spans="1:4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45676428.359999999</v>
      </c>
    </row>
    <row r="78" spans="1:4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</row>
    <row r="79" spans="1:4" x14ac:dyDescent="0.2">
      <c r="A79" s="66" t="s">
        <v>293</v>
      </c>
      <c r="B79" s="55">
        <v>9003</v>
      </c>
      <c r="C79" s="65" t="s">
        <v>294</v>
      </c>
      <c r="D79" s="56">
        <f ca="1">D77+D78</f>
        <v>45676428.359999999</v>
      </c>
    </row>
  </sheetData>
  <mergeCells count="1">
    <mergeCell ref="E2:G2"/>
  </mergeCells>
  <dataValidations count="1">
    <dataValidation type="list" allowBlank="1" showInputMessage="1" showErrorMessage="1" sqref="B2" xr:uid="{C7000A0B-EBD5-4482-9397-DB878AAB7E8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A3CE-354C-46BA-A4B7-C76853351A84}">
  <dimension ref="A1:R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8" width="15.7109375" style="3" customWidth="1"/>
    <col min="19" max="16384" width="9.140625" style="3"/>
  </cols>
  <sheetData>
    <row r="1" spans="1:18" ht="15" customHeight="1" x14ac:dyDescent="0.25">
      <c r="A1" s="1" t="s">
        <v>0</v>
      </c>
      <c r="B1" s="2"/>
      <c r="C1" s="2"/>
    </row>
    <row r="2" spans="1:18" ht="15" customHeight="1" x14ac:dyDescent="0.25">
      <c r="A2" s="1" t="s">
        <v>339</v>
      </c>
      <c r="B2" s="68" t="s">
        <v>8</v>
      </c>
      <c r="C2" s="2"/>
      <c r="E2" s="81" t="s">
        <v>1</v>
      </c>
      <c r="F2" s="82"/>
      <c r="G2" s="83"/>
      <c r="H2" s="5"/>
    </row>
    <row r="3" spans="1:18" ht="15" customHeight="1" x14ac:dyDescent="0.25">
      <c r="A3" s="4" t="s">
        <v>356</v>
      </c>
      <c r="B3" s="2"/>
      <c r="C3" s="2"/>
    </row>
    <row r="4" spans="1:18" ht="22.5" customHeight="1" x14ac:dyDescent="0.2"/>
    <row r="5" spans="1:18" ht="22.5" customHeight="1" x14ac:dyDescent="0.2">
      <c r="D5" s="10">
        <v>719</v>
      </c>
      <c r="E5" s="10">
        <v>720</v>
      </c>
      <c r="F5" s="10">
        <v>721</v>
      </c>
      <c r="G5" s="10">
        <v>722</v>
      </c>
      <c r="H5" s="10">
        <v>725</v>
      </c>
      <c r="I5" s="10">
        <v>726</v>
      </c>
      <c r="J5" s="10">
        <v>730</v>
      </c>
      <c r="K5" s="10">
        <v>731</v>
      </c>
      <c r="L5" s="10">
        <v>732</v>
      </c>
      <c r="M5" s="10">
        <v>733</v>
      </c>
      <c r="N5" s="10">
        <v>734</v>
      </c>
      <c r="O5" s="10">
        <v>769</v>
      </c>
      <c r="P5" s="10">
        <v>770</v>
      </c>
      <c r="Q5" s="10">
        <v>771</v>
      </c>
      <c r="R5" s="69"/>
    </row>
    <row r="6" spans="1:18" ht="79.5" customHeight="1" x14ac:dyDescent="0.2">
      <c r="A6" s="63" t="s">
        <v>141</v>
      </c>
      <c r="B6" s="63" t="s">
        <v>142</v>
      </c>
      <c r="C6" s="63" t="s">
        <v>143</v>
      </c>
      <c r="D6" s="7" t="s">
        <v>83</v>
      </c>
      <c r="E6" s="7" t="s">
        <v>84</v>
      </c>
      <c r="F6" s="7" t="s">
        <v>85</v>
      </c>
      <c r="G6" s="7" t="s">
        <v>86</v>
      </c>
      <c r="H6" s="7" t="s">
        <v>87</v>
      </c>
      <c r="I6" s="7" t="s">
        <v>88</v>
      </c>
      <c r="J6" s="7" t="s">
        <v>89</v>
      </c>
      <c r="K6" s="7" t="s">
        <v>90</v>
      </c>
      <c r="L6" s="7" t="s">
        <v>91</v>
      </c>
      <c r="M6" s="7" t="s">
        <v>92</v>
      </c>
      <c r="N6" s="7" t="s">
        <v>93</v>
      </c>
      <c r="O6" s="7" t="s">
        <v>94</v>
      </c>
      <c r="P6" s="7" t="s">
        <v>95</v>
      </c>
      <c r="Q6" s="7" t="s">
        <v>340</v>
      </c>
      <c r="R6" s="69" t="s">
        <v>341</v>
      </c>
    </row>
    <row r="7" spans="1:1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Q22" ca="1" si="0">IFERROR(INDIRECT("'"&amp;$B$2&amp;"'!"&amp;ADDRESS(MATCH($B7,INDIRECT("'"&amp;$B$2&amp;"'!$B$1:$B$1095"),0),MATCH(D$5,INDIRECT("'"&amp;$B$2&amp;"'!5:5"),0))),0)</f>
        <v>944834.61</v>
      </c>
      <c r="E7" s="21">
        <f t="shared" ca="1" si="0"/>
        <v>91464718.980000004</v>
      </c>
      <c r="F7" s="21">
        <f t="shared" ca="1" si="0"/>
        <v>0</v>
      </c>
      <c r="G7" s="21">
        <f t="shared" ca="1" si="0"/>
        <v>5542295.6600000001</v>
      </c>
      <c r="H7" s="21">
        <f t="shared" ca="1" si="0"/>
        <v>0</v>
      </c>
      <c r="I7" s="21">
        <f t="shared" ca="1" si="0"/>
        <v>0</v>
      </c>
      <c r="J7" s="21">
        <f t="shared" ca="1" si="0"/>
        <v>752973.45</v>
      </c>
      <c r="K7" s="21">
        <f t="shared" ca="1" si="0"/>
        <v>0</v>
      </c>
      <c r="L7" s="21">
        <f t="shared" ca="1" si="0"/>
        <v>0</v>
      </c>
      <c r="M7" s="21">
        <f t="shared" ca="1" si="0"/>
        <v>17984706.949999999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2">
        <f ca="1">+SUM(D7:Q7)</f>
        <v>116689529.65000001</v>
      </c>
    </row>
    <row r="8" spans="1:1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28987947.520000011</v>
      </c>
      <c r="E8" s="21">
        <f t="shared" ca="1" si="0"/>
        <v>180167883.75999999</v>
      </c>
      <c r="F8" s="21">
        <f t="shared" ca="1" si="0"/>
        <v>9314.2000000000044</v>
      </c>
      <c r="G8" s="21">
        <f t="shared" ca="1" si="0"/>
        <v>0</v>
      </c>
      <c r="H8" s="21">
        <f t="shared" ca="1" si="0"/>
        <v>0</v>
      </c>
      <c r="I8" s="21">
        <f t="shared" ca="1" si="0"/>
        <v>1050556.2800000012</v>
      </c>
      <c r="J8" s="21">
        <f t="shared" ca="1" si="0"/>
        <v>2637044.65</v>
      </c>
      <c r="K8" s="21">
        <f t="shared" ca="1" si="0"/>
        <v>18244.389999999956</v>
      </c>
      <c r="L8" s="21">
        <f t="shared" ca="1" si="0"/>
        <v>0</v>
      </c>
      <c r="M8" s="21">
        <f t="shared" ca="1" si="0"/>
        <v>48540704.590000033</v>
      </c>
      <c r="N8" s="21">
        <f t="shared" ca="1" si="0"/>
        <v>0</v>
      </c>
      <c r="O8" s="21">
        <f t="shared" ca="1" si="0"/>
        <v>0</v>
      </c>
      <c r="P8" s="21">
        <f t="shared" ca="1" si="0"/>
        <v>0</v>
      </c>
      <c r="Q8" s="21">
        <f t="shared" ca="1" si="0"/>
        <v>27490750.949999988</v>
      </c>
      <c r="R8" s="22">
        <f t="shared" ref="R8:R18" ca="1" si="1">+SUM(D8:Q8)</f>
        <v>288902446.34000003</v>
      </c>
    </row>
    <row r="9" spans="1:1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536718.52999999968</v>
      </c>
      <c r="E9" s="21">
        <f t="shared" ca="1" si="0"/>
        <v>60001405.529999979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11867.45</v>
      </c>
      <c r="J9" s="21">
        <f t="shared" ca="1" si="0"/>
        <v>3157900.620000002</v>
      </c>
      <c r="K9" s="21">
        <f t="shared" ca="1" si="0"/>
        <v>0</v>
      </c>
      <c r="L9" s="21">
        <f t="shared" ca="1" si="0"/>
        <v>0</v>
      </c>
      <c r="M9" s="21">
        <f t="shared" ca="1" si="0"/>
        <v>35353242.539999999</v>
      </c>
      <c r="N9" s="21">
        <f t="shared" ca="1" si="0"/>
        <v>0</v>
      </c>
      <c r="O9" s="21">
        <f t="shared" ca="1" si="0"/>
        <v>0</v>
      </c>
      <c r="P9" s="21">
        <f t="shared" ca="1" si="0"/>
        <v>0</v>
      </c>
      <c r="Q9" s="21">
        <f t="shared" ca="1" si="0"/>
        <v>1932770.35</v>
      </c>
      <c r="R9" s="22">
        <f t="shared" ca="1" si="1"/>
        <v>100993905.01999998</v>
      </c>
    </row>
    <row r="10" spans="1:1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15054141.51</v>
      </c>
      <c r="E10" s="21">
        <f t="shared" ca="1" si="0"/>
        <v>144907596.020008</v>
      </c>
      <c r="F10" s="21">
        <f t="shared" ca="1" si="0"/>
        <v>3523.8099999999686</v>
      </c>
      <c r="G10" s="21">
        <f t="shared" ca="1" si="0"/>
        <v>0</v>
      </c>
      <c r="H10" s="21">
        <f t="shared" ca="1" si="0"/>
        <v>0</v>
      </c>
      <c r="I10" s="21">
        <f t="shared" ca="1" si="0"/>
        <v>109999.11</v>
      </c>
      <c r="J10" s="21">
        <f t="shared" ca="1" si="0"/>
        <v>9508490.7300000004</v>
      </c>
      <c r="K10" s="21">
        <f t="shared" ca="1" si="0"/>
        <v>0</v>
      </c>
      <c r="L10" s="21">
        <f t="shared" ca="1" si="0"/>
        <v>0</v>
      </c>
      <c r="M10" s="21">
        <f t="shared" ca="1" si="0"/>
        <v>12506048.290000001</v>
      </c>
      <c r="N10" s="21">
        <f t="shared" ca="1" si="0"/>
        <v>0</v>
      </c>
      <c r="O10" s="21">
        <f t="shared" ca="1" si="0"/>
        <v>0</v>
      </c>
      <c r="P10" s="21">
        <f t="shared" ca="1" si="0"/>
        <v>0</v>
      </c>
      <c r="Q10" s="21">
        <f t="shared" ca="1" si="0"/>
        <v>56752.55</v>
      </c>
      <c r="R10" s="22">
        <f t="shared" ca="1" si="1"/>
        <v>182146552.020008</v>
      </c>
    </row>
    <row r="11" spans="1:1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103015</v>
      </c>
      <c r="E11" s="21">
        <f t="shared" ca="1" si="0"/>
        <v>2559007.5</v>
      </c>
      <c r="F11" s="21">
        <f t="shared" ca="1" si="0"/>
        <v>302</v>
      </c>
      <c r="G11" s="21">
        <f t="shared" ca="1" si="0"/>
        <v>0</v>
      </c>
      <c r="H11" s="21">
        <f t="shared" ca="1" si="0"/>
        <v>0</v>
      </c>
      <c r="I11" s="21">
        <f t="shared" ca="1" si="0"/>
        <v>17100</v>
      </c>
      <c r="J11" s="21">
        <f t="shared" ca="1" si="0"/>
        <v>962636.05</v>
      </c>
      <c r="K11" s="21">
        <f t="shared" ca="1" si="0"/>
        <v>5754.12</v>
      </c>
      <c r="L11" s="21">
        <f t="shared" ca="1" si="0"/>
        <v>0</v>
      </c>
      <c r="M11" s="21">
        <f t="shared" ca="1" si="0"/>
        <v>1287.8900000000001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2">
        <f t="shared" ca="1" si="1"/>
        <v>3649102.56</v>
      </c>
    </row>
    <row r="12" spans="1:1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2">
        <f t="shared" ca="1" si="1"/>
        <v>0</v>
      </c>
    </row>
    <row r="13" spans="1:1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19157.41</v>
      </c>
      <c r="E13" s="21">
        <f t="shared" ca="1" si="0"/>
        <v>1295345.18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766503.28</v>
      </c>
      <c r="K13" s="21">
        <f t="shared" ca="1" si="0"/>
        <v>36.78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0</v>
      </c>
      <c r="P13" s="21">
        <f t="shared" ca="1" si="0"/>
        <v>0</v>
      </c>
      <c r="Q13" s="21">
        <f t="shared" ca="1" si="0"/>
        <v>0</v>
      </c>
      <c r="R13" s="22">
        <f t="shared" ca="1" si="1"/>
        <v>2081042.65</v>
      </c>
    </row>
    <row r="14" spans="1:1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1001468.48</v>
      </c>
      <c r="E14" s="21">
        <f t="shared" ca="1" si="0"/>
        <v>17515379.219999999</v>
      </c>
      <c r="F14" s="21">
        <f t="shared" ca="1" si="0"/>
        <v>2.1800000000000002</v>
      </c>
      <c r="G14" s="21">
        <f t="shared" ca="1" si="0"/>
        <v>0</v>
      </c>
      <c r="H14" s="21">
        <f t="shared" ca="1" si="0"/>
        <v>45010.25</v>
      </c>
      <c r="I14" s="21">
        <f t="shared" ca="1" si="0"/>
        <v>400065.32999999996</v>
      </c>
      <c r="J14" s="21">
        <f t="shared" ca="1" si="0"/>
        <v>2761173.93</v>
      </c>
      <c r="K14" s="21">
        <f t="shared" ca="1" si="0"/>
        <v>0</v>
      </c>
      <c r="L14" s="21">
        <f t="shared" ca="1" si="0"/>
        <v>0</v>
      </c>
      <c r="M14" s="21">
        <f t="shared" ca="1" si="0"/>
        <v>1085912.55</v>
      </c>
      <c r="N14" s="21">
        <f t="shared" ca="1" si="0"/>
        <v>0</v>
      </c>
      <c r="O14" s="21">
        <f t="shared" ca="1" si="0"/>
        <v>0</v>
      </c>
      <c r="P14" s="21">
        <f t="shared" ca="1" si="0"/>
        <v>0</v>
      </c>
      <c r="Q14" s="21">
        <f t="shared" ca="1" si="0"/>
        <v>0</v>
      </c>
      <c r="R14" s="22">
        <f t="shared" ca="1" si="1"/>
        <v>22809011.939999998</v>
      </c>
    </row>
    <row r="15" spans="1:1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2">
        <f t="shared" ca="1" si="1"/>
        <v>0</v>
      </c>
    </row>
    <row r="16" spans="1:1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2">
        <f t="shared" ca="1" si="1"/>
        <v>0</v>
      </c>
    </row>
    <row r="17" spans="1:18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17276212</v>
      </c>
      <c r="E17" s="21">
        <f t="shared" ca="1" si="0"/>
        <v>19171462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65144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1652341</v>
      </c>
      <c r="N17" s="21">
        <f t="shared" ca="1" si="0"/>
        <v>17600</v>
      </c>
      <c r="O17" s="21">
        <f t="shared" ca="1" si="0"/>
        <v>0</v>
      </c>
      <c r="P17" s="21">
        <f t="shared" ca="1" si="0"/>
        <v>0</v>
      </c>
      <c r="Q17" s="21">
        <f t="shared" ca="1" si="0"/>
        <v>40000</v>
      </c>
      <c r="R17" s="22">
        <f t="shared" ca="1" si="1"/>
        <v>38222759</v>
      </c>
    </row>
    <row r="18" spans="1:18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96000</v>
      </c>
      <c r="E18" s="21">
        <f t="shared" ca="1" si="0"/>
        <v>707574.8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697339.22</v>
      </c>
      <c r="K18" s="21">
        <f t="shared" ca="1" si="0"/>
        <v>0</v>
      </c>
      <c r="L18" s="21">
        <f t="shared" ca="1" si="0"/>
        <v>0</v>
      </c>
      <c r="M18" s="21">
        <f t="shared" ca="1" si="0"/>
        <v>22000</v>
      </c>
      <c r="N18" s="21">
        <f t="shared" ca="1" si="0"/>
        <v>0</v>
      </c>
      <c r="O18" s="21">
        <f t="shared" ca="1" si="0"/>
        <v>0</v>
      </c>
      <c r="P18" s="21">
        <f t="shared" ca="1" si="0"/>
        <v>0</v>
      </c>
      <c r="Q18" s="21">
        <f t="shared" ca="1" si="0"/>
        <v>0</v>
      </c>
      <c r="R18" s="22">
        <f t="shared" ca="1" si="1"/>
        <v>1522914.02</v>
      </c>
    </row>
    <row r="19" spans="1:18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2">
        <f t="shared" ref="R19:R41" ca="1" si="2">+SUM(D19:Q19)</f>
        <v>0</v>
      </c>
    </row>
    <row r="20" spans="1:18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357136.37</v>
      </c>
      <c r="E20" s="21">
        <f t="shared" ca="1" si="0"/>
        <v>1040949.9900000001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2247</v>
      </c>
      <c r="J20" s="21">
        <f t="shared" ca="1" si="0"/>
        <v>764184.69</v>
      </c>
      <c r="K20" s="21">
        <f t="shared" ca="1" si="0"/>
        <v>0</v>
      </c>
      <c r="L20" s="21">
        <f t="shared" ca="1" si="0"/>
        <v>0</v>
      </c>
      <c r="M20" s="21">
        <f t="shared" ca="1" si="0"/>
        <v>503379.77</v>
      </c>
      <c r="N20" s="21">
        <f t="shared" ca="1" si="0"/>
        <v>0</v>
      </c>
      <c r="O20" s="21">
        <f t="shared" ca="1" si="0"/>
        <v>0</v>
      </c>
      <c r="P20" s="21">
        <f t="shared" ca="1" si="0"/>
        <v>0</v>
      </c>
      <c r="Q20" s="21">
        <f t="shared" ca="1" si="0"/>
        <v>0</v>
      </c>
      <c r="R20" s="22">
        <f t="shared" ca="1" si="2"/>
        <v>2667897.8199999998</v>
      </c>
    </row>
    <row r="21" spans="1:18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163756.11000000002</v>
      </c>
      <c r="E21" s="21">
        <f t="shared" ca="1" si="0"/>
        <v>274640.47000000003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1500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0</v>
      </c>
      <c r="P21" s="21">
        <f t="shared" ca="1" si="0"/>
        <v>0</v>
      </c>
      <c r="Q21" s="21">
        <f t="shared" ca="1" si="0"/>
        <v>227629.82</v>
      </c>
      <c r="R21" s="22">
        <f t="shared" ca="1" si="2"/>
        <v>667526.40000000014</v>
      </c>
    </row>
    <row r="22" spans="1:18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74916303.040000007</v>
      </c>
      <c r="E22" s="21">
        <f t="shared" ca="1" si="0"/>
        <v>399473430.10000002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19184421.420000002</v>
      </c>
      <c r="J22" s="21">
        <f t="shared" ca="1" si="0"/>
        <v>9194050.3599999994</v>
      </c>
      <c r="K22" s="21">
        <f t="shared" ca="1" si="0"/>
        <v>12649.92</v>
      </c>
      <c r="L22" s="21">
        <f t="shared" ca="1" si="0"/>
        <v>0</v>
      </c>
      <c r="M22" s="21">
        <f t="shared" ca="1" si="0"/>
        <v>39928557.18</v>
      </c>
      <c r="N22" s="21">
        <f t="shared" ca="1" si="0"/>
        <v>4555818.68</v>
      </c>
      <c r="O22" s="21">
        <f t="shared" ca="1" si="0"/>
        <v>0</v>
      </c>
      <c r="P22" s="21">
        <f t="shared" ca="1" si="0"/>
        <v>0</v>
      </c>
      <c r="Q22" s="21">
        <f t="shared" ca="1" si="0"/>
        <v>0</v>
      </c>
      <c r="R22" s="22">
        <f t="shared" ca="1" si="2"/>
        <v>547265230.70000005</v>
      </c>
    </row>
    <row r="23" spans="1:18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Q38" ca="1" si="3">IFERROR(INDIRECT("'"&amp;$B$2&amp;"'!"&amp;ADDRESS(MATCH($B23,INDIRECT("'"&amp;$B$2&amp;"'!$B$1:$B$1095"),0),MATCH(D$5,INDIRECT("'"&amp;$B$2&amp;"'!5:5"),0))),0)</f>
        <v>2078444.3800000001</v>
      </c>
      <c r="E23" s="21">
        <f t="shared" ca="1" si="3"/>
        <v>17065600.439999998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467550.74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274692.51000000007</v>
      </c>
      <c r="N23" s="21">
        <f t="shared" ca="1" si="3"/>
        <v>0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2">
        <f t="shared" ca="1" si="2"/>
        <v>19886288.069999997</v>
      </c>
    </row>
    <row r="24" spans="1:18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3"/>
        <v>4990936.29</v>
      </c>
      <c r="E24" s="21">
        <f t="shared" ca="1" si="3"/>
        <v>6962531.6500000702</v>
      </c>
      <c r="F24" s="21">
        <f t="shared" ca="1" si="3"/>
        <v>0</v>
      </c>
      <c r="G24" s="21">
        <f t="shared" ca="1" si="3"/>
        <v>0</v>
      </c>
      <c r="H24" s="21">
        <f t="shared" ca="1" si="3"/>
        <v>0</v>
      </c>
      <c r="I24" s="21">
        <f t="shared" ca="1" si="3"/>
        <v>504053.1</v>
      </c>
      <c r="J24" s="21">
        <f t="shared" ca="1" si="3"/>
        <v>1665</v>
      </c>
      <c r="K24" s="21">
        <f t="shared" ca="1" si="3"/>
        <v>0</v>
      </c>
      <c r="L24" s="21">
        <f t="shared" ca="1" si="3"/>
        <v>0</v>
      </c>
      <c r="M24" s="21">
        <f t="shared" ca="1" si="3"/>
        <v>231603.94</v>
      </c>
      <c r="N24" s="21">
        <f t="shared" ca="1" si="3"/>
        <v>20617</v>
      </c>
      <c r="O24" s="21">
        <f t="shared" ca="1" si="3"/>
        <v>0</v>
      </c>
      <c r="P24" s="21">
        <f t="shared" ca="1" si="3"/>
        <v>0</v>
      </c>
      <c r="Q24" s="21">
        <f t="shared" ca="1" si="3"/>
        <v>0</v>
      </c>
      <c r="R24" s="22">
        <f t="shared" ca="1" si="2"/>
        <v>12711406.980000069</v>
      </c>
    </row>
    <row r="25" spans="1:18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3"/>
        <v>925</v>
      </c>
      <c r="E25" s="21">
        <f t="shared" ca="1" si="3"/>
        <v>137063.16999999998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2340</v>
      </c>
      <c r="K25" s="21">
        <f t="shared" ca="1" si="3"/>
        <v>0</v>
      </c>
      <c r="L25" s="21">
        <f t="shared" ca="1" si="3"/>
        <v>0</v>
      </c>
      <c r="M25" s="21">
        <f t="shared" ca="1" si="3"/>
        <v>20000</v>
      </c>
      <c r="N25" s="21">
        <f t="shared" ca="1" si="3"/>
        <v>0</v>
      </c>
      <c r="O25" s="21">
        <f t="shared" ca="1" si="3"/>
        <v>0</v>
      </c>
      <c r="P25" s="21">
        <f t="shared" ca="1" si="3"/>
        <v>0</v>
      </c>
      <c r="Q25" s="21">
        <f t="shared" ca="1" si="3"/>
        <v>0</v>
      </c>
      <c r="R25" s="22">
        <f t="shared" ca="1" si="2"/>
        <v>160328.16999999998</v>
      </c>
    </row>
    <row r="26" spans="1:18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3"/>
        <v>1328745.7930000001</v>
      </c>
      <c r="E26" s="21">
        <f t="shared" ca="1" si="3"/>
        <v>5782928.3949999986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23526.65</v>
      </c>
      <c r="J26" s="21">
        <f t="shared" ca="1" si="3"/>
        <v>1004126</v>
      </c>
      <c r="K26" s="21">
        <f t="shared" ca="1" si="3"/>
        <v>11345.2</v>
      </c>
      <c r="L26" s="21">
        <f t="shared" ca="1" si="3"/>
        <v>0</v>
      </c>
      <c r="M26" s="21">
        <f t="shared" ca="1" si="3"/>
        <v>71339.17</v>
      </c>
      <c r="N26" s="21">
        <f t="shared" ca="1" si="3"/>
        <v>0</v>
      </c>
      <c r="O26" s="21">
        <f t="shared" ca="1" si="3"/>
        <v>0</v>
      </c>
      <c r="P26" s="21">
        <f t="shared" ca="1" si="3"/>
        <v>0</v>
      </c>
      <c r="Q26" s="21">
        <f t="shared" ca="1" si="3"/>
        <v>0</v>
      </c>
      <c r="R26" s="22">
        <f t="shared" ca="1" si="2"/>
        <v>8222011.2079999996</v>
      </c>
    </row>
    <row r="27" spans="1:18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3"/>
        <v>20058.72</v>
      </c>
      <c r="E27" s="21">
        <f t="shared" ca="1" si="3"/>
        <v>3935.8299999999995</v>
      </c>
      <c r="F27" s="21">
        <f t="shared" ca="1" si="3"/>
        <v>0</v>
      </c>
      <c r="G27" s="21">
        <f t="shared" ca="1" si="3"/>
        <v>0</v>
      </c>
      <c r="H27" s="21">
        <f t="shared" ca="1" si="3"/>
        <v>0</v>
      </c>
      <c r="I27" s="21">
        <f t="shared" ca="1" si="3"/>
        <v>0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491090.78000000038</v>
      </c>
      <c r="N27" s="21">
        <f t="shared" ca="1" si="3"/>
        <v>0</v>
      </c>
      <c r="O27" s="21">
        <f t="shared" ca="1" si="3"/>
        <v>0</v>
      </c>
      <c r="P27" s="21">
        <f t="shared" ca="1" si="3"/>
        <v>0</v>
      </c>
      <c r="Q27" s="21">
        <f t="shared" ca="1" si="3"/>
        <v>0</v>
      </c>
      <c r="R27" s="22">
        <f t="shared" ca="1" si="2"/>
        <v>515085.33000000037</v>
      </c>
    </row>
    <row r="28" spans="1:18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3"/>
        <v>0</v>
      </c>
      <c r="E28" s="21">
        <f t="shared" ca="1" si="3"/>
        <v>103213.3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1">
        <f t="shared" ca="1" si="3"/>
        <v>0</v>
      </c>
      <c r="P28" s="21">
        <f t="shared" ca="1" si="3"/>
        <v>0</v>
      </c>
      <c r="Q28" s="21">
        <f t="shared" ca="1" si="3"/>
        <v>0</v>
      </c>
      <c r="R28" s="22">
        <f t="shared" ca="1" si="2"/>
        <v>103213.3</v>
      </c>
    </row>
    <row r="29" spans="1:18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3"/>
        <v>4678</v>
      </c>
      <c r="E29" s="21">
        <f t="shared" ca="1" si="3"/>
        <v>23710341.093499999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412066.02</v>
      </c>
      <c r="J29" s="21">
        <f t="shared" ca="1" si="3"/>
        <v>16434.71</v>
      </c>
      <c r="K29" s="21">
        <f t="shared" ca="1" si="3"/>
        <v>419846.67</v>
      </c>
      <c r="L29" s="21">
        <f t="shared" ca="1" si="3"/>
        <v>0</v>
      </c>
      <c r="M29" s="21">
        <f t="shared" ca="1" si="3"/>
        <v>0</v>
      </c>
      <c r="N29" s="21">
        <f t="shared" ca="1" si="3"/>
        <v>86907.63</v>
      </c>
      <c r="O29" s="21">
        <f t="shared" ca="1" si="3"/>
        <v>0</v>
      </c>
      <c r="P29" s="21">
        <f t="shared" ca="1" si="3"/>
        <v>0</v>
      </c>
      <c r="Q29" s="21">
        <f t="shared" ca="1" si="3"/>
        <v>295344.94</v>
      </c>
      <c r="R29" s="22">
        <f t="shared" ca="1" si="2"/>
        <v>24945619.063500002</v>
      </c>
    </row>
    <row r="30" spans="1:18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3"/>
        <v>66330.39</v>
      </c>
      <c r="E30" s="21">
        <f t="shared" ca="1" si="3"/>
        <v>2632998.2799999998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437536.42</v>
      </c>
      <c r="K30" s="21">
        <f t="shared" ca="1" si="3"/>
        <v>89222.48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3"/>
        <v>0</v>
      </c>
      <c r="P30" s="21">
        <f t="shared" ca="1" si="3"/>
        <v>0</v>
      </c>
      <c r="Q30" s="21">
        <f t="shared" ca="1" si="3"/>
        <v>0</v>
      </c>
      <c r="R30" s="22">
        <f t="shared" ca="1" si="2"/>
        <v>3226087.57</v>
      </c>
    </row>
    <row r="31" spans="1:18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3"/>
        <v>3938212.4025889998</v>
      </c>
      <c r="E31" s="21">
        <f t="shared" ca="1" si="3"/>
        <v>3270287.7141249999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498135.47000299999</v>
      </c>
      <c r="J31" s="21">
        <f t="shared" ca="1" si="3"/>
        <v>9520</v>
      </c>
      <c r="K31" s="21">
        <f t="shared" ca="1" si="3"/>
        <v>137244.20004600001</v>
      </c>
      <c r="L31" s="21">
        <f t="shared" ca="1" si="3"/>
        <v>0</v>
      </c>
      <c r="M31" s="21">
        <f t="shared" ca="1" si="3"/>
        <v>3349367.5060359999</v>
      </c>
      <c r="N31" s="21">
        <f t="shared" ca="1" si="3"/>
        <v>0</v>
      </c>
      <c r="O31" s="21">
        <f t="shared" ca="1" si="3"/>
        <v>0</v>
      </c>
      <c r="P31" s="21">
        <f t="shared" ca="1" si="3"/>
        <v>0</v>
      </c>
      <c r="Q31" s="21">
        <f t="shared" ca="1" si="3"/>
        <v>3563933.268098</v>
      </c>
      <c r="R31" s="22">
        <f t="shared" ca="1" si="2"/>
        <v>14766700.560897</v>
      </c>
    </row>
    <row r="32" spans="1:18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3"/>
        <v>130035.70000000391</v>
      </c>
      <c r="E32" s="21">
        <f t="shared" ca="1" si="3"/>
        <v>148625.30999999857</v>
      </c>
      <c r="F32" s="21">
        <f t="shared" ca="1" si="3"/>
        <v>1050.3499999999999</v>
      </c>
      <c r="G32" s="21">
        <f t="shared" ca="1" si="3"/>
        <v>0</v>
      </c>
      <c r="H32" s="21">
        <f t="shared" ca="1" si="3"/>
        <v>0</v>
      </c>
      <c r="I32" s="21">
        <f t="shared" ca="1" si="3"/>
        <v>10390</v>
      </c>
      <c r="J32" s="21">
        <f t="shared" ca="1" si="3"/>
        <v>0</v>
      </c>
      <c r="K32" s="21">
        <f t="shared" ca="1" si="3"/>
        <v>4617.6400000000003</v>
      </c>
      <c r="L32" s="21">
        <f t="shared" ca="1" si="3"/>
        <v>0</v>
      </c>
      <c r="M32" s="21">
        <f t="shared" ca="1" si="3"/>
        <v>0</v>
      </c>
      <c r="N32" s="21">
        <f t="shared" ca="1" si="3"/>
        <v>0</v>
      </c>
      <c r="O32" s="21">
        <f t="shared" ca="1" si="3"/>
        <v>0</v>
      </c>
      <c r="P32" s="21">
        <f t="shared" ca="1" si="3"/>
        <v>0</v>
      </c>
      <c r="Q32" s="21">
        <f t="shared" ca="1" si="3"/>
        <v>0</v>
      </c>
      <c r="R32" s="22">
        <f t="shared" ca="1" si="2"/>
        <v>294719.00000000244</v>
      </c>
    </row>
    <row r="33" spans="1:18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3"/>
        <v>311550</v>
      </c>
      <c r="E33" s="21">
        <f t="shared" ca="1" si="3"/>
        <v>16887852.009999998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29030.400000000001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12203423.930000002</v>
      </c>
      <c r="N33" s="21">
        <f t="shared" ca="1" si="3"/>
        <v>12600</v>
      </c>
      <c r="O33" s="21">
        <f t="shared" ca="1" si="3"/>
        <v>0</v>
      </c>
      <c r="P33" s="21">
        <f t="shared" ca="1" si="3"/>
        <v>0</v>
      </c>
      <c r="Q33" s="21">
        <f t="shared" ca="1" si="3"/>
        <v>0</v>
      </c>
      <c r="R33" s="22">
        <f t="shared" ca="1" si="2"/>
        <v>29444456.339999996</v>
      </c>
    </row>
    <row r="34" spans="1:18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3"/>
        <v>2858762.8089000001</v>
      </c>
      <c r="E34" s="21">
        <f t="shared" ca="1" si="3"/>
        <v>9807063.2846000008</v>
      </c>
      <c r="F34" s="21">
        <f t="shared" ca="1" si="3"/>
        <v>0</v>
      </c>
      <c r="G34" s="21">
        <f t="shared" ca="1" si="3"/>
        <v>0</v>
      </c>
      <c r="H34" s="21">
        <f t="shared" ca="1" si="3"/>
        <v>0</v>
      </c>
      <c r="I34" s="21">
        <f t="shared" ca="1" si="3"/>
        <v>10537.38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15457274.749199999</v>
      </c>
      <c r="N34" s="21">
        <f t="shared" ca="1" si="3"/>
        <v>790236.62</v>
      </c>
      <c r="O34" s="21">
        <f t="shared" ca="1" si="3"/>
        <v>0</v>
      </c>
      <c r="P34" s="21">
        <f t="shared" ca="1" si="3"/>
        <v>0</v>
      </c>
      <c r="Q34" s="21">
        <f t="shared" ca="1" si="3"/>
        <v>39938630.18</v>
      </c>
      <c r="R34" s="22">
        <f t="shared" ca="1" si="2"/>
        <v>68862505.022699997</v>
      </c>
    </row>
    <row r="35" spans="1:18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3"/>
        <v>173543</v>
      </c>
      <c r="E35" s="21">
        <f t="shared" ca="1" si="3"/>
        <v>2883098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10000</v>
      </c>
      <c r="J35" s="21">
        <f t="shared" ca="1" si="3"/>
        <v>64700</v>
      </c>
      <c r="K35" s="21">
        <f t="shared" ca="1" si="3"/>
        <v>0</v>
      </c>
      <c r="L35" s="21">
        <f t="shared" ca="1" si="3"/>
        <v>0</v>
      </c>
      <c r="M35" s="21">
        <f t="shared" ca="1" si="3"/>
        <v>2702610</v>
      </c>
      <c r="N35" s="21">
        <f t="shared" ca="1" si="3"/>
        <v>0</v>
      </c>
      <c r="O35" s="21">
        <f t="shared" ca="1" si="3"/>
        <v>0</v>
      </c>
      <c r="P35" s="21">
        <f t="shared" ca="1" si="3"/>
        <v>0</v>
      </c>
      <c r="Q35" s="21">
        <f t="shared" ca="1" si="3"/>
        <v>0</v>
      </c>
      <c r="R35" s="22">
        <f t="shared" ca="1" si="2"/>
        <v>5833951</v>
      </c>
    </row>
    <row r="36" spans="1:18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3"/>
        <v>0</v>
      </c>
      <c r="P36" s="21">
        <f t="shared" ca="1" si="3"/>
        <v>0</v>
      </c>
      <c r="Q36" s="21">
        <f t="shared" ca="1" si="3"/>
        <v>0</v>
      </c>
      <c r="R36" s="22">
        <f t="shared" ca="1" si="2"/>
        <v>0</v>
      </c>
    </row>
    <row r="37" spans="1:18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3"/>
        <v>1660771.19</v>
      </c>
      <c r="E37" s="21">
        <f t="shared" ca="1" si="3"/>
        <v>15286910.84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4830</v>
      </c>
      <c r="J37" s="21">
        <f t="shared" ca="1" si="3"/>
        <v>914021.45</v>
      </c>
      <c r="K37" s="21">
        <f t="shared" ca="1" si="3"/>
        <v>0</v>
      </c>
      <c r="L37" s="21">
        <f t="shared" ca="1" si="3"/>
        <v>0</v>
      </c>
      <c r="M37" s="21">
        <f t="shared" ca="1" si="3"/>
        <v>12232189.41</v>
      </c>
      <c r="N37" s="21">
        <f t="shared" ca="1" si="3"/>
        <v>0</v>
      </c>
      <c r="O37" s="21">
        <f t="shared" ca="1" si="3"/>
        <v>0</v>
      </c>
      <c r="P37" s="21">
        <f t="shared" ca="1" si="3"/>
        <v>0</v>
      </c>
      <c r="Q37" s="21">
        <f t="shared" ca="1" si="3"/>
        <v>2900561.93</v>
      </c>
      <c r="R37" s="22">
        <f t="shared" ca="1" si="2"/>
        <v>32999284.82</v>
      </c>
    </row>
    <row r="38" spans="1:18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3"/>
        <v>0</v>
      </c>
      <c r="E38" s="21">
        <f t="shared" ca="1" si="3"/>
        <v>14.91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477.02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2">
        <f t="shared" ca="1" si="2"/>
        <v>491.93</v>
      </c>
    </row>
    <row r="39" spans="1:18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Q54" ca="1" si="4">IFERROR(INDIRECT("'"&amp;$B$2&amp;"'!"&amp;ADDRESS(MATCH($B39,INDIRECT("'"&amp;$B$2&amp;"'!$B$1:$B$1095"),0),MATCH(D$5,INDIRECT("'"&amp;$B$2&amp;"'!5:5"),0))),0)</f>
        <v>6970.85</v>
      </c>
      <c r="E39" s="21">
        <f t="shared" ca="1" si="4"/>
        <v>67188.259999999995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1308.4100000000001</v>
      </c>
      <c r="J39" s="21">
        <f t="shared" ca="1" si="4"/>
        <v>3180704.78</v>
      </c>
      <c r="K39" s="21">
        <f t="shared" ca="1" si="4"/>
        <v>0</v>
      </c>
      <c r="L39" s="21">
        <f t="shared" ca="1" si="4"/>
        <v>0</v>
      </c>
      <c r="M39" s="21">
        <f t="shared" ca="1" si="4"/>
        <v>1071.43</v>
      </c>
      <c r="N39" s="21">
        <f t="shared" ca="1" si="4"/>
        <v>0</v>
      </c>
      <c r="O39" s="21">
        <f t="shared" ca="1" si="4"/>
        <v>0</v>
      </c>
      <c r="P39" s="21">
        <f t="shared" ca="1" si="4"/>
        <v>0</v>
      </c>
      <c r="Q39" s="21">
        <f t="shared" ca="1" si="4"/>
        <v>0</v>
      </c>
      <c r="R39" s="22">
        <f t="shared" ca="1" si="2"/>
        <v>3257243.73</v>
      </c>
    </row>
    <row r="40" spans="1:18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1">
        <f t="shared" ca="1" si="4"/>
        <v>0</v>
      </c>
      <c r="N40" s="21">
        <f t="shared" ca="1" si="4"/>
        <v>0</v>
      </c>
      <c r="O40" s="21">
        <f t="shared" ca="1" si="4"/>
        <v>0</v>
      </c>
      <c r="P40" s="21">
        <f t="shared" ca="1" si="4"/>
        <v>0</v>
      </c>
      <c r="Q40" s="21">
        <f t="shared" ca="1" si="4"/>
        <v>0</v>
      </c>
      <c r="R40" s="22">
        <f t="shared" ca="1" si="2"/>
        <v>0</v>
      </c>
    </row>
    <row r="41" spans="1:18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0</v>
      </c>
      <c r="L41" s="21">
        <f t="shared" ca="1" si="4"/>
        <v>0</v>
      </c>
      <c r="M41" s="21">
        <f t="shared" ca="1" si="4"/>
        <v>0</v>
      </c>
      <c r="N41" s="21">
        <f t="shared" ca="1" si="4"/>
        <v>0</v>
      </c>
      <c r="O41" s="21">
        <f t="shared" ca="1" si="4"/>
        <v>0</v>
      </c>
      <c r="P41" s="21">
        <f t="shared" ca="1" si="4"/>
        <v>0</v>
      </c>
      <c r="Q41" s="21">
        <f t="shared" ca="1" si="4"/>
        <v>0</v>
      </c>
      <c r="R41" s="22">
        <f t="shared" ca="1" si="2"/>
        <v>0</v>
      </c>
    </row>
    <row r="42" spans="1:18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682166.42999999993</v>
      </c>
      <c r="E42" s="21">
        <f t="shared" ca="1" si="4"/>
        <v>107252.30000000015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1595.03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1">
        <f t="shared" ca="1" si="4"/>
        <v>0</v>
      </c>
      <c r="N42" s="21">
        <f t="shared" ca="1" si="4"/>
        <v>0</v>
      </c>
      <c r="O42" s="21">
        <f t="shared" ca="1" si="4"/>
        <v>0</v>
      </c>
      <c r="P42" s="21">
        <f t="shared" ca="1" si="4"/>
        <v>0</v>
      </c>
      <c r="Q42" s="21">
        <f t="shared" ca="1" si="4"/>
        <v>0</v>
      </c>
      <c r="R42" s="22">
        <f t="shared" ref="R42:R51" ca="1" si="5">+SUM(D42:Q42)</f>
        <v>791013.76000000013</v>
      </c>
    </row>
    <row r="43" spans="1:18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250</v>
      </c>
      <c r="E43" s="21">
        <f t="shared" ca="1" si="4"/>
        <v>1301.4199999999996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1">
        <f t="shared" ca="1" si="4"/>
        <v>0</v>
      </c>
      <c r="M43" s="21">
        <f t="shared" ca="1" si="4"/>
        <v>0</v>
      </c>
      <c r="N43" s="21">
        <f t="shared" ca="1" si="4"/>
        <v>0</v>
      </c>
      <c r="O43" s="21">
        <f t="shared" ca="1" si="4"/>
        <v>0</v>
      </c>
      <c r="P43" s="21">
        <f t="shared" ca="1" si="4"/>
        <v>0</v>
      </c>
      <c r="Q43" s="21">
        <f t="shared" ca="1" si="4"/>
        <v>0</v>
      </c>
      <c r="R43" s="22">
        <f t="shared" ca="1" si="5"/>
        <v>1551.4199999999996</v>
      </c>
    </row>
    <row r="44" spans="1:18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-423497.27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-2252377.63</v>
      </c>
      <c r="K44" s="21">
        <f t="shared" ca="1" si="4"/>
        <v>0</v>
      </c>
      <c r="L44" s="21">
        <f t="shared" ca="1" si="4"/>
        <v>0</v>
      </c>
      <c r="M44" s="21">
        <f t="shared" ca="1" si="4"/>
        <v>0</v>
      </c>
      <c r="N44" s="21">
        <f t="shared" ca="1" si="4"/>
        <v>0</v>
      </c>
      <c r="O44" s="21">
        <f t="shared" ca="1" si="4"/>
        <v>0</v>
      </c>
      <c r="P44" s="21">
        <f t="shared" ca="1" si="4"/>
        <v>0</v>
      </c>
      <c r="Q44" s="21">
        <f t="shared" ca="1" si="4"/>
        <v>0</v>
      </c>
      <c r="R44" s="22">
        <f t="shared" ca="1" si="5"/>
        <v>-2675874.9</v>
      </c>
    </row>
    <row r="45" spans="1:18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0.72</v>
      </c>
      <c r="E45" s="21">
        <f t="shared" ca="1" si="4"/>
        <v>81935.240000000005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190375.85</v>
      </c>
      <c r="K45" s="21">
        <f t="shared" ca="1" si="4"/>
        <v>2095.2399999999998</v>
      </c>
      <c r="L45" s="21">
        <f t="shared" ca="1" si="4"/>
        <v>0</v>
      </c>
      <c r="M45" s="21">
        <f t="shared" ca="1" si="4"/>
        <v>0</v>
      </c>
      <c r="N45" s="21">
        <f t="shared" ca="1" si="4"/>
        <v>0</v>
      </c>
      <c r="O45" s="21">
        <f t="shared" ca="1" si="4"/>
        <v>0</v>
      </c>
      <c r="P45" s="21">
        <f t="shared" ca="1" si="4"/>
        <v>0</v>
      </c>
      <c r="Q45" s="21">
        <f t="shared" ca="1" si="4"/>
        <v>0</v>
      </c>
      <c r="R45" s="22">
        <f t="shared" ca="1" si="5"/>
        <v>274407.05</v>
      </c>
    </row>
    <row r="46" spans="1:18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230345.29</v>
      </c>
      <c r="E46" s="21">
        <f t="shared" ca="1" si="4"/>
        <v>133027.1999999999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1">
        <f t="shared" ca="1" si="4"/>
        <v>0</v>
      </c>
      <c r="M46" s="21">
        <f t="shared" ca="1" si="4"/>
        <v>0</v>
      </c>
      <c r="N46" s="21">
        <f t="shared" ca="1" si="4"/>
        <v>0</v>
      </c>
      <c r="O46" s="21">
        <f t="shared" ca="1" si="4"/>
        <v>0</v>
      </c>
      <c r="P46" s="21">
        <f t="shared" ca="1" si="4"/>
        <v>0</v>
      </c>
      <c r="Q46" s="21">
        <f t="shared" ca="1" si="4"/>
        <v>0</v>
      </c>
      <c r="R46" s="22">
        <f t="shared" ca="1" si="5"/>
        <v>363372.48999999987</v>
      </c>
    </row>
    <row r="47" spans="1:18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1">
        <f t="shared" ca="1" si="4"/>
        <v>0</v>
      </c>
      <c r="M47" s="21">
        <f t="shared" ca="1" si="4"/>
        <v>0</v>
      </c>
      <c r="N47" s="21">
        <f t="shared" ca="1" si="4"/>
        <v>0</v>
      </c>
      <c r="O47" s="21">
        <f t="shared" ca="1" si="4"/>
        <v>0</v>
      </c>
      <c r="P47" s="21">
        <f t="shared" ca="1" si="4"/>
        <v>0</v>
      </c>
      <c r="Q47" s="21">
        <f t="shared" ca="1" si="4"/>
        <v>0</v>
      </c>
      <c r="R47" s="22">
        <f t="shared" ca="1" si="5"/>
        <v>0</v>
      </c>
    </row>
    <row r="48" spans="1:18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64.089999999999804</v>
      </c>
      <c r="E48" s="21">
        <f t="shared" ca="1" si="4"/>
        <v>-1180946.7100000007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194856.01</v>
      </c>
      <c r="J48" s="21">
        <f t="shared" ca="1" si="4"/>
        <v>675</v>
      </c>
      <c r="K48" s="21">
        <f t="shared" ca="1" si="4"/>
        <v>0</v>
      </c>
      <c r="L48" s="21">
        <f t="shared" ca="1" si="4"/>
        <v>0</v>
      </c>
      <c r="M48" s="21">
        <f t="shared" ca="1" si="4"/>
        <v>0</v>
      </c>
      <c r="N48" s="21">
        <f t="shared" ca="1" si="4"/>
        <v>0</v>
      </c>
      <c r="O48" s="21">
        <f t="shared" ca="1" si="4"/>
        <v>0</v>
      </c>
      <c r="P48" s="21">
        <f t="shared" ca="1" si="4"/>
        <v>0</v>
      </c>
      <c r="Q48" s="21">
        <f t="shared" ca="1" si="4"/>
        <v>0</v>
      </c>
      <c r="R48" s="22">
        <f t="shared" ca="1" si="5"/>
        <v>-985351.61000000057</v>
      </c>
    </row>
    <row r="49" spans="1:18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20898.599999999999</v>
      </c>
      <c r="E49" s="21">
        <f t="shared" ca="1" si="4"/>
        <v>5731.77</v>
      </c>
      <c r="F49" s="21">
        <f t="shared" ca="1" si="4"/>
        <v>251.25</v>
      </c>
      <c r="G49" s="21">
        <f t="shared" ca="1" si="4"/>
        <v>0.75</v>
      </c>
      <c r="H49" s="21">
        <f t="shared" ca="1" si="4"/>
        <v>0</v>
      </c>
      <c r="I49" s="21">
        <f t="shared" ca="1" si="4"/>
        <v>0</v>
      </c>
      <c r="J49" s="21">
        <f t="shared" ca="1" si="4"/>
        <v>783016.88210475049</v>
      </c>
      <c r="K49" s="21">
        <f t="shared" ca="1" si="4"/>
        <v>0</v>
      </c>
      <c r="L49" s="21">
        <f t="shared" ca="1" si="4"/>
        <v>0</v>
      </c>
      <c r="M49" s="21">
        <f t="shared" ca="1" si="4"/>
        <v>0</v>
      </c>
      <c r="N49" s="21">
        <f t="shared" ca="1" si="4"/>
        <v>0</v>
      </c>
      <c r="O49" s="21">
        <f t="shared" ca="1" si="4"/>
        <v>0</v>
      </c>
      <c r="P49" s="21">
        <f t="shared" ca="1" si="4"/>
        <v>0</v>
      </c>
      <c r="Q49" s="21">
        <f t="shared" ca="1" si="4"/>
        <v>0</v>
      </c>
      <c r="R49" s="22">
        <f t="shared" ca="1" si="5"/>
        <v>809899.25210475049</v>
      </c>
    </row>
    <row r="50" spans="1:18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739917</v>
      </c>
      <c r="K50" s="21">
        <f t="shared" ca="1" si="4"/>
        <v>0</v>
      </c>
      <c r="L50" s="21">
        <f t="shared" ca="1" si="4"/>
        <v>0</v>
      </c>
      <c r="M50" s="21">
        <f t="shared" ca="1" si="4"/>
        <v>0</v>
      </c>
      <c r="N50" s="21">
        <f t="shared" ca="1" si="4"/>
        <v>0</v>
      </c>
      <c r="O50" s="21">
        <f t="shared" ca="1" si="4"/>
        <v>0</v>
      </c>
      <c r="P50" s="21">
        <f t="shared" ca="1" si="4"/>
        <v>0</v>
      </c>
      <c r="Q50" s="21">
        <f t="shared" ca="1" si="4"/>
        <v>0</v>
      </c>
      <c r="R50" s="22">
        <f t="shared" ca="1" si="5"/>
        <v>739917</v>
      </c>
    </row>
    <row r="51" spans="1:18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48.340000000000011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734237.39</v>
      </c>
      <c r="K51" s="21">
        <f t="shared" ca="1" si="4"/>
        <v>0</v>
      </c>
      <c r="L51" s="21">
        <f t="shared" ca="1" si="4"/>
        <v>0</v>
      </c>
      <c r="M51" s="21">
        <f t="shared" ca="1" si="4"/>
        <v>0</v>
      </c>
      <c r="N51" s="21">
        <f t="shared" ca="1" si="4"/>
        <v>0</v>
      </c>
      <c r="O51" s="21">
        <f t="shared" ca="1" si="4"/>
        <v>0</v>
      </c>
      <c r="P51" s="21">
        <f t="shared" ca="1" si="4"/>
        <v>0</v>
      </c>
      <c r="Q51" s="21">
        <f t="shared" ca="1" si="4"/>
        <v>0</v>
      </c>
      <c r="R51" s="22">
        <f t="shared" ca="1" si="5"/>
        <v>734285.73</v>
      </c>
    </row>
    <row r="52" spans="1:18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58306.5</v>
      </c>
      <c r="E52" s="21">
        <f t="shared" ca="1" si="4"/>
        <v>11414721.779999999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1">
        <f t="shared" ca="1" si="4"/>
        <v>0</v>
      </c>
      <c r="N52" s="21">
        <f t="shared" ca="1" si="4"/>
        <v>0</v>
      </c>
      <c r="O52" s="21">
        <f t="shared" ca="1" si="4"/>
        <v>0</v>
      </c>
      <c r="P52" s="21">
        <f t="shared" ca="1" si="4"/>
        <v>0</v>
      </c>
      <c r="Q52" s="21">
        <f t="shared" ca="1" si="4"/>
        <v>0</v>
      </c>
      <c r="R52" s="22">
        <f t="shared" ref="R52" ca="1" si="6">+SUM(D52:Q52)</f>
        <v>11473028.279999999</v>
      </c>
    </row>
    <row r="53" spans="1:18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1">
        <f t="shared" ca="1" si="4"/>
        <v>7092602.6600000001</v>
      </c>
      <c r="N53" s="21">
        <f t="shared" ca="1" si="4"/>
        <v>0</v>
      </c>
      <c r="O53" s="21">
        <f t="shared" ca="1" si="4"/>
        <v>0</v>
      </c>
      <c r="P53" s="21">
        <f t="shared" ca="1" si="4"/>
        <v>0</v>
      </c>
      <c r="Q53" s="21">
        <f t="shared" ca="1" si="4"/>
        <v>0</v>
      </c>
      <c r="R53" s="22">
        <f t="shared" ref="R53:R55" ca="1" si="7">+SUM(D53:Q53)</f>
        <v>7092602.6600000001</v>
      </c>
    </row>
    <row r="54" spans="1:18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1">
        <f t="shared" ca="1" si="4"/>
        <v>0</v>
      </c>
      <c r="N54" s="21">
        <f t="shared" ca="1" si="4"/>
        <v>0</v>
      </c>
      <c r="O54" s="21">
        <f t="shared" ca="1" si="4"/>
        <v>0</v>
      </c>
      <c r="P54" s="21">
        <f t="shared" ca="1" si="4"/>
        <v>0</v>
      </c>
      <c r="Q54" s="21">
        <f t="shared" ca="1" si="4"/>
        <v>0</v>
      </c>
      <c r="R54" s="22">
        <f t="shared" ca="1" si="7"/>
        <v>0</v>
      </c>
    </row>
    <row r="55" spans="1:18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Q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1">
        <f t="shared" ca="1" si="8"/>
        <v>0</v>
      </c>
      <c r="L55" s="21">
        <f t="shared" ca="1" si="8"/>
        <v>0</v>
      </c>
      <c r="M55" s="21">
        <f t="shared" ca="1" si="8"/>
        <v>0</v>
      </c>
      <c r="N55" s="21">
        <f t="shared" ca="1" si="8"/>
        <v>0</v>
      </c>
      <c r="O55" s="21">
        <f t="shared" ca="1" si="8"/>
        <v>0</v>
      </c>
      <c r="P55" s="21">
        <f t="shared" ca="1" si="8"/>
        <v>0</v>
      </c>
      <c r="Q55" s="21">
        <f t="shared" ca="1" si="8"/>
        <v>0</v>
      </c>
      <c r="R55" s="22">
        <f t="shared" ca="1" si="7"/>
        <v>0</v>
      </c>
    </row>
    <row r="56" spans="1:18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1">
        <f t="shared" ca="1" si="8"/>
        <v>0</v>
      </c>
      <c r="L56" s="21">
        <f t="shared" ca="1" si="8"/>
        <v>0</v>
      </c>
      <c r="M56" s="21">
        <f t="shared" ca="1" si="8"/>
        <v>0</v>
      </c>
      <c r="N56" s="21">
        <f t="shared" ca="1" si="8"/>
        <v>0</v>
      </c>
      <c r="O56" s="21">
        <f t="shared" ca="1" si="8"/>
        <v>0</v>
      </c>
      <c r="P56" s="21">
        <f t="shared" ca="1" si="8"/>
        <v>0</v>
      </c>
      <c r="Q56" s="21">
        <f t="shared" ca="1" si="8"/>
        <v>0</v>
      </c>
      <c r="R56" s="22">
        <f t="shared" ref="R56:R64" ca="1" si="9">+SUM(D56:Q56)</f>
        <v>0</v>
      </c>
    </row>
    <row r="57" spans="1:18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1">
        <f t="shared" ca="1" si="8"/>
        <v>0</v>
      </c>
      <c r="L57" s="21">
        <f t="shared" ca="1" si="8"/>
        <v>0</v>
      </c>
      <c r="M57" s="21">
        <f t="shared" ca="1" si="8"/>
        <v>0</v>
      </c>
      <c r="N57" s="21">
        <f t="shared" ca="1" si="8"/>
        <v>0</v>
      </c>
      <c r="O57" s="21">
        <f t="shared" ca="1" si="8"/>
        <v>0</v>
      </c>
      <c r="P57" s="21">
        <f t="shared" ca="1" si="8"/>
        <v>0</v>
      </c>
      <c r="Q57" s="21">
        <f t="shared" ca="1" si="8"/>
        <v>0</v>
      </c>
      <c r="R57" s="22">
        <f t="shared" ca="1" si="9"/>
        <v>0</v>
      </c>
    </row>
    <row r="58" spans="1:18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1">
        <f t="shared" ca="1" si="8"/>
        <v>0</v>
      </c>
      <c r="L58" s="21">
        <f t="shared" ca="1" si="8"/>
        <v>0</v>
      </c>
      <c r="M58" s="21">
        <f t="shared" ca="1" si="8"/>
        <v>0</v>
      </c>
      <c r="N58" s="21">
        <f t="shared" ca="1" si="8"/>
        <v>0</v>
      </c>
      <c r="O58" s="21">
        <f t="shared" ca="1" si="8"/>
        <v>0</v>
      </c>
      <c r="P58" s="21">
        <f t="shared" ca="1" si="8"/>
        <v>0</v>
      </c>
      <c r="Q58" s="21">
        <f t="shared" ca="1" si="8"/>
        <v>0</v>
      </c>
      <c r="R58" s="22">
        <f t="shared" ca="1" si="9"/>
        <v>0</v>
      </c>
    </row>
    <row r="59" spans="1:18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1">
        <f t="shared" ca="1" si="8"/>
        <v>0</v>
      </c>
      <c r="L59" s="21">
        <f t="shared" ca="1" si="8"/>
        <v>0</v>
      </c>
      <c r="M59" s="21">
        <f t="shared" ca="1" si="8"/>
        <v>0</v>
      </c>
      <c r="N59" s="21">
        <f t="shared" ca="1" si="8"/>
        <v>0</v>
      </c>
      <c r="O59" s="21">
        <f t="shared" ca="1" si="8"/>
        <v>0</v>
      </c>
      <c r="P59" s="21">
        <f t="shared" ca="1" si="8"/>
        <v>0</v>
      </c>
      <c r="Q59" s="21">
        <f t="shared" ca="1" si="8"/>
        <v>0</v>
      </c>
      <c r="R59" s="22">
        <f t="shared" ca="1" si="9"/>
        <v>0</v>
      </c>
    </row>
    <row r="60" spans="1:18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1">
        <f t="shared" ca="1" si="8"/>
        <v>0</v>
      </c>
      <c r="L60" s="21">
        <f t="shared" ca="1" si="8"/>
        <v>0</v>
      </c>
      <c r="M60" s="21">
        <f t="shared" ca="1" si="8"/>
        <v>0</v>
      </c>
      <c r="N60" s="21">
        <f t="shared" ca="1" si="8"/>
        <v>0</v>
      </c>
      <c r="O60" s="21">
        <f t="shared" ca="1" si="8"/>
        <v>0</v>
      </c>
      <c r="P60" s="21">
        <f t="shared" ca="1" si="8"/>
        <v>0</v>
      </c>
      <c r="Q60" s="21">
        <f t="shared" ca="1" si="8"/>
        <v>0</v>
      </c>
      <c r="R60" s="22">
        <f t="shared" ca="1" si="9"/>
        <v>0</v>
      </c>
    </row>
    <row r="61" spans="1:18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1">
        <f t="shared" ca="1" si="8"/>
        <v>0</v>
      </c>
      <c r="L61" s="21">
        <f t="shared" ca="1" si="8"/>
        <v>0</v>
      </c>
      <c r="M61" s="21">
        <f t="shared" ca="1" si="8"/>
        <v>0</v>
      </c>
      <c r="N61" s="21">
        <f t="shared" ca="1" si="8"/>
        <v>0</v>
      </c>
      <c r="O61" s="21">
        <f t="shared" ca="1" si="8"/>
        <v>0</v>
      </c>
      <c r="P61" s="21">
        <f t="shared" ca="1" si="8"/>
        <v>0</v>
      </c>
      <c r="Q61" s="21">
        <f t="shared" ca="1" si="8"/>
        <v>0</v>
      </c>
      <c r="R61" s="22">
        <f t="shared" ca="1" si="9"/>
        <v>0</v>
      </c>
    </row>
    <row r="62" spans="1:18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1">
        <f t="shared" ca="1" si="8"/>
        <v>0</v>
      </c>
      <c r="L62" s="21">
        <f t="shared" ca="1" si="8"/>
        <v>0</v>
      </c>
      <c r="M62" s="21">
        <f t="shared" ca="1" si="8"/>
        <v>0</v>
      </c>
      <c r="N62" s="21">
        <f t="shared" ca="1" si="8"/>
        <v>0</v>
      </c>
      <c r="O62" s="21">
        <f t="shared" ca="1" si="8"/>
        <v>0</v>
      </c>
      <c r="P62" s="21">
        <f t="shared" ca="1" si="8"/>
        <v>0</v>
      </c>
      <c r="Q62" s="21">
        <f t="shared" ca="1" si="8"/>
        <v>0</v>
      </c>
      <c r="R62" s="22">
        <f t="shared" ca="1" si="9"/>
        <v>0</v>
      </c>
    </row>
    <row r="63" spans="1:18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1">
        <f t="shared" ca="1" si="8"/>
        <v>0</v>
      </c>
      <c r="L63" s="21">
        <f t="shared" ca="1" si="8"/>
        <v>0</v>
      </c>
      <c r="M63" s="21">
        <f t="shared" ca="1" si="8"/>
        <v>0</v>
      </c>
      <c r="N63" s="21">
        <f t="shared" ca="1" si="8"/>
        <v>0</v>
      </c>
      <c r="O63" s="21">
        <f t="shared" ca="1" si="8"/>
        <v>0</v>
      </c>
      <c r="P63" s="21">
        <f t="shared" ca="1" si="8"/>
        <v>0</v>
      </c>
      <c r="Q63" s="21">
        <f t="shared" ca="1" si="8"/>
        <v>0</v>
      </c>
      <c r="R63" s="22">
        <f t="shared" ca="1" si="9"/>
        <v>0</v>
      </c>
    </row>
    <row r="64" spans="1:18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1">
        <f t="shared" ca="1" si="8"/>
        <v>0</v>
      </c>
      <c r="L64" s="21">
        <f t="shared" ca="1" si="8"/>
        <v>0</v>
      </c>
      <c r="M64" s="21">
        <f t="shared" ca="1" si="8"/>
        <v>0</v>
      </c>
      <c r="N64" s="21">
        <f t="shared" ca="1" si="8"/>
        <v>0</v>
      </c>
      <c r="O64" s="21">
        <f t="shared" ca="1" si="8"/>
        <v>0</v>
      </c>
      <c r="P64" s="21">
        <f t="shared" ca="1" si="8"/>
        <v>0</v>
      </c>
      <c r="Q64" s="21">
        <f t="shared" ca="1" si="8"/>
        <v>0</v>
      </c>
      <c r="R64" s="22">
        <f t="shared" ca="1" si="9"/>
        <v>0</v>
      </c>
    </row>
    <row r="65" spans="1:18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1">
        <f t="shared" ca="1" si="8"/>
        <v>0</v>
      </c>
      <c r="L65" s="21">
        <f t="shared" ca="1" si="8"/>
        <v>0</v>
      </c>
      <c r="M65" s="21">
        <f t="shared" ca="1" si="8"/>
        <v>0</v>
      </c>
      <c r="N65" s="21">
        <f t="shared" ca="1" si="8"/>
        <v>0</v>
      </c>
      <c r="O65" s="21">
        <f t="shared" ca="1" si="8"/>
        <v>0</v>
      </c>
      <c r="P65" s="21">
        <f t="shared" ca="1" si="8"/>
        <v>0</v>
      </c>
      <c r="Q65" s="21">
        <f t="shared" ca="1" si="8"/>
        <v>0</v>
      </c>
      <c r="R65" s="22">
        <f t="shared" ref="R65:R72" ca="1" si="10">+SUM(D65:Q65)</f>
        <v>0</v>
      </c>
    </row>
    <row r="66" spans="1:18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1">
        <f t="shared" ca="1" si="8"/>
        <v>0</v>
      </c>
      <c r="L66" s="21">
        <f t="shared" ca="1" si="8"/>
        <v>0</v>
      </c>
      <c r="M66" s="21">
        <f t="shared" ca="1" si="8"/>
        <v>0</v>
      </c>
      <c r="N66" s="21">
        <f t="shared" ca="1" si="8"/>
        <v>0</v>
      </c>
      <c r="O66" s="21">
        <f t="shared" ca="1" si="8"/>
        <v>0</v>
      </c>
      <c r="P66" s="21">
        <f t="shared" ca="1" si="8"/>
        <v>0</v>
      </c>
      <c r="Q66" s="21">
        <f t="shared" ca="1" si="8"/>
        <v>0</v>
      </c>
      <c r="R66" s="22">
        <f t="shared" ca="1" si="10"/>
        <v>0</v>
      </c>
    </row>
    <row r="67" spans="1:18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1">
        <f t="shared" ca="1" si="8"/>
        <v>0</v>
      </c>
      <c r="L67" s="21">
        <f t="shared" ca="1" si="8"/>
        <v>0</v>
      </c>
      <c r="M67" s="21">
        <f t="shared" ca="1" si="8"/>
        <v>0</v>
      </c>
      <c r="N67" s="21">
        <f t="shared" ca="1" si="8"/>
        <v>0</v>
      </c>
      <c r="O67" s="21">
        <f t="shared" ca="1" si="8"/>
        <v>0</v>
      </c>
      <c r="P67" s="21">
        <f t="shared" ca="1" si="8"/>
        <v>0</v>
      </c>
      <c r="Q67" s="21">
        <f t="shared" ca="1" si="8"/>
        <v>0</v>
      </c>
      <c r="R67" s="22">
        <f t="shared" ca="1" si="10"/>
        <v>0</v>
      </c>
    </row>
    <row r="68" spans="1:18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1">
        <f t="shared" ca="1" si="8"/>
        <v>0</v>
      </c>
      <c r="L68" s="21">
        <f t="shared" ca="1" si="8"/>
        <v>0</v>
      </c>
      <c r="M68" s="21">
        <f t="shared" ca="1" si="8"/>
        <v>0</v>
      </c>
      <c r="N68" s="21">
        <f t="shared" ca="1" si="8"/>
        <v>0</v>
      </c>
      <c r="O68" s="21">
        <f t="shared" ca="1" si="8"/>
        <v>0</v>
      </c>
      <c r="P68" s="21">
        <f t="shared" ca="1" si="8"/>
        <v>0</v>
      </c>
      <c r="Q68" s="21">
        <f t="shared" ca="1" si="8"/>
        <v>0</v>
      </c>
      <c r="R68" s="22">
        <f t="shared" ca="1" si="10"/>
        <v>0</v>
      </c>
    </row>
    <row r="69" spans="1:18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1">
        <f t="shared" ca="1" si="8"/>
        <v>0</v>
      </c>
      <c r="L69" s="21">
        <f t="shared" ca="1" si="8"/>
        <v>0</v>
      </c>
      <c r="M69" s="21">
        <f t="shared" ca="1" si="8"/>
        <v>0</v>
      </c>
      <c r="N69" s="21">
        <f t="shared" ca="1" si="8"/>
        <v>0</v>
      </c>
      <c r="O69" s="21">
        <f t="shared" ca="1" si="8"/>
        <v>0</v>
      </c>
      <c r="P69" s="21">
        <f t="shared" ca="1" si="8"/>
        <v>0</v>
      </c>
      <c r="Q69" s="21">
        <f t="shared" ca="1" si="8"/>
        <v>0</v>
      </c>
      <c r="R69" s="22">
        <f t="shared" ca="1" si="10"/>
        <v>0</v>
      </c>
    </row>
    <row r="70" spans="1:18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1">
        <f t="shared" ca="1" si="8"/>
        <v>0</v>
      </c>
      <c r="L70" s="21">
        <f t="shared" ca="1" si="8"/>
        <v>0</v>
      </c>
      <c r="M70" s="21">
        <f t="shared" ca="1" si="8"/>
        <v>0</v>
      </c>
      <c r="N70" s="21">
        <f t="shared" ca="1" si="8"/>
        <v>0</v>
      </c>
      <c r="O70" s="21">
        <f t="shared" ca="1" si="8"/>
        <v>0</v>
      </c>
      <c r="P70" s="21">
        <f t="shared" ca="1" si="8"/>
        <v>0</v>
      </c>
      <c r="Q70" s="21">
        <f t="shared" ca="1" si="8"/>
        <v>0</v>
      </c>
      <c r="R70" s="22">
        <f t="shared" ca="1" si="10"/>
        <v>0</v>
      </c>
    </row>
    <row r="71" spans="1:18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Q76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1">
        <f t="shared" ca="1" si="11"/>
        <v>0</v>
      </c>
      <c r="L71" s="21">
        <f t="shared" ca="1" si="11"/>
        <v>0</v>
      </c>
      <c r="M71" s="21">
        <f t="shared" ca="1" si="11"/>
        <v>0</v>
      </c>
      <c r="N71" s="21">
        <f t="shared" ca="1" si="11"/>
        <v>0</v>
      </c>
      <c r="O71" s="21">
        <f t="shared" ca="1" si="11"/>
        <v>0</v>
      </c>
      <c r="P71" s="21">
        <f t="shared" ca="1" si="11"/>
        <v>0</v>
      </c>
      <c r="Q71" s="21">
        <f t="shared" ca="1" si="11"/>
        <v>0</v>
      </c>
      <c r="R71" s="22">
        <f t="shared" ca="1" si="10"/>
        <v>0</v>
      </c>
    </row>
    <row r="72" spans="1:18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1">
        <f t="shared" ca="1" si="11"/>
        <v>0</v>
      </c>
      <c r="L72" s="21">
        <f t="shared" ca="1" si="11"/>
        <v>0</v>
      </c>
      <c r="M72" s="21">
        <f t="shared" ca="1" si="11"/>
        <v>0</v>
      </c>
      <c r="N72" s="21">
        <f t="shared" ca="1" si="11"/>
        <v>0</v>
      </c>
      <c r="O72" s="21">
        <f t="shared" ca="1" si="11"/>
        <v>0</v>
      </c>
      <c r="P72" s="21">
        <f t="shared" ca="1" si="11"/>
        <v>0</v>
      </c>
      <c r="Q72" s="21">
        <f t="shared" ca="1" si="11"/>
        <v>0</v>
      </c>
      <c r="R72" s="22">
        <f t="shared" ca="1" si="10"/>
        <v>0</v>
      </c>
    </row>
    <row r="73" spans="1:18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1">
        <f t="shared" ca="1" si="11"/>
        <v>0</v>
      </c>
      <c r="H73" s="21">
        <f t="shared" ca="1" si="11"/>
        <v>0</v>
      </c>
      <c r="I73" s="21">
        <f t="shared" ca="1" si="11"/>
        <v>0</v>
      </c>
      <c r="J73" s="21">
        <f t="shared" ca="1" si="11"/>
        <v>0</v>
      </c>
      <c r="K73" s="21">
        <f t="shared" ca="1" si="11"/>
        <v>0</v>
      </c>
      <c r="L73" s="21">
        <f t="shared" ca="1" si="11"/>
        <v>0</v>
      </c>
      <c r="M73" s="21">
        <f t="shared" ca="1" si="11"/>
        <v>0</v>
      </c>
      <c r="N73" s="21">
        <f t="shared" ca="1" si="11"/>
        <v>0</v>
      </c>
      <c r="O73" s="21">
        <f t="shared" ca="1" si="11"/>
        <v>0</v>
      </c>
      <c r="P73" s="21">
        <f t="shared" ca="1" si="11"/>
        <v>0</v>
      </c>
      <c r="Q73" s="21">
        <f t="shared" ca="1" si="11"/>
        <v>0</v>
      </c>
      <c r="R73" s="22">
        <f t="shared" ref="R73:R79" ca="1" si="12">+SUM(D73:Q73)</f>
        <v>0</v>
      </c>
    </row>
    <row r="74" spans="1:18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1">
        <f t="shared" ca="1" si="11"/>
        <v>0</v>
      </c>
      <c r="H74" s="21">
        <f t="shared" ca="1" si="11"/>
        <v>0</v>
      </c>
      <c r="I74" s="21">
        <f t="shared" ca="1" si="11"/>
        <v>0</v>
      </c>
      <c r="J74" s="21">
        <f t="shared" ca="1" si="11"/>
        <v>0</v>
      </c>
      <c r="K74" s="21">
        <f t="shared" ca="1" si="11"/>
        <v>0</v>
      </c>
      <c r="L74" s="21">
        <f t="shared" ca="1" si="11"/>
        <v>0</v>
      </c>
      <c r="M74" s="21">
        <f t="shared" ca="1" si="11"/>
        <v>0</v>
      </c>
      <c r="N74" s="21">
        <f t="shared" ca="1" si="11"/>
        <v>0</v>
      </c>
      <c r="O74" s="21">
        <f t="shared" ca="1" si="11"/>
        <v>0</v>
      </c>
      <c r="P74" s="21">
        <f t="shared" ca="1" si="11"/>
        <v>0</v>
      </c>
      <c r="Q74" s="21">
        <f t="shared" ca="1" si="11"/>
        <v>0</v>
      </c>
      <c r="R74" s="22">
        <f t="shared" ca="1" si="12"/>
        <v>0</v>
      </c>
    </row>
    <row r="75" spans="1:18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1">
        <f t="shared" ca="1" si="11"/>
        <v>0</v>
      </c>
      <c r="H75" s="21">
        <f t="shared" ca="1" si="11"/>
        <v>0</v>
      </c>
      <c r="I75" s="21">
        <f t="shared" ca="1" si="11"/>
        <v>0</v>
      </c>
      <c r="J75" s="21">
        <f t="shared" ca="1" si="11"/>
        <v>0</v>
      </c>
      <c r="K75" s="21">
        <f t="shared" ca="1" si="11"/>
        <v>0</v>
      </c>
      <c r="L75" s="21">
        <f t="shared" ca="1" si="11"/>
        <v>0</v>
      </c>
      <c r="M75" s="21">
        <f t="shared" ca="1" si="11"/>
        <v>0</v>
      </c>
      <c r="N75" s="21">
        <f t="shared" ca="1" si="11"/>
        <v>0</v>
      </c>
      <c r="O75" s="21">
        <f t="shared" ca="1" si="11"/>
        <v>0</v>
      </c>
      <c r="P75" s="21">
        <f t="shared" ca="1" si="11"/>
        <v>0</v>
      </c>
      <c r="Q75" s="21">
        <f t="shared" ca="1" si="11"/>
        <v>0</v>
      </c>
      <c r="R75" s="22">
        <f t="shared" ca="1" si="12"/>
        <v>0</v>
      </c>
    </row>
    <row r="76" spans="1:18" x14ac:dyDescent="0.2">
      <c r="A76" s="64" t="s">
        <v>285</v>
      </c>
      <c r="B76" s="20">
        <v>3018</v>
      </c>
      <c r="C76" s="65" t="s">
        <v>251</v>
      </c>
      <c r="D76" s="21">
        <f t="shared" ca="1" si="11"/>
        <v>0</v>
      </c>
      <c r="E76" s="21">
        <f t="shared" ca="1" si="11"/>
        <v>0</v>
      </c>
      <c r="F76" s="21">
        <f t="shared" ca="1" si="11"/>
        <v>0</v>
      </c>
      <c r="G76" s="21">
        <f t="shared" ca="1" si="11"/>
        <v>0</v>
      </c>
      <c r="H76" s="21">
        <f t="shared" ca="1" si="11"/>
        <v>0</v>
      </c>
      <c r="I76" s="21">
        <f t="shared" ca="1" si="11"/>
        <v>0</v>
      </c>
      <c r="J76" s="21">
        <f t="shared" ca="1" si="11"/>
        <v>0</v>
      </c>
      <c r="K76" s="21">
        <f t="shared" ca="1" si="11"/>
        <v>0</v>
      </c>
      <c r="L76" s="21">
        <f t="shared" ca="1" si="11"/>
        <v>0</v>
      </c>
      <c r="M76" s="21">
        <f t="shared" ca="1" si="11"/>
        <v>0</v>
      </c>
      <c r="N76" s="21">
        <f t="shared" ca="1" si="11"/>
        <v>0</v>
      </c>
      <c r="O76" s="21">
        <f t="shared" ca="1" si="11"/>
        <v>0</v>
      </c>
      <c r="P76" s="21">
        <f t="shared" ca="1" si="11"/>
        <v>0</v>
      </c>
      <c r="Q76" s="21">
        <f t="shared" ca="1" si="11"/>
        <v>0</v>
      </c>
      <c r="R76" s="22">
        <f t="shared" ca="1" si="12"/>
        <v>0</v>
      </c>
    </row>
    <row r="77" spans="1:18" x14ac:dyDescent="0.2">
      <c r="A77" s="66" t="s">
        <v>287</v>
      </c>
      <c r="B77" s="55">
        <v>9000</v>
      </c>
      <c r="C77" s="65" t="s">
        <v>288</v>
      </c>
      <c r="D77" s="56">
        <f t="shared" ref="D77:Q77" ca="1" si="13">SUMIF($C$7:$C$76,"HD",D$7:D$76)</f>
        <v>158018686.73448899</v>
      </c>
      <c r="E77" s="56">
        <f t="shared" ca="1" si="13"/>
        <v>1033468620.107233</v>
      </c>
      <c r="F77" s="56">
        <f t="shared" ca="1" si="13"/>
        <v>14443.789999999974</v>
      </c>
      <c r="G77" s="56">
        <f t="shared" ca="1" si="13"/>
        <v>5542296.4100000001</v>
      </c>
      <c r="H77" s="56">
        <f t="shared" ca="1" si="13"/>
        <v>45010.25</v>
      </c>
      <c r="I77" s="56">
        <f t="shared" ca="1" si="13"/>
        <v>23011256.820003003</v>
      </c>
      <c r="J77" s="56">
        <f t="shared" ca="1" si="13"/>
        <v>37029189.832104757</v>
      </c>
      <c r="K77" s="56">
        <f t="shared" ca="1" si="13"/>
        <v>701056.6400459999</v>
      </c>
      <c r="L77" s="56">
        <f t="shared" ca="1" si="13"/>
        <v>0</v>
      </c>
      <c r="M77" s="56">
        <f t="shared" ca="1" si="13"/>
        <v>211705446.84523603</v>
      </c>
      <c r="N77" s="56">
        <f t="shared" ca="1" si="13"/>
        <v>5483779.9299999997</v>
      </c>
      <c r="O77" s="56">
        <f t="shared" ca="1" si="13"/>
        <v>0</v>
      </c>
      <c r="P77" s="56">
        <f t="shared" ca="1" si="13"/>
        <v>0</v>
      </c>
      <c r="Q77" s="56">
        <f t="shared" ca="1" si="13"/>
        <v>76446373.988097996</v>
      </c>
      <c r="R77" s="56">
        <f t="shared" ca="1" si="12"/>
        <v>1551466161.3472097</v>
      </c>
    </row>
    <row r="78" spans="1:18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t="shared" ref="E78:Q78" ca="1" si="14">SUMIF($C$7:$C$76,"H",E$7:E$76)+SUMIF($C$7:$C$76,"E",E$7:E$76)</f>
        <v>0</v>
      </c>
      <c r="F78" s="56">
        <f t="shared" ca="1" si="14"/>
        <v>0</v>
      </c>
      <c r="G78" s="56">
        <f t="shared" ca="1" si="14"/>
        <v>0</v>
      </c>
      <c r="H78" s="56">
        <f t="shared" ca="1" si="14"/>
        <v>0</v>
      </c>
      <c r="I78" s="56">
        <f t="shared" ca="1" si="14"/>
        <v>0</v>
      </c>
      <c r="J78" s="56">
        <f t="shared" ca="1" si="14"/>
        <v>0</v>
      </c>
      <c r="K78" s="56">
        <f t="shared" ca="1" si="14"/>
        <v>0</v>
      </c>
      <c r="L78" s="56">
        <f t="shared" ca="1" si="14"/>
        <v>0</v>
      </c>
      <c r="M78" s="56">
        <f t="shared" ca="1" si="14"/>
        <v>0</v>
      </c>
      <c r="N78" s="56">
        <f t="shared" ca="1" si="14"/>
        <v>0</v>
      </c>
      <c r="O78" s="56">
        <f t="shared" ca="1" si="14"/>
        <v>0</v>
      </c>
      <c r="P78" s="56">
        <f t="shared" ca="1" si="14"/>
        <v>0</v>
      </c>
      <c r="Q78" s="56">
        <f t="shared" ca="1" si="14"/>
        <v>0</v>
      </c>
      <c r="R78" s="56">
        <f t="shared" ca="1" si="12"/>
        <v>0</v>
      </c>
    </row>
    <row r="79" spans="1:18" x14ac:dyDescent="0.2">
      <c r="A79" s="66" t="s">
        <v>293</v>
      </c>
      <c r="B79" s="55">
        <v>9003</v>
      </c>
      <c r="C79" s="65" t="s">
        <v>294</v>
      </c>
      <c r="D79" s="56">
        <f t="shared" ref="D79:P79" ca="1" si="15">D77+D78</f>
        <v>158018686.73448899</v>
      </c>
      <c r="E79" s="56">
        <f t="shared" ca="1" si="15"/>
        <v>1033468620.107233</v>
      </c>
      <c r="F79" s="56">
        <f t="shared" ca="1" si="15"/>
        <v>14443.789999999974</v>
      </c>
      <c r="G79" s="56">
        <f t="shared" ca="1" si="15"/>
        <v>5542296.4100000001</v>
      </c>
      <c r="H79" s="56">
        <f t="shared" ca="1" si="15"/>
        <v>45010.25</v>
      </c>
      <c r="I79" s="56">
        <f t="shared" ca="1" si="15"/>
        <v>23011256.820003003</v>
      </c>
      <c r="J79" s="56">
        <f t="shared" ca="1" si="15"/>
        <v>37029189.832104757</v>
      </c>
      <c r="K79" s="56">
        <f t="shared" ca="1" si="15"/>
        <v>701056.6400459999</v>
      </c>
      <c r="L79" s="56">
        <f t="shared" ca="1" si="15"/>
        <v>0</v>
      </c>
      <c r="M79" s="56">
        <f t="shared" ca="1" si="15"/>
        <v>211705446.84523603</v>
      </c>
      <c r="N79" s="56">
        <f t="shared" ca="1" si="15"/>
        <v>5483779.9299999997</v>
      </c>
      <c r="O79" s="56">
        <f t="shared" ca="1" si="15"/>
        <v>0</v>
      </c>
      <c r="P79" s="56">
        <f t="shared" ca="1" si="15"/>
        <v>0</v>
      </c>
      <c r="Q79" s="56">
        <f ca="1">Q77+Q78</f>
        <v>76446373.988097996</v>
      </c>
      <c r="R79" s="56">
        <f t="shared" ca="1" si="12"/>
        <v>1551466161.3472097</v>
      </c>
    </row>
  </sheetData>
  <mergeCells count="1">
    <mergeCell ref="E2:G2"/>
  </mergeCells>
  <dataValidations count="1">
    <dataValidation type="list" allowBlank="1" showInputMessage="1" showErrorMessage="1" sqref="B2" xr:uid="{FBAFA738-913E-4B27-83DE-8AA7A01C1DC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4E03-292E-414E-88DC-E7246419F279}">
  <dimension ref="A1:J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0" width="15.7109375" style="3" customWidth="1"/>
    <col min="11" max="16384" width="9.140625" style="3"/>
  </cols>
  <sheetData>
    <row r="1" spans="1:10" ht="15" customHeight="1" x14ac:dyDescent="0.25">
      <c r="A1" s="1" t="s">
        <v>0</v>
      </c>
      <c r="B1" s="2"/>
      <c r="C1" s="2"/>
    </row>
    <row r="2" spans="1:10" ht="15" customHeight="1" x14ac:dyDescent="0.25">
      <c r="A2" s="1" t="s">
        <v>102</v>
      </c>
      <c r="B2" s="68" t="s">
        <v>8</v>
      </c>
      <c r="C2" s="2"/>
      <c r="E2" s="81" t="s">
        <v>1</v>
      </c>
      <c r="F2" s="82"/>
      <c r="G2" s="83"/>
      <c r="H2" s="5"/>
    </row>
    <row r="3" spans="1:10" ht="15" customHeight="1" x14ac:dyDescent="0.25">
      <c r="A3" s="4" t="s">
        <v>356</v>
      </c>
      <c r="B3" s="2"/>
      <c r="C3" s="2"/>
    </row>
    <row r="4" spans="1:10" ht="22.5" customHeight="1" x14ac:dyDescent="0.2"/>
    <row r="5" spans="1:10" ht="22.5" customHeight="1" x14ac:dyDescent="0.2">
      <c r="D5" s="10">
        <v>707</v>
      </c>
      <c r="E5" s="10">
        <v>745</v>
      </c>
      <c r="F5" s="10">
        <v>746</v>
      </c>
      <c r="G5" s="10">
        <v>747</v>
      </c>
      <c r="H5" s="10">
        <v>755</v>
      </c>
      <c r="I5" s="10">
        <v>756</v>
      </c>
      <c r="J5" s="10"/>
    </row>
    <row r="6" spans="1:10" ht="79.5" customHeight="1" x14ac:dyDescent="0.2">
      <c r="A6" s="63" t="s">
        <v>141</v>
      </c>
      <c r="B6" s="63" t="s">
        <v>142</v>
      </c>
      <c r="C6" s="63" t="s">
        <v>143</v>
      </c>
      <c r="D6" s="7" t="s">
        <v>98</v>
      </c>
      <c r="E6" s="7" t="s">
        <v>99</v>
      </c>
      <c r="F6" s="7" t="s">
        <v>100</v>
      </c>
      <c r="G6" s="7" t="s">
        <v>101</v>
      </c>
      <c r="H6" s="7" t="s">
        <v>102</v>
      </c>
      <c r="I6" s="7" t="s">
        <v>103</v>
      </c>
      <c r="J6" s="69" t="s">
        <v>342</v>
      </c>
    </row>
    <row r="7" spans="1:10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I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ca="1">+SUM(D7:I7)</f>
        <v>0</v>
      </c>
    </row>
    <row r="8" spans="1:10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447603.03000000026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ref="J8:J71" ca="1" si="1">+SUM(D8:I8)</f>
        <v>447603.03000000026</v>
      </c>
    </row>
    <row r="9" spans="1:10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1"/>
        <v>0</v>
      </c>
    </row>
    <row r="10" spans="1:10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38636478.560000002</v>
      </c>
      <c r="I10" s="21">
        <f t="shared" ca="1" si="0"/>
        <v>0</v>
      </c>
      <c r="J10" s="21">
        <f t="shared" ca="1" si="1"/>
        <v>38636478.560000002</v>
      </c>
    </row>
    <row r="11" spans="1:10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1"/>
        <v>0</v>
      </c>
    </row>
    <row r="12" spans="1:10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157451200.97867423</v>
      </c>
      <c r="I12" s="21">
        <f t="shared" ca="1" si="0"/>
        <v>0</v>
      </c>
      <c r="J12" s="21">
        <f t="shared" ca="1" si="1"/>
        <v>157451200.97867423</v>
      </c>
    </row>
    <row r="13" spans="1:10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1"/>
        <v>0</v>
      </c>
    </row>
    <row r="14" spans="1:10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1"/>
        <v>0</v>
      </c>
    </row>
    <row r="15" spans="1:10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1"/>
        <v>0</v>
      </c>
    </row>
    <row r="16" spans="1:10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34577535.931823999</v>
      </c>
      <c r="I16" s="21">
        <f t="shared" ca="1" si="0"/>
        <v>40853994.409347989</v>
      </c>
      <c r="J16" s="21">
        <f t="shared" ca="1" si="1"/>
        <v>75431530.34117198</v>
      </c>
    </row>
    <row r="17" spans="1:10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1"/>
        <v>0</v>
      </c>
    </row>
    <row r="18" spans="1:10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1"/>
        <v>0</v>
      </c>
    </row>
    <row r="19" spans="1:10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65813682.818768986</v>
      </c>
      <c r="I19" s="21">
        <f t="shared" ca="1" si="0"/>
        <v>0</v>
      </c>
      <c r="J19" s="21">
        <f t="shared" ca="1" si="1"/>
        <v>65813682.818768986</v>
      </c>
    </row>
    <row r="20" spans="1:10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1"/>
        <v>0</v>
      </c>
    </row>
    <row r="21" spans="1:10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1"/>
        <v>0</v>
      </c>
    </row>
    <row r="22" spans="1:10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1"/>
        <v>0</v>
      </c>
    </row>
    <row r="23" spans="1:10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I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1"/>
        <v>0</v>
      </c>
    </row>
    <row r="24" spans="1:10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1"/>
        <v>0</v>
      </c>
    </row>
    <row r="25" spans="1:10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1"/>
        <v>0</v>
      </c>
    </row>
    <row r="26" spans="1:10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1"/>
        <v>0</v>
      </c>
    </row>
    <row r="27" spans="1:10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1"/>
        <v>0</v>
      </c>
    </row>
    <row r="28" spans="1:10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1"/>
        <v>0</v>
      </c>
    </row>
    <row r="29" spans="1:10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1"/>
        <v>0</v>
      </c>
    </row>
    <row r="30" spans="1:10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1"/>
        <v>0</v>
      </c>
    </row>
    <row r="31" spans="1:10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1"/>
        <v>0</v>
      </c>
    </row>
    <row r="32" spans="1:10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1"/>
        <v>0</v>
      </c>
    </row>
    <row r="33" spans="1:10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1"/>
        <v>0</v>
      </c>
    </row>
    <row r="34" spans="1:10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1"/>
        <v>0</v>
      </c>
    </row>
    <row r="35" spans="1:10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1"/>
        <v>0</v>
      </c>
    </row>
    <row r="36" spans="1:10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1"/>
        <v>0</v>
      </c>
    </row>
    <row r="37" spans="1:10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1"/>
        <v>0</v>
      </c>
    </row>
    <row r="38" spans="1:10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1"/>
        <v>0</v>
      </c>
    </row>
    <row r="39" spans="1:10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I54" ca="1" si="3">IFERROR(INDIRECT("'"&amp;$B$2&amp;"'!"&amp;ADDRESS(MATCH($B39,INDIRECT("'"&amp;$B$2&amp;"'!$B$1:$B$1095"),0),MATCH(D$5,INDIRECT("'"&amp;$B$2&amp;"'!5:5"),0))),0)</f>
        <v>0</v>
      </c>
      <c r="E39" s="21">
        <f t="shared" ca="1" si="3"/>
        <v>0</v>
      </c>
      <c r="F39" s="21">
        <f t="shared" ca="1" si="3"/>
        <v>0</v>
      </c>
      <c r="G39" s="21">
        <f t="shared" ca="1" si="3"/>
        <v>0</v>
      </c>
      <c r="H39" s="21">
        <f t="shared" ca="1" si="3"/>
        <v>0</v>
      </c>
      <c r="I39" s="21">
        <f t="shared" ca="1" si="3"/>
        <v>0</v>
      </c>
      <c r="J39" s="21">
        <f t="shared" ca="1" si="1"/>
        <v>0</v>
      </c>
    </row>
    <row r="40" spans="1:10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3"/>
        <v>0</v>
      </c>
      <c r="E40" s="21">
        <f t="shared" ca="1" si="3"/>
        <v>0</v>
      </c>
      <c r="F40" s="21">
        <f t="shared" ca="1" si="3"/>
        <v>0</v>
      </c>
      <c r="G40" s="21">
        <f t="shared" ca="1" si="3"/>
        <v>0</v>
      </c>
      <c r="H40" s="21">
        <f t="shared" ca="1" si="3"/>
        <v>0</v>
      </c>
      <c r="I40" s="21">
        <f t="shared" ca="1" si="3"/>
        <v>0</v>
      </c>
      <c r="J40" s="21">
        <f t="shared" ca="1" si="1"/>
        <v>0</v>
      </c>
    </row>
    <row r="41" spans="1:10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3"/>
        <v>0</v>
      </c>
      <c r="E41" s="21">
        <f t="shared" ca="1" si="3"/>
        <v>0</v>
      </c>
      <c r="F41" s="21">
        <f t="shared" ca="1" si="3"/>
        <v>0</v>
      </c>
      <c r="G41" s="21">
        <f t="shared" ca="1" si="3"/>
        <v>0</v>
      </c>
      <c r="H41" s="21">
        <f t="shared" ca="1" si="3"/>
        <v>0</v>
      </c>
      <c r="I41" s="21">
        <f t="shared" ca="1" si="3"/>
        <v>0</v>
      </c>
      <c r="J41" s="21">
        <f t="shared" ca="1" si="1"/>
        <v>0</v>
      </c>
    </row>
    <row r="42" spans="1:10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3"/>
        <v>0</v>
      </c>
      <c r="E42" s="21">
        <f t="shared" ca="1" si="3"/>
        <v>0</v>
      </c>
      <c r="F42" s="21">
        <f t="shared" ca="1" si="3"/>
        <v>0</v>
      </c>
      <c r="G42" s="21">
        <f t="shared" ca="1" si="3"/>
        <v>0</v>
      </c>
      <c r="H42" s="21">
        <f t="shared" ca="1" si="3"/>
        <v>0</v>
      </c>
      <c r="I42" s="21">
        <f t="shared" ca="1" si="3"/>
        <v>0</v>
      </c>
      <c r="J42" s="21">
        <f t="shared" ca="1" si="1"/>
        <v>0</v>
      </c>
    </row>
    <row r="43" spans="1:10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3"/>
        <v>0</v>
      </c>
      <c r="E43" s="21">
        <f t="shared" ca="1" si="3"/>
        <v>0</v>
      </c>
      <c r="F43" s="21">
        <f t="shared" ca="1" si="3"/>
        <v>0</v>
      </c>
      <c r="G43" s="21">
        <f t="shared" ca="1" si="3"/>
        <v>0</v>
      </c>
      <c r="H43" s="21">
        <f t="shared" ca="1" si="3"/>
        <v>0</v>
      </c>
      <c r="I43" s="21">
        <f t="shared" ca="1" si="3"/>
        <v>0</v>
      </c>
      <c r="J43" s="21">
        <f t="shared" ca="1" si="1"/>
        <v>0</v>
      </c>
    </row>
    <row r="44" spans="1:10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3"/>
        <v>0</v>
      </c>
      <c r="E44" s="21">
        <f t="shared" ca="1" si="3"/>
        <v>0</v>
      </c>
      <c r="F44" s="21">
        <f t="shared" ca="1" si="3"/>
        <v>0</v>
      </c>
      <c r="G44" s="21">
        <f t="shared" ca="1" si="3"/>
        <v>0</v>
      </c>
      <c r="H44" s="21">
        <f t="shared" ca="1" si="3"/>
        <v>0</v>
      </c>
      <c r="I44" s="21">
        <f t="shared" ca="1" si="3"/>
        <v>0</v>
      </c>
      <c r="J44" s="21">
        <f t="shared" ca="1" si="1"/>
        <v>0</v>
      </c>
    </row>
    <row r="45" spans="1:10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3"/>
        <v>0</v>
      </c>
      <c r="E45" s="21">
        <f t="shared" ca="1" si="3"/>
        <v>0</v>
      </c>
      <c r="F45" s="21">
        <f t="shared" ca="1" si="3"/>
        <v>0</v>
      </c>
      <c r="G45" s="21">
        <f t="shared" ca="1" si="3"/>
        <v>0</v>
      </c>
      <c r="H45" s="21">
        <f t="shared" ca="1" si="3"/>
        <v>0</v>
      </c>
      <c r="I45" s="21">
        <f t="shared" ca="1" si="3"/>
        <v>0</v>
      </c>
      <c r="J45" s="21">
        <f t="shared" ca="1" si="1"/>
        <v>0</v>
      </c>
    </row>
    <row r="46" spans="1:10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3"/>
        <v>0</v>
      </c>
      <c r="E46" s="21">
        <f t="shared" ca="1" si="3"/>
        <v>0</v>
      </c>
      <c r="F46" s="21">
        <f t="shared" ca="1" si="3"/>
        <v>0</v>
      </c>
      <c r="G46" s="21">
        <f t="shared" ca="1" si="3"/>
        <v>0</v>
      </c>
      <c r="H46" s="21">
        <f t="shared" ca="1" si="3"/>
        <v>0</v>
      </c>
      <c r="I46" s="21">
        <f t="shared" ca="1" si="3"/>
        <v>0</v>
      </c>
      <c r="J46" s="21">
        <f t="shared" ca="1" si="1"/>
        <v>0</v>
      </c>
    </row>
    <row r="47" spans="1:10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3"/>
        <v>0</v>
      </c>
      <c r="E47" s="21">
        <f t="shared" ca="1" si="3"/>
        <v>0</v>
      </c>
      <c r="F47" s="21">
        <f t="shared" ca="1" si="3"/>
        <v>0</v>
      </c>
      <c r="G47" s="21">
        <f t="shared" ca="1" si="3"/>
        <v>0</v>
      </c>
      <c r="H47" s="21">
        <f t="shared" ca="1" si="3"/>
        <v>0</v>
      </c>
      <c r="I47" s="21">
        <f t="shared" ca="1" si="3"/>
        <v>0</v>
      </c>
      <c r="J47" s="21">
        <f t="shared" ca="1" si="1"/>
        <v>0</v>
      </c>
    </row>
    <row r="48" spans="1:10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3"/>
        <v>0</v>
      </c>
      <c r="E48" s="21">
        <f t="shared" ca="1" si="3"/>
        <v>0</v>
      </c>
      <c r="F48" s="21">
        <f t="shared" ca="1" si="3"/>
        <v>0</v>
      </c>
      <c r="G48" s="21">
        <f t="shared" ca="1" si="3"/>
        <v>0</v>
      </c>
      <c r="H48" s="21">
        <f t="shared" ca="1" si="3"/>
        <v>0</v>
      </c>
      <c r="I48" s="21">
        <f t="shared" ca="1" si="3"/>
        <v>0</v>
      </c>
      <c r="J48" s="21">
        <f t="shared" ca="1" si="1"/>
        <v>0</v>
      </c>
    </row>
    <row r="49" spans="1:10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3"/>
        <v>0</v>
      </c>
      <c r="E49" s="21">
        <f t="shared" ca="1" si="3"/>
        <v>0</v>
      </c>
      <c r="F49" s="21">
        <f t="shared" ca="1" si="3"/>
        <v>0</v>
      </c>
      <c r="G49" s="21">
        <f t="shared" ca="1" si="3"/>
        <v>0</v>
      </c>
      <c r="H49" s="21">
        <f t="shared" ca="1" si="3"/>
        <v>0</v>
      </c>
      <c r="I49" s="21">
        <f t="shared" ca="1" si="3"/>
        <v>0</v>
      </c>
      <c r="J49" s="21">
        <f t="shared" ca="1" si="1"/>
        <v>0</v>
      </c>
    </row>
    <row r="50" spans="1:10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3"/>
        <v>0</v>
      </c>
      <c r="E50" s="21">
        <f t="shared" ca="1" si="3"/>
        <v>0</v>
      </c>
      <c r="F50" s="21">
        <f t="shared" ca="1" si="3"/>
        <v>0</v>
      </c>
      <c r="G50" s="21">
        <f t="shared" ca="1" si="3"/>
        <v>0</v>
      </c>
      <c r="H50" s="21">
        <f t="shared" ca="1" si="3"/>
        <v>0</v>
      </c>
      <c r="I50" s="21">
        <f t="shared" ca="1" si="3"/>
        <v>0</v>
      </c>
      <c r="J50" s="21">
        <f t="shared" ca="1" si="1"/>
        <v>0</v>
      </c>
    </row>
    <row r="51" spans="1:10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3"/>
        <v>0</v>
      </c>
      <c r="E51" s="21">
        <f t="shared" ca="1" si="3"/>
        <v>0</v>
      </c>
      <c r="F51" s="21">
        <f t="shared" ca="1" si="3"/>
        <v>0</v>
      </c>
      <c r="G51" s="21">
        <f t="shared" ca="1" si="3"/>
        <v>0</v>
      </c>
      <c r="H51" s="21">
        <f t="shared" ca="1" si="3"/>
        <v>0</v>
      </c>
      <c r="I51" s="21">
        <f t="shared" ca="1" si="3"/>
        <v>0</v>
      </c>
      <c r="J51" s="21">
        <f t="shared" ca="1" si="1"/>
        <v>0</v>
      </c>
    </row>
    <row r="52" spans="1:10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3"/>
        <v>0</v>
      </c>
      <c r="E52" s="21">
        <f t="shared" ca="1" si="3"/>
        <v>0</v>
      </c>
      <c r="F52" s="21">
        <f t="shared" ca="1" si="3"/>
        <v>0</v>
      </c>
      <c r="G52" s="21">
        <f t="shared" ca="1" si="3"/>
        <v>0</v>
      </c>
      <c r="H52" s="21">
        <f t="shared" ca="1" si="3"/>
        <v>0</v>
      </c>
      <c r="I52" s="21">
        <f t="shared" ca="1" si="3"/>
        <v>0</v>
      </c>
      <c r="J52" s="21">
        <f t="shared" ca="1" si="1"/>
        <v>0</v>
      </c>
    </row>
    <row r="53" spans="1:10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3"/>
        <v>0</v>
      </c>
      <c r="E53" s="21">
        <f t="shared" ca="1" si="3"/>
        <v>0</v>
      </c>
      <c r="F53" s="21">
        <f t="shared" ca="1" si="3"/>
        <v>0</v>
      </c>
      <c r="G53" s="21">
        <f t="shared" ca="1" si="3"/>
        <v>0</v>
      </c>
      <c r="H53" s="21">
        <f t="shared" ca="1" si="3"/>
        <v>0</v>
      </c>
      <c r="I53" s="21">
        <f t="shared" ca="1" si="3"/>
        <v>0</v>
      </c>
      <c r="J53" s="21">
        <f t="shared" ca="1" si="1"/>
        <v>0</v>
      </c>
    </row>
    <row r="54" spans="1:10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3"/>
        <v>0</v>
      </c>
      <c r="E54" s="21">
        <f t="shared" ca="1" si="3"/>
        <v>0</v>
      </c>
      <c r="F54" s="21">
        <f t="shared" ca="1" si="3"/>
        <v>0</v>
      </c>
      <c r="G54" s="21">
        <f t="shared" ca="1" si="3"/>
        <v>0</v>
      </c>
      <c r="H54" s="21">
        <f t="shared" ca="1" si="3"/>
        <v>0</v>
      </c>
      <c r="I54" s="21">
        <f t="shared" ca="1" si="3"/>
        <v>0</v>
      </c>
      <c r="J54" s="21">
        <f t="shared" ca="1" si="1"/>
        <v>0</v>
      </c>
    </row>
    <row r="55" spans="1:10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I70" ca="1" si="4">IFERROR(INDIRECT("'"&amp;$B$2&amp;"'!"&amp;ADDRESS(MATCH($B55,INDIRECT("'"&amp;$B$2&amp;"'!$B$1:$B$1095"),0),MATCH(D$5,INDIRECT("'"&amp;$B$2&amp;"'!5:5"),0))),0)</f>
        <v>0</v>
      </c>
      <c r="E55" s="21">
        <f t="shared" ca="1" si="4"/>
        <v>0</v>
      </c>
      <c r="F55" s="21">
        <f t="shared" ca="1" si="4"/>
        <v>0</v>
      </c>
      <c r="G55" s="21">
        <f t="shared" ca="1" si="4"/>
        <v>0</v>
      </c>
      <c r="H55" s="21">
        <f t="shared" ca="1" si="4"/>
        <v>0</v>
      </c>
      <c r="I55" s="21">
        <f t="shared" ca="1" si="4"/>
        <v>0</v>
      </c>
      <c r="J55" s="21">
        <f t="shared" ca="1" si="1"/>
        <v>0</v>
      </c>
    </row>
    <row r="56" spans="1:10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4"/>
        <v>0</v>
      </c>
      <c r="E56" s="21">
        <f t="shared" ca="1" si="4"/>
        <v>0</v>
      </c>
      <c r="F56" s="21">
        <f t="shared" ca="1" si="4"/>
        <v>0</v>
      </c>
      <c r="G56" s="21">
        <f t="shared" ca="1" si="4"/>
        <v>0</v>
      </c>
      <c r="H56" s="21">
        <f t="shared" ca="1" si="4"/>
        <v>0</v>
      </c>
      <c r="I56" s="21">
        <f t="shared" ca="1" si="4"/>
        <v>0</v>
      </c>
      <c r="J56" s="21">
        <f t="shared" ca="1" si="1"/>
        <v>0</v>
      </c>
    </row>
    <row r="57" spans="1:10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4"/>
        <v>0</v>
      </c>
      <c r="E57" s="21">
        <f t="shared" ca="1" si="4"/>
        <v>0</v>
      </c>
      <c r="F57" s="21">
        <f t="shared" ca="1" si="4"/>
        <v>0</v>
      </c>
      <c r="G57" s="21">
        <f t="shared" ca="1" si="4"/>
        <v>0</v>
      </c>
      <c r="H57" s="21">
        <f t="shared" ca="1" si="4"/>
        <v>0</v>
      </c>
      <c r="I57" s="21">
        <f t="shared" ca="1" si="4"/>
        <v>0</v>
      </c>
      <c r="J57" s="21">
        <f t="shared" ca="1" si="1"/>
        <v>0</v>
      </c>
    </row>
    <row r="58" spans="1:10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4"/>
        <v>0</v>
      </c>
      <c r="E58" s="21">
        <f t="shared" ca="1" si="4"/>
        <v>0</v>
      </c>
      <c r="F58" s="21">
        <f t="shared" ca="1" si="4"/>
        <v>0</v>
      </c>
      <c r="G58" s="21">
        <f t="shared" ca="1" si="4"/>
        <v>0</v>
      </c>
      <c r="H58" s="21">
        <f t="shared" ca="1" si="4"/>
        <v>0</v>
      </c>
      <c r="I58" s="21">
        <f t="shared" ca="1" si="4"/>
        <v>0</v>
      </c>
      <c r="J58" s="21">
        <f t="shared" ca="1" si="1"/>
        <v>0</v>
      </c>
    </row>
    <row r="59" spans="1:10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4"/>
        <v>0</v>
      </c>
      <c r="E59" s="21">
        <f t="shared" ca="1" si="4"/>
        <v>0</v>
      </c>
      <c r="F59" s="21">
        <f t="shared" ca="1" si="4"/>
        <v>0</v>
      </c>
      <c r="G59" s="21">
        <f t="shared" ca="1" si="4"/>
        <v>0</v>
      </c>
      <c r="H59" s="21">
        <f t="shared" ca="1" si="4"/>
        <v>0</v>
      </c>
      <c r="I59" s="21">
        <f t="shared" ca="1" si="4"/>
        <v>0</v>
      </c>
      <c r="J59" s="21">
        <f t="shared" ca="1" si="1"/>
        <v>0</v>
      </c>
    </row>
    <row r="60" spans="1:10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4"/>
        <v>0</v>
      </c>
      <c r="E60" s="21">
        <f t="shared" ca="1" si="4"/>
        <v>0</v>
      </c>
      <c r="F60" s="21">
        <f t="shared" ca="1" si="4"/>
        <v>0</v>
      </c>
      <c r="G60" s="21">
        <f t="shared" ca="1" si="4"/>
        <v>0</v>
      </c>
      <c r="H60" s="21">
        <f t="shared" ca="1" si="4"/>
        <v>0</v>
      </c>
      <c r="I60" s="21">
        <f t="shared" ca="1" si="4"/>
        <v>0</v>
      </c>
      <c r="J60" s="21">
        <f t="shared" ca="1" si="1"/>
        <v>0</v>
      </c>
    </row>
    <row r="61" spans="1:10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4"/>
        <v>0</v>
      </c>
      <c r="E61" s="21">
        <f t="shared" ca="1" si="4"/>
        <v>0</v>
      </c>
      <c r="F61" s="21">
        <f t="shared" ca="1" si="4"/>
        <v>0</v>
      </c>
      <c r="G61" s="21">
        <f t="shared" ca="1" si="4"/>
        <v>0</v>
      </c>
      <c r="H61" s="21">
        <f t="shared" ca="1" si="4"/>
        <v>0</v>
      </c>
      <c r="I61" s="21">
        <f t="shared" ca="1" si="4"/>
        <v>0</v>
      </c>
      <c r="J61" s="21">
        <f t="shared" ca="1" si="1"/>
        <v>0</v>
      </c>
    </row>
    <row r="62" spans="1:10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4"/>
        <v>0</v>
      </c>
      <c r="E62" s="21">
        <f t="shared" ca="1" si="4"/>
        <v>0</v>
      </c>
      <c r="F62" s="21">
        <f t="shared" ca="1" si="4"/>
        <v>0</v>
      </c>
      <c r="G62" s="21">
        <f t="shared" ca="1" si="4"/>
        <v>0</v>
      </c>
      <c r="H62" s="21">
        <f t="shared" ca="1" si="4"/>
        <v>0</v>
      </c>
      <c r="I62" s="21">
        <f t="shared" ca="1" si="4"/>
        <v>0</v>
      </c>
      <c r="J62" s="21">
        <f t="shared" ca="1" si="1"/>
        <v>0</v>
      </c>
    </row>
    <row r="63" spans="1:10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4"/>
        <v>0</v>
      </c>
      <c r="E63" s="21">
        <f t="shared" ca="1" si="4"/>
        <v>0</v>
      </c>
      <c r="F63" s="21">
        <f t="shared" ca="1" si="4"/>
        <v>0</v>
      </c>
      <c r="G63" s="21">
        <f t="shared" ca="1" si="4"/>
        <v>0</v>
      </c>
      <c r="H63" s="21">
        <f t="shared" ca="1" si="4"/>
        <v>0</v>
      </c>
      <c r="I63" s="21">
        <f t="shared" ca="1" si="4"/>
        <v>0</v>
      </c>
      <c r="J63" s="21">
        <f t="shared" ca="1" si="1"/>
        <v>0</v>
      </c>
    </row>
    <row r="64" spans="1:10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4"/>
        <v>0</v>
      </c>
      <c r="E64" s="21">
        <f t="shared" ca="1" si="4"/>
        <v>0</v>
      </c>
      <c r="F64" s="21">
        <f t="shared" ca="1" si="4"/>
        <v>0</v>
      </c>
      <c r="G64" s="21">
        <f t="shared" ca="1" si="4"/>
        <v>0</v>
      </c>
      <c r="H64" s="21">
        <f t="shared" ca="1" si="4"/>
        <v>0</v>
      </c>
      <c r="I64" s="21">
        <f t="shared" ca="1" si="4"/>
        <v>0</v>
      </c>
      <c r="J64" s="21">
        <f t="shared" ca="1" si="1"/>
        <v>0</v>
      </c>
    </row>
    <row r="65" spans="1:10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4"/>
        <v>0</v>
      </c>
      <c r="E65" s="21">
        <f t="shared" ca="1" si="4"/>
        <v>0</v>
      </c>
      <c r="F65" s="21">
        <f t="shared" ca="1" si="4"/>
        <v>0</v>
      </c>
      <c r="G65" s="21">
        <f t="shared" ca="1" si="4"/>
        <v>0</v>
      </c>
      <c r="H65" s="21">
        <f t="shared" ca="1" si="4"/>
        <v>0</v>
      </c>
      <c r="I65" s="21">
        <f t="shared" ca="1" si="4"/>
        <v>0</v>
      </c>
      <c r="J65" s="21">
        <f t="shared" ca="1" si="1"/>
        <v>0</v>
      </c>
    </row>
    <row r="66" spans="1:10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4"/>
        <v>0</v>
      </c>
      <c r="E66" s="21">
        <f t="shared" ca="1" si="4"/>
        <v>0</v>
      </c>
      <c r="F66" s="21">
        <f t="shared" ca="1" si="4"/>
        <v>0</v>
      </c>
      <c r="G66" s="21">
        <f t="shared" ca="1" si="4"/>
        <v>0</v>
      </c>
      <c r="H66" s="21">
        <f t="shared" ca="1" si="4"/>
        <v>0</v>
      </c>
      <c r="I66" s="21">
        <f t="shared" ca="1" si="4"/>
        <v>0</v>
      </c>
      <c r="J66" s="21">
        <f t="shared" ca="1" si="1"/>
        <v>0</v>
      </c>
    </row>
    <row r="67" spans="1:10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4"/>
        <v>0</v>
      </c>
      <c r="E67" s="21">
        <f t="shared" ca="1" si="4"/>
        <v>0</v>
      </c>
      <c r="F67" s="21">
        <f t="shared" ca="1" si="4"/>
        <v>0</v>
      </c>
      <c r="G67" s="21">
        <f t="shared" ca="1" si="4"/>
        <v>0</v>
      </c>
      <c r="H67" s="21">
        <f t="shared" ca="1" si="4"/>
        <v>0</v>
      </c>
      <c r="I67" s="21">
        <f t="shared" ca="1" si="4"/>
        <v>0</v>
      </c>
      <c r="J67" s="21">
        <f t="shared" ca="1" si="1"/>
        <v>0</v>
      </c>
    </row>
    <row r="68" spans="1:10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4"/>
        <v>0</v>
      </c>
      <c r="E68" s="21">
        <f t="shared" ca="1" si="4"/>
        <v>0</v>
      </c>
      <c r="F68" s="21">
        <f t="shared" ca="1" si="4"/>
        <v>0</v>
      </c>
      <c r="G68" s="21">
        <f t="shared" ca="1" si="4"/>
        <v>0</v>
      </c>
      <c r="H68" s="21">
        <f t="shared" ca="1" si="4"/>
        <v>0</v>
      </c>
      <c r="I68" s="21">
        <f t="shared" ca="1" si="4"/>
        <v>0</v>
      </c>
      <c r="J68" s="21">
        <f t="shared" ca="1" si="1"/>
        <v>0</v>
      </c>
    </row>
    <row r="69" spans="1:10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4"/>
        <v>0</v>
      </c>
      <c r="E69" s="21">
        <f t="shared" ca="1" si="4"/>
        <v>0</v>
      </c>
      <c r="F69" s="21">
        <f t="shared" ca="1" si="4"/>
        <v>0</v>
      </c>
      <c r="G69" s="21">
        <f t="shared" ca="1" si="4"/>
        <v>0</v>
      </c>
      <c r="H69" s="21">
        <f t="shared" ca="1" si="4"/>
        <v>0</v>
      </c>
      <c r="I69" s="21">
        <f t="shared" ca="1" si="4"/>
        <v>0</v>
      </c>
      <c r="J69" s="21">
        <f t="shared" ca="1" si="1"/>
        <v>0</v>
      </c>
    </row>
    <row r="70" spans="1:10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4"/>
        <v>0</v>
      </c>
      <c r="E70" s="21">
        <f t="shared" ca="1" si="4"/>
        <v>0</v>
      </c>
      <c r="F70" s="21">
        <f t="shared" ca="1" si="4"/>
        <v>0</v>
      </c>
      <c r="G70" s="21">
        <f t="shared" ca="1" si="4"/>
        <v>0</v>
      </c>
      <c r="H70" s="21">
        <f t="shared" ca="1" si="4"/>
        <v>0</v>
      </c>
      <c r="I70" s="21">
        <f t="shared" ca="1" si="4"/>
        <v>0</v>
      </c>
      <c r="J70" s="21">
        <f t="shared" ca="1" si="1"/>
        <v>0</v>
      </c>
    </row>
    <row r="71" spans="1:10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I76" ca="1" si="5">IFERROR(INDIRECT("'"&amp;$B$2&amp;"'!"&amp;ADDRESS(MATCH($B71,INDIRECT("'"&amp;$B$2&amp;"'!$B$1:$B$1095"),0),MATCH(D$5,INDIRECT("'"&amp;$B$2&amp;"'!5:5"),0))),0)</f>
        <v>0</v>
      </c>
      <c r="E71" s="21">
        <f t="shared" ca="1" si="5"/>
        <v>0</v>
      </c>
      <c r="F71" s="21">
        <f t="shared" ca="1" si="5"/>
        <v>0</v>
      </c>
      <c r="G71" s="21">
        <f t="shared" ca="1" si="5"/>
        <v>0</v>
      </c>
      <c r="H71" s="21">
        <f t="shared" ca="1" si="5"/>
        <v>0</v>
      </c>
      <c r="I71" s="21">
        <f t="shared" ca="1" si="5"/>
        <v>0</v>
      </c>
      <c r="J71" s="21">
        <f t="shared" ca="1" si="1"/>
        <v>0</v>
      </c>
    </row>
    <row r="72" spans="1:10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5"/>
        <v>0</v>
      </c>
      <c r="E72" s="21">
        <f t="shared" ca="1" si="5"/>
        <v>0</v>
      </c>
      <c r="F72" s="21">
        <f t="shared" ca="1" si="5"/>
        <v>0</v>
      </c>
      <c r="G72" s="21">
        <f t="shared" ca="1" si="5"/>
        <v>0</v>
      </c>
      <c r="H72" s="21">
        <f t="shared" ca="1" si="5"/>
        <v>0</v>
      </c>
      <c r="I72" s="21">
        <f t="shared" ca="1" si="5"/>
        <v>0</v>
      </c>
      <c r="J72" s="21">
        <f t="shared" ref="J72:J76" ca="1" si="6">+SUM(D72:I72)</f>
        <v>0</v>
      </c>
    </row>
    <row r="73" spans="1:10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5"/>
        <v>0</v>
      </c>
      <c r="E73" s="21">
        <f t="shared" ca="1" si="5"/>
        <v>0</v>
      </c>
      <c r="F73" s="21">
        <f t="shared" ca="1" si="5"/>
        <v>0</v>
      </c>
      <c r="G73" s="21">
        <f t="shared" ca="1" si="5"/>
        <v>0</v>
      </c>
      <c r="H73" s="21">
        <f t="shared" ca="1" si="5"/>
        <v>0</v>
      </c>
      <c r="I73" s="21">
        <f t="shared" ca="1" si="5"/>
        <v>0</v>
      </c>
      <c r="J73" s="21">
        <f t="shared" ca="1" si="6"/>
        <v>0</v>
      </c>
    </row>
    <row r="74" spans="1:10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5"/>
        <v>0</v>
      </c>
      <c r="E74" s="21">
        <f t="shared" ca="1" si="5"/>
        <v>0</v>
      </c>
      <c r="F74" s="21">
        <f t="shared" ca="1" si="5"/>
        <v>0</v>
      </c>
      <c r="G74" s="21">
        <f t="shared" ca="1" si="5"/>
        <v>0</v>
      </c>
      <c r="H74" s="21">
        <f t="shared" ca="1" si="5"/>
        <v>0</v>
      </c>
      <c r="I74" s="21">
        <f t="shared" ca="1" si="5"/>
        <v>0</v>
      </c>
      <c r="J74" s="21">
        <f t="shared" ca="1" si="6"/>
        <v>0</v>
      </c>
    </row>
    <row r="75" spans="1:10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5"/>
        <v>0</v>
      </c>
      <c r="E75" s="21">
        <f t="shared" ca="1" si="5"/>
        <v>0</v>
      </c>
      <c r="F75" s="21">
        <f t="shared" ca="1" si="5"/>
        <v>0</v>
      </c>
      <c r="G75" s="21">
        <f t="shared" ca="1" si="5"/>
        <v>0</v>
      </c>
      <c r="H75" s="21">
        <f t="shared" ca="1" si="5"/>
        <v>0</v>
      </c>
      <c r="I75" s="21">
        <f t="shared" ca="1" si="5"/>
        <v>0</v>
      </c>
      <c r="J75" s="21">
        <f t="shared" ca="1" si="6"/>
        <v>0</v>
      </c>
    </row>
    <row r="76" spans="1:10" x14ac:dyDescent="0.2">
      <c r="A76" s="64" t="s">
        <v>285</v>
      </c>
      <c r="B76" s="20">
        <v>3018</v>
      </c>
      <c r="C76" s="65" t="s">
        <v>251</v>
      </c>
      <c r="D76" s="21">
        <f t="shared" ca="1" si="5"/>
        <v>0</v>
      </c>
      <c r="E76" s="21">
        <f t="shared" ca="1" si="5"/>
        <v>0</v>
      </c>
      <c r="F76" s="21">
        <f t="shared" ca="1" si="5"/>
        <v>0</v>
      </c>
      <c r="G76" s="21">
        <f t="shared" ca="1" si="5"/>
        <v>0</v>
      </c>
      <c r="H76" s="21">
        <f t="shared" ca="1" si="5"/>
        <v>0</v>
      </c>
      <c r="I76" s="21">
        <f t="shared" ca="1" si="5"/>
        <v>0</v>
      </c>
      <c r="J76" s="21">
        <f t="shared" ca="1" si="6"/>
        <v>0</v>
      </c>
    </row>
    <row r="77" spans="1:10" x14ac:dyDescent="0.2">
      <c r="A77" s="66" t="s">
        <v>287</v>
      </c>
      <c r="B77" s="55">
        <v>9000</v>
      </c>
      <c r="C77" s="65" t="s">
        <v>288</v>
      </c>
      <c r="D77" s="56">
        <f t="shared" ref="D77:J77" ca="1" si="7">SUMIF($C$7:$C$76,"HD",D$7:D$76)</f>
        <v>447603.03000000026</v>
      </c>
      <c r="E77" s="56">
        <f t="shared" ca="1" si="7"/>
        <v>0</v>
      </c>
      <c r="F77" s="56">
        <f t="shared" ca="1" si="7"/>
        <v>0</v>
      </c>
      <c r="G77" s="56">
        <f t="shared" ca="1" si="7"/>
        <v>0</v>
      </c>
      <c r="H77" s="56">
        <f t="shared" ca="1" si="7"/>
        <v>296478898.28926724</v>
      </c>
      <c r="I77" s="56">
        <f t="shared" ca="1" si="7"/>
        <v>40853994.409347989</v>
      </c>
      <c r="J77" s="56">
        <f t="shared" ca="1" si="7"/>
        <v>337780495.72861516</v>
      </c>
    </row>
    <row r="78" spans="1:10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t="shared" ref="E78:J78" ca="1" si="8">SUMIF($C$7:$C$76,"H",E$7:E$76)+SUMIF($C$7:$C$76,"E",E$7:E$76)</f>
        <v>0</v>
      </c>
      <c r="F78" s="56">
        <f t="shared" ca="1" si="8"/>
        <v>0</v>
      </c>
      <c r="G78" s="56">
        <f t="shared" ca="1" si="8"/>
        <v>0</v>
      </c>
      <c r="H78" s="56">
        <f t="shared" ca="1" si="8"/>
        <v>0</v>
      </c>
      <c r="I78" s="56">
        <f t="shared" ca="1" si="8"/>
        <v>0</v>
      </c>
      <c r="J78" s="56">
        <f t="shared" ca="1" si="8"/>
        <v>0</v>
      </c>
    </row>
    <row r="79" spans="1:10" x14ac:dyDescent="0.2">
      <c r="A79" s="66" t="s">
        <v>293</v>
      </c>
      <c r="B79" s="55">
        <v>9003</v>
      </c>
      <c r="C79" s="65" t="s">
        <v>294</v>
      </c>
      <c r="D79" s="56">
        <f ca="1">D77+D78</f>
        <v>447603.03000000026</v>
      </c>
      <c r="E79" s="56">
        <f t="shared" ref="E79:J79" ca="1" si="9">E77+E78</f>
        <v>0</v>
      </c>
      <c r="F79" s="56">
        <f t="shared" ca="1" si="9"/>
        <v>0</v>
      </c>
      <c r="G79" s="56">
        <f t="shared" ca="1" si="9"/>
        <v>0</v>
      </c>
      <c r="H79" s="56">
        <f t="shared" ca="1" si="9"/>
        <v>296478898.28926724</v>
      </c>
      <c r="I79" s="56">
        <f t="shared" ca="1" si="9"/>
        <v>40853994.409347989</v>
      </c>
      <c r="J79" s="56">
        <f t="shared" ca="1" si="9"/>
        <v>337780495.72861516</v>
      </c>
    </row>
  </sheetData>
  <mergeCells count="1">
    <mergeCell ref="E2:G2"/>
  </mergeCells>
  <dataValidations count="1">
    <dataValidation type="list" allowBlank="1" showInputMessage="1" showErrorMessage="1" sqref="B2" xr:uid="{1099CD03-45A1-4E58-AD9C-EA5ED82E555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A377-C818-47A5-849B-D59A9CF78FE2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343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705</v>
      </c>
      <c r="E5" s="10">
        <v>706</v>
      </c>
      <c r="F5" s="10">
        <v>708</v>
      </c>
      <c r="G5" s="10">
        <v>736</v>
      </c>
      <c r="H5" s="10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105</v>
      </c>
      <c r="E6" s="7" t="s">
        <v>106</v>
      </c>
      <c r="F6" s="7" t="s">
        <v>107</v>
      </c>
      <c r="G6" s="7" t="s">
        <v>108</v>
      </c>
      <c r="H6" s="69" t="s">
        <v>344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-32519.75</v>
      </c>
      <c r="H7" s="22">
        <f ca="1">+SUM(D7:G7)</f>
        <v>-32519.75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1717512.0099999979</v>
      </c>
      <c r="H8" s="22">
        <f t="shared" ref="H8:H22" ca="1" si="1">+SUM(D8:G8)</f>
        <v>1717512.0099999979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2">
        <f t="shared" ca="1" si="1"/>
        <v>0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20810122.18</v>
      </c>
      <c r="E10" s="21">
        <f t="shared" ca="1" si="0"/>
        <v>0</v>
      </c>
      <c r="F10" s="21">
        <f t="shared" ca="1" si="0"/>
        <v>0</v>
      </c>
      <c r="G10" s="21">
        <f t="shared" ca="1" si="0"/>
        <v>62264.460000000006</v>
      </c>
      <c r="H10" s="22">
        <f t="shared" ca="1" si="1"/>
        <v>20872386.640000001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194819.462</v>
      </c>
      <c r="E11" s="21">
        <f t="shared" ca="1" si="0"/>
        <v>0</v>
      </c>
      <c r="F11" s="21">
        <f t="shared" ca="1" si="0"/>
        <v>0</v>
      </c>
      <c r="G11" s="21">
        <f t="shared" ca="1" si="0"/>
        <v>350</v>
      </c>
      <c r="H11" s="22">
        <f t="shared" ca="1" si="1"/>
        <v>195169.462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621.73</v>
      </c>
      <c r="H13" s="22">
        <f t="shared" ca="1" si="1"/>
        <v>621.73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33733.629999999997</v>
      </c>
      <c r="H14" s="22">
        <f t="shared" ca="1" si="1"/>
        <v>33733.629999999997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48013</v>
      </c>
      <c r="H17" s="22">
        <f t="shared" ca="1" si="1"/>
        <v>48013</v>
      </c>
    </row>
    <row r="18" spans="1:8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2913571.3126969999</v>
      </c>
      <c r="F19" s="21">
        <f t="shared" ca="1" si="0"/>
        <v>0</v>
      </c>
      <c r="G19" s="21">
        <f t="shared" ca="1" si="0"/>
        <v>0</v>
      </c>
      <c r="H19" s="22">
        <f t="shared" ca="1" si="1"/>
        <v>2913571.3126969999</v>
      </c>
    </row>
    <row r="20" spans="1:8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30000</v>
      </c>
      <c r="F20" s="21">
        <f t="shared" ca="1" si="0"/>
        <v>0</v>
      </c>
      <c r="G20" s="21">
        <f t="shared" ca="1" si="0"/>
        <v>0</v>
      </c>
      <c r="H20" s="22">
        <f t="shared" ca="1" si="1"/>
        <v>30000</v>
      </c>
    </row>
    <row r="21" spans="1:8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1386.56</v>
      </c>
      <c r="H21" s="22">
        <f t="shared" ca="1" si="1"/>
        <v>1386.56</v>
      </c>
    </row>
    <row r="22" spans="1:8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1145916.67</v>
      </c>
      <c r="E22" s="21">
        <f t="shared" ca="1" si="0"/>
        <v>0</v>
      </c>
      <c r="F22" s="21">
        <f t="shared" ca="1" si="0"/>
        <v>0</v>
      </c>
      <c r="G22" s="21">
        <f t="shared" ca="1" si="0"/>
        <v>1985206.71</v>
      </c>
      <c r="H22" s="22">
        <f t="shared" ca="1" si="1"/>
        <v>3131123.38</v>
      </c>
    </row>
    <row r="23" spans="1:8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G42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16018.2</v>
      </c>
      <c r="H23" s="22">
        <f t="shared" ref="H23:H41" ca="1" si="3">+SUM(D23:G23)</f>
        <v>16018.2</v>
      </c>
    </row>
    <row r="24" spans="1:8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548725.86</v>
      </c>
      <c r="H24" s="22">
        <f t="shared" ca="1" si="3"/>
        <v>548725.86</v>
      </c>
    </row>
    <row r="25" spans="1:8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0.44</v>
      </c>
      <c r="H25" s="22">
        <f t="shared" ca="1" si="3"/>
        <v>0.44</v>
      </c>
    </row>
    <row r="26" spans="1:8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80171.807000000001</v>
      </c>
      <c r="H26" s="22">
        <f t="shared" ca="1" si="3"/>
        <v>80171.807000000001</v>
      </c>
    </row>
    <row r="27" spans="1:8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20597021.890000001</v>
      </c>
      <c r="H27" s="22">
        <f t="shared" ca="1" si="3"/>
        <v>20597021.890000001</v>
      </c>
    </row>
    <row r="28" spans="1:8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2">
        <f t="shared" ca="1" si="3"/>
        <v>0</v>
      </c>
    </row>
    <row r="29" spans="1:8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3422694.32</v>
      </c>
      <c r="H29" s="22">
        <f t="shared" ca="1" si="3"/>
        <v>3422694.32</v>
      </c>
    </row>
    <row r="30" spans="1:8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770</v>
      </c>
      <c r="H30" s="22">
        <f t="shared" ca="1" si="3"/>
        <v>770</v>
      </c>
    </row>
    <row r="31" spans="1:8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740916.97</v>
      </c>
      <c r="E31" s="21">
        <f t="shared" ca="1" si="2"/>
        <v>0</v>
      </c>
      <c r="F31" s="21">
        <f t="shared" ca="1" si="2"/>
        <v>0</v>
      </c>
      <c r="G31" s="21">
        <f t="shared" ca="1" si="2"/>
        <v>157425.75988100001</v>
      </c>
      <c r="H31" s="22">
        <f t="shared" ca="1" si="3"/>
        <v>898342.72988100001</v>
      </c>
    </row>
    <row r="32" spans="1:8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711363.89999999991</v>
      </c>
      <c r="E32" s="21">
        <f t="shared" ca="1" si="2"/>
        <v>0</v>
      </c>
      <c r="F32" s="21">
        <f t="shared" ca="1" si="2"/>
        <v>0</v>
      </c>
      <c r="G32" s="21">
        <f t="shared" ca="1" si="2"/>
        <v>2376.0199999999982</v>
      </c>
      <c r="H32" s="22">
        <f t="shared" ca="1" si="3"/>
        <v>713739.91999999993</v>
      </c>
    </row>
    <row r="33" spans="1:8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840440.8900000006</v>
      </c>
      <c r="E33" s="21">
        <f t="shared" ca="1" si="2"/>
        <v>0</v>
      </c>
      <c r="F33" s="21">
        <f t="shared" ca="1" si="2"/>
        <v>0</v>
      </c>
      <c r="G33" s="21">
        <f t="shared" ca="1" si="2"/>
        <v>22500</v>
      </c>
      <c r="H33" s="22">
        <f t="shared" ca="1" si="3"/>
        <v>862940.8900000006</v>
      </c>
    </row>
    <row r="34" spans="1:8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371239.32</v>
      </c>
      <c r="H34" s="22">
        <f t="shared" ca="1" si="3"/>
        <v>371239.32</v>
      </c>
    </row>
    <row r="35" spans="1:8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100</v>
      </c>
      <c r="H35" s="22">
        <f t="shared" ca="1" si="3"/>
        <v>100</v>
      </c>
    </row>
    <row r="36" spans="1:8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5550655.4299999997</v>
      </c>
      <c r="H37" s="22">
        <f t="shared" ca="1" si="3"/>
        <v>5550655.4299999997</v>
      </c>
    </row>
    <row r="38" spans="1:8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15.85</v>
      </c>
      <c r="H38" s="22">
        <f t="shared" ca="1" si="3"/>
        <v>15.85</v>
      </c>
    </row>
    <row r="39" spans="1:8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2"/>
        <v>9507631.6199999992</v>
      </c>
      <c r="E39" s="21">
        <f t="shared" ca="1" si="2"/>
        <v>0</v>
      </c>
      <c r="F39" s="21">
        <f t="shared" ca="1" si="2"/>
        <v>94482.92</v>
      </c>
      <c r="G39" s="21">
        <f t="shared" ca="1" si="2"/>
        <v>0</v>
      </c>
      <c r="H39" s="22">
        <f t="shared" ca="1" si="3"/>
        <v>9602114.5399999991</v>
      </c>
    </row>
    <row r="40" spans="1:8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2"/>
        <v>0</v>
      </c>
      <c r="E40" s="21">
        <f t="shared" ca="1" si="2"/>
        <v>0</v>
      </c>
      <c r="F40" s="21">
        <f t="shared" ca="1" si="2"/>
        <v>0</v>
      </c>
      <c r="G40" s="21">
        <f t="shared" ca="1" si="2"/>
        <v>0</v>
      </c>
      <c r="H40" s="22">
        <f t="shared" ca="1" si="3"/>
        <v>0</v>
      </c>
    </row>
    <row r="41" spans="1:8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2"/>
        <v>0</v>
      </c>
      <c r="E41" s="21">
        <f t="shared" ca="1" si="2"/>
        <v>0</v>
      </c>
      <c r="F41" s="21">
        <f t="shared" ca="1" si="2"/>
        <v>0</v>
      </c>
      <c r="G41" s="21">
        <f t="shared" ca="1" si="2"/>
        <v>0</v>
      </c>
      <c r="H41" s="22">
        <f t="shared" ca="1" si="3"/>
        <v>0</v>
      </c>
    </row>
    <row r="42" spans="1:8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2"/>
        <v>0</v>
      </c>
      <c r="E42" s="21">
        <f t="shared" ca="1" si="2"/>
        <v>0</v>
      </c>
      <c r="F42" s="21">
        <f t="shared" ca="1" si="2"/>
        <v>0</v>
      </c>
      <c r="G42" s="21">
        <f t="shared" ca="1" si="2"/>
        <v>450.1</v>
      </c>
      <c r="H42" s="22">
        <f t="shared" ref="H42" ca="1" si="4">+SUM(D42:G42)</f>
        <v>450.1</v>
      </c>
    </row>
    <row r="43" spans="1:8" ht="12.75" customHeight="1" x14ac:dyDescent="0.2">
      <c r="A43" s="64" t="s">
        <v>217</v>
      </c>
      <c r="B43" s="20">
        <v>1049</v>
      </c>
      <c r="C43" s="65" t="s">
        <v>146</v>
      </c>
      <c r="D43" s="21">
        <f t="shared" ref="D43:G58" ca="1" si="5">IFERROR(INDIRECT("'"&amp;$B$2&amp;"'!"&amp;ADDRESS(MATCH($B43,INDIRECT("'"&amp;$B$2&amp;"'!$B$1:$B$1095"),0),MATCH(D$5,INDIRECT("'"&amp;$B$2&amp;"'!5:5"),0))),0)</f>
        <v>0</v>
      </c>
      <c r="E43" s="21">
        <f t="shared" ca="1" si="5"/>
        <v>0</v>
      </c>
      <c r="F43" s="21">
        <f t="shared" ca="1" si="5"/>
        <v>0</v>
      </c>
      <c r="G43" s="21">
        <f t="shared" ca="1" si="5"/>
        <v>69</v>
      </c>
      <c r="H43" s="22">
        <f t="shared" ref="H43:H60" ca="1" si="6">+SUM(D43:G43)</f>
        <v>69</v>
      </c>
    </row>
    <row r="44" spans="1:8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5"/>
        <v>0</v>
      </c>
      <c r="E44" s="21">
        <f t="shared" ca="1" si="5"/>
        <v>0</v>
      </c>
      <c r="F44" s="21">
        <f t="shared" ca="1" si="5"/>
        <v>0</v>
      </c>
      <c r="G44" s="21">
        <f t="shared" ca="1" si="5"/>
        <v>0</v>
      </c>
      <c r="H44" s="22">
        <f t="shared" ca="1" si="6"/>
        <v>0</v>
      </c>
    </row>
    <row r="45" spans="1:8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5"/>
        <v>266584.2</v>
      </c>
      <c r="E45" s="21">
        <f t="shared" ca="1" si="5"/>
        <v>0</v>
      </c>
      <c r="F45" s="21">
        <f t="shared" ca="1" si="5"/>
        <v>0</v>
      </c>
      <c r="G45" s="21">
        <f t="shared" ca="1" si="5"/>
        <v>0.55000000000000004</v>
      </c>
      <c r="H45" s="22">
        <f t="shared" ca="1" si="6"/>
        <v>266584.75</v>
      </c>
    </row>
    <row r="46" spans="1:8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5"/>
        <v>0</v>
      </c>
      <c r="E46" s="21">
        <f t="shared" ca="1" si="5"/>
        <v>0</v>
      </c>
      <c r="F46" s="21">
        <f t="shared" ca="1" si="5"/>
        <v>0</v>
      </c>
      <c r="G46" s="21">
        <f t="shared" ca="1" si="5"/>
        <v>91</v>
      </c>
      <c r="H46" s="22">
        <f t="shared" ca="1" si="6"/>
        <v>91</v>
      </c>
    </row>
    <row r="47" spans="1:8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5"/>
        <v>0</v>
      </c>
      <c r="E47" s="21">
        <f t="shared" ca="1" si="5"/>
        <v>0</v>
      </c>
      <c r="F47" s="21">
        <f t="shared" ca="1" si="5"/>
        <v>0</v>
      </c>
      <c r="G47" s="21">
        <f t="shared" ca="1" si="5"/>
        <v>0</v>
      </c>
      <c r="H47" s="22">
        <f t="shared" ca="1" si="6"/>
        <v>0</v>
      </c>
    </row>
    <row r="48" spans="1:8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5"/>
        <v>0</v>
      </c>
      <c r="E48" s="21">
        <f t="shared" ca="1" si="5"/>
        <v>0</v>
      </c>
      <c r="F48" s="21">
        <f t="shared" ca="1" si="5"/>
        <v>0</v>
      </c>
      <c r="G48" s="21">
        <f t="shared" ca="1" si="5"/>
        <v>-8.4699999999998923</v>
      </c>
      <c r="H48" s="22">
        <f t="shared" ca="1" si="6"/>
        <v>-8.4699999999998923</v>
      </c>
    </row>
    <row r="49" spans="1:8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5"/>
        <v>0</v>
      </c>
      <c r="E49" s="21">
        <f t="shared" ca="1" si="5"/>
        <v>0</v>
      </c>
      <c r="F49" s="21">
        <f t="shared" ca="1" si="5"/>
        <v>0</v>
      </c>
      <c r="G49" s="21">
        <f t="shared" ca="1" si="5"/>
        <v>0</v>
      </c>
      <c r="H49" s="22">
        <f t="shared" ca="1" si="6"/>
        <v>0</v>
      </c>
    </row>
    <row r="50" spans="1:8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5"/>
        <v>0</v>
      </c>
      <c r="E50" s="21">
        <f t="shared" ca="1" si="5"/>
        <v>0</v>
      </c>
      <c r="F50" s="21">
        <f t="shared" ca="1" si="5"/>
        <v>0</v>
      </c>
      <c r="G50" s="21">
        <f t="shared" ca="1" si="5"/>
        <v>0</v>
      </c>
      <c r="H50" s="22">
        <f t="shared" ca="1" si="6"/>
        <v>0</v>
      </c>
    </row>
    <row r="51" spans="1:8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5"/>
        <v>0</v>
      </c>
      <c r="E51" s="21">
        <f t="shared" ca="1" si="5"/>
        <v>0</v>
      </c>
      <c r="F51" s="21">
        <f t="shared" ca="1" si="5"/>
        <v>0</v>
      </c>
      <c r="G51" s="21">
        <f t="shared" ca="1" si="5"/>
        <v>0</v>
      </c>
      <c r="H51" s="22">
        <f t="shared" ca="1" si="6"/>
        <v>0</v>
      </c>
    </row>
    <row r="52" spans="1:8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5"/>
        <v>1950000</v>
      </c>
      <c r="E52" s="21">
        <f t="shared" ca="1" si="5"/>
        <v>0</v>
      </c>
      <c r="F52" s="21">
        <f t="shared" ca="1" si="5"/>
        <v>0</v>
      </c>
      <c r="G52" s="21">
        <f t="shared" ca="1" si="5"/>
        <v>16164.15</v>
      </c>
      <c r="H52" s="22">
        <f t="shared" ref="H52:H56" ca="1" si="7">+SUM(D52:G52)</f>
        <v>1966164.15</v>
      </c>
    </row>
    <row r="53" spans="1:8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5"/>
        <v>0</v>
      </c>
      <c r="E53" s="21">
        <f t="shared" ca="1" si="5"/>
        <v>0</v>
      </c>
      <c r="F53" s="21">
        <f t="shared" ca="1" si="5"/>
        <v>0</v>
      </c>
      <c r="G53" s="21">
        <f t="shared" ca="1" si="5"/>
        <v>0</v>
      </c>
      <c r="H53" s="22">
        <f t="shared" ref="H53:H55" ca="1" si="8">+SUM(D53:G53)</f>
        <v>0</v>
      </c>
    </row>
    <row r="54" spans="1:8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5"/>
        <v>-761103</v>
      </c>
      <c r="E54" s="21">
        <f t="shared" ca="1" si="5"/>
        <v>0</v>
      </c>
      <c r="F54" s="21">
        <f t="shared" ca="1" si="5"/>
        <v>0</v>
      </c>
      <c r="G54" s="21">
        <f t="shared" ca="1" si="5"/>
        <v>0</v>
      </c>
      <c r="H54" s="22">
        <f t="shared" ca="1" si="8"/>
        <v>-761103</v>
      </c>
    </row>
    <row r="55" spans="1:8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5"/>
        <v>0</v>
      </c>
      <c r="E55" s="21">
        <f t="shared" ca="1" si="5"/>
        <v>0</v>
      </c>
      <c r="F55" s="21">
        <f t="shared" ca="1" si="5"/>
        <v>0</v>
      </c>
      <c r="G55" s="21">
        <f t="shared" ca="1" si="5"/>
        <v>0</v>
      </c>
      <c r="H55" s="22">
        <f t="shared" ca="1" si="8"/>
        <v>0</v>
      </c>
    </row>
    <row r="56" spans="1:8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5"/>
        <v>0</v>
      </c>
      <c r="E56" s="21">
        <f t="shared" ca="1" si="5"/>
        <v>0</v>
      </c>
      <c r="F56" s="21">
        <f t="shared" ca="1" si="5"/>
        <v>0</v>
      </c>
      <c r="G56" s="21">
        <f t="shared" ca="1" si="5"/>
        <v>0</v>
      </c>
      <c r="H56" s="22">
        <f t="shared" ca="1" si="7"/>
        <v>0</v>
      </c>
    </row>
    <row r="57" spans="1:8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5"/>
        <v>0</v>
      </c>
      <c r="E57" s="21">
        <f t="shared" ca="1" si="5"/>
        <v>0</v>
      </c>
      <c r="F57" s="21">
        <f t="shared" ca="1" si="5"/>
        <v>0</v>
      </c>
      <c r="G57" s="21">
        <f t="shared" ca="1" si="5"/>
        <v>0</v>
      </c>
      <c r="H57" s="22">
        <f t="shared" ca="1" si="6"/>
        <v>0</v>
      </c>
    </row>
    <row r="58" spans="1:8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5"/>
        <v>0</v>
      </c>
      <c r="E58" s="21">
        <f t="shared" ca="1" si="5"/>
        <v>0</v>
      </c>
      <c r="F58" s="21">
        <f t="shared" ca="1" si="5"/>
        <v>0</v>
      </c>
      <c r="G58" s="21">
        <f t="shared" ca="1" si="5"/>
        <v>0</v>
      </c>
      <c r="H58" s="22">
        <f t="shared" ca="1" si="6"/>
        <v>0</v>
      </c>
    </row>
    <row r="59" spans="1:8" ht="12.75" customHeight="1" x14ac:dyDescent="0.2">
      <c r="A59" s="64" t="s">
        <v>250</v>
      </c>
      <c r="B59" s="20">
        <v>2006</v>
      </c>
      <c r="C59" s="65" t="s">
        <v>251</v>
      </c>
      <c r="D59" s="21">
        <f t="shared" ref="D59:G76" ca="1" si="9">IFERROR(INDIRECT("'"&amp;$B$2&amp;"'!"&amp;ADDRESS(MATCH($B59,INDIRECT("'"&amp;$B$2&amp;"'!$B$1:$B$1095"),0),MATCH(D$5,INDIRECT("'"&amp;$B$2&amp;"'!5:5"),0))),0)</f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ca="1" si="6"/>
        <v>0</v>
      </c>
    </row>
    <row r="60" spans="1:8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6"/>
        <v>0</v>
      </c>
    </row>
    <row r="61" spans="1:8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ref="H61" ca="1" si="10">+SUM(D61:G61)</f>
        <v>0</v>
      </c>
    </row>
    <row r="62" spans="1:8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ref="H62:H73" ca="1" si="11">+SUM(D62:G62)</f>
        <v>0</v>
      </c>
    </row>
    <row r="63" spans="1:8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t="shared" ca="1" si="11"/>
        <v>0</v>
      </c>
    </row>
    <row r="71" spans="1:8" ht="12.75" customHeight="1" x14ac:dyDescent="0.2">
      <c r="A71" s="64" t="s">
        <v>275</v>
      </c>
      <c r="B71" s="20">
        <v>3011</v>
      </c>
      <c r="C71" s="65" t="s">
        <v>251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t="shared" ca="1" si="11"/>
        <v>0</v>
      </c>
    </row>
    <row r="72" spans="1:8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t="shared" ca="1" si="11"/>
        <v>0</v>
      </c>
    </row>
    <row r="73" spans="1:8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9"/>
        <v>0</v>
      </c>
      <c r="E73" s="21">
        <f t="shared" ca="1" si="9"/>
        <v>0</v>
      </c>
      <c r="F73" s="21">
        <f t="shared" ca="1" si="9"/>
        <v>0</v>
      </c>
      <c r="G73" s="21">
        <f t="shared" ca="1" si="9"/>
        <v>0</v>
      </c>
      <c r="H73" s="22">
        <f t="shared" ca="1" si="11"/>
        <v>0</v>
      </c>
    </row>
    <row r="74" spans="1:8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9"/>
        <v>0</v>
      </c>
      <c r="E74" s="21">
        <f t="shared" ca="1" si="9"/>
        <v>0</v>
      </c>
      <c r="F74" s="21">
        <f t="shared" ca="1" si="9"/>
        <v>0</v>
      </c>
      <c r="G74" s="21">
        <f t="shared" ca="1" si="9"/>
        <v>0</v>
      </c>
      <c r="H74" s="22">
        <f ca="1">+SUM(D74:G74)</f>
        <v>0</v>
      </c>
    </row>
    <row r="75" spans="1:8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9"/>
        <v>0</v>
      </c>
      <c r="E75" s="21">
        <f t="shared" ca="1" si="9"/>
        <v>0</v>
      </c>
      <c r="F75" s="21">
        <f t="shared" ca="1" si="9"/>
        <v>0</v>
      </c>
      <c r="G75" s="21">
        <f t="shared" ca="1" si="9"/>
        <v>0</v>
      </c>
      <c r="H75" s="22">
        <f ca="1">+SUM(D75:G75)</f>
        <v>0</v>
      </c>
    </row>
    <row r="76" spans="1:8" ht="12.75" customHeight="1" x14ac:dyDescent="0.2">
      <c r="A76" s="64" t="s">
        <v>285</v>
      </c>
      <c r="B76" s="20">
        <v>3018</v>
      </c>
      <c r="C76" s="65" t="s">
        <v>251</v>
      </c>
      <c r="D76" s="21">
        <f t="shared" ca="1" si="9"/>
        <v>0</v>
      </c>
      <c r="E76" s="21">
        <f t="shared" ca="1" si="9"/>
        <v>0</v>
      </c>
      <c r="F76" s="21">
        <f t="shared" ca="1" si="9"/>
        <v>0</v>
      </c>
      <c r="G76" s="21">
        <f t="shared" ca="1" si="9"/>
        <v>0</v>
      </c>
      <c r="H76" s="22">
        <f ca="1">+SUM(D76:G76)</f>
        <v>0</v>
      </c>
    </row>
    <row r="77" spans="1:8" ht="12.75" customHeight="1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35406692.891999997</v>
      </c>
      <c r="E77" s="56">
        <f ca="1">SUMIF($C$7:$C$76,"HD",E$7:E$76)</f>
        <v>2943571.3126969999</v>
      </c>
      <c r="F77" s="56">
        <f ca="1">SUMIF($C$7:$C$76,"HD",F$7:F$76)</f>
        <v>94482.92</v>
      </c>
      <c r="G77" s="56">
        <f ca="1">SUMIF($C$7:$C$76,"HD",G$7:G$76)</f>
        <v>34603049.576880999</v>
      </c>
      <c r="H77" s="56">
        <f ca="1">SUMIF($C$7:$C$76,"HD",H$7:H$76)</f>
        <v>73047796.701578006</v>
      </c>
    </row>
    <row r="78" spans="1:8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  <c r="G78" s="56">
        <f ca="1">SUMIF($C$7:$C$76,"H",G$7:G$76)+SUMIF($C$7:$C$76,"E",G$7:G$76)</f>
        <v>0</v>
      </c>
      <c r="H78" s="56">
        <f ca="1">SUMIF($C$7:$C$76,"H",H$7:H$76)+SUMIF($C$7:$C$76,"E",H$7:H$76)</f>
        <v>0</v>
      </c>
    </row>
    <row r="79" spans="1:8" x14ac:dyDescent="0.2">
      <c r="A79" s="66" t="s">
        <v>293</v>
      </c>
      <c r="B79" s="55">
        <v>9003</v>
      </c>
      <c r="C79" s="65" t="s">
        <v>294</v>
      </c>
      <c r="D79" s="56">
        <f ca="1">D77+D78</f>
        <v>35406692.891999997</v>
      </c>
      <c r="E79" s="56">
        <f ca="1">E77+E78</f>
        <v>2943571.3126969999</v>
      </c>
      <c r="F79" s="56">
        <f ca="1">F77+F78</f>
        <v>94482.92</v>
      </c>
      <c r="G79" s="56">
        <f ca="1">G77+G78</f>
        <v>34603049.576880999</v>
      </c>
      <c r="H79" s="56">
        <f ca="1">H77+H78</f>
        <v>73047796.701578006</v>
      </c>
    </row>
  </sheetData>
  <mergeCells count="1">
    <mergeCell ref="E2:G2"/>
  </mergeCells>
  <dataValidations count="1">
    <dataValidation type="list" allowBlank="1" showInputMessage="1" showErrorMessage="1" sqref="B2" xr:uid="{FED84C87-D6F1-4D85-90BD-AD030D84D9F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B85D4-02F3-4531-B829-2836A115DAFC}">
  <dimension ref="A1:M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3" width="15.7109375" style="3" customWidth="1"/>
    <col min="14" max="14" width="4" style="3" customWidth="1"/>
    <col min="15" max="16384" width="9.140625" style="3"/>
  </cols>
  <sheetData>
    <row r="1" spans="1:13" ht="15" customHeight="1" x14ac:dyDescent="0.25">
      <c r="A1" s="1" t="s">
        <v>0</v>
      </c>
      <c r="B1" s="2"/>
      <c r="C1" s="2"/>
    </row>
    <row r="2" spans="1:13" ht="15" customHeight="1" x14ac:dyDescent="0.25">
      <c r="A2" s="1" t="s">
        <v>345</v>
      </c>
      <c r="B2" s="68" t="s">
        <v>8</v>
      </c>
      <c r="C2" s="2"/>
      <c r="E2" s="81" t="s">
        <v>1</v>
      </c>
      <c r="F2" s="82"/>
      <c r="G2" s="83"/>
      <c r="H2" s="5"/>
    </row>
    <row r="3" spans="1:13" ht="15" customHeight="1" x14ac:dyDescent="0.25">
      <c r="A3" s="4" t="s">
        <v>356</v>
      </c>
      <c r="B3" s="2"/>
      <c r="C3" s="2"/>
    </row>
    <row r="4" spans="1:13" ht="22.5" customHeight="1" x14ac:dyDescent="0.2"/>
    <row r="5" spans="1:13" ht="22.5" customHeight="1" x14ac:dyDescent="0.2">
      <c r="D5" s="10">
        <v>702</v>
      </c>
      <c r="E5" s="10">
        <v>748</v>
      </c>
      <c r="F5" s="10">
        <v>749</v>
      </c>
      <c r="G5" s="10">
        <v>752</v>
      </c>
      <c r="H5" s="10">
        <v>753</v>
      </c>
      <c r="I5" s="10">
        <v>754</v>
      </c>
      <c r="J5" s="10">
        <v>757</v>
      </c>
      <c r="K5" s="10">
        <v>758</v>
      </c>
      <c r="L5" s="10">
        <v>759</v>
      </c>
      <c r="M5" s="69"/>
    </row>
    <row r="6" spans="1:13" ht="79.5" customHeight="1" x14ac:dyDescent="0.2">
      <c r="A6" s="63" t="s">
        <v>141</v>
      </c>
      <c r="B6" s="63" t="s">
        <v>142</v>
      </c>
      <c r="C6" s="63" t="s">
        <v>143</v>
      </c>
      <c r="D6" s="7" t="s">
        <v>110</v>
      </c>
      <c r="E6" s="7" t="s">
        <v>111</v>
      </c>
      <c r="F6" s="7" t="s">
        <v>112</v>
      </c>
      <c r="G6" s="7" t="s">
        <v>113</v>
      </c>
      <c r="H6" s="7" t="s">
        <v>114</v>
      </c>
      <c r="I6" s="7" t="s">
        <v>115</v>
      </c>
      <c r="J6" s="7" t="s">
        <v>116</v>
      </c>
      <c r="K6" s="7" t="s">
        <v>117</v>
      </c>
      <c r="L6" s="7" t="s">
        <v>118</v>
      </c>
      <c r="M6" s="69" t="s">
        <v>346</v>
      </c>
    </row>
    <row r="7" spans="1:13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L22" ca="1" si="0">IFERROR(INDIRECT("'"&amp;$B$2&amp;"'!"&amp;ADDRESS(MATCH($B7,INDIRECT("'"&amp;$B$2&amp;"'!$B$1:$B$1095"),0),MATCH(D$5,INDIRECT("'"&amp;$B$2&amp;"'!5:5"),0))),0)</f>
        <v>6152372.4700000007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2">
        <f t="shared" ref="M7:M22" ca="1" si="1">+SUM(D7:L7)</f>
        <v>6152372.4700000007</v>
      </c>
    </row>
    <row r="8" spans="1:13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178136488.95000005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46377584.669999987</v>
      </c>
      <c r="M8" s="22">
        <f t="shared" ca="1" si="1"/>
        <v>224514073.62000003</v>
      </c>
    </row>
    <row r="9" spans="1:13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62894579.319999993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2">
        <f t="shared" ca="1" si="1"/>
        <v>62894579.319999993</v>
      </c>
    </row>
    <row r="10" spans="1:13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5250701.42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54916113.269999899</v>
      </c>
      <c r="M10" s="22">
        <f t="shared" ca="1" si="1"/>
        <v>60166814.689999901</v>
      </c>
    </row>
    <row r="11" spans="1:13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1212.3499999999999</v>
      </c>
      <c r="L11" s="21">
        <f t="shared" ca="1" si="0"/>
        <v>0</v>
      </c>
      <c r="M11" s="22">
        <f t="shared" ca="1" si="1"/>
        <v>1212.3499999999999</v>
      </c>
    </row>
    <row r="12" spans="1:13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2">
        <f t="shared" ca="1" si="1"/>
        <v>0</v>
      </c>
    </row>
    <row r="13" spans="1:13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7900905.04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2">
        <f t="shared" ca="1" si="1"/>
        <v>7900905.04</v>
      </c>
    </row>
    <row r="14" spans="1:13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5294584.9799999995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1">
        <f t="shared" ca="1" si="0"/>
        <v>0.4</v>
      </c>
      <c r="L14" s="21">
        <f t="shared" ca="1" si="0"/>
        <v>0</v>
      </c>
      <c r="M14" s="22">
        <f t="shared" ca="1" si="1"/>
        <v>5294585.38</v>
      </c>
    </row>
    <row r="15" spans="1:13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2">
        <f t="shared" ca="1" si="1"/>
        <v>0</v>
      </c>
    </row>
    <row r="16" spans="1:13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2">
        <f t="shared" ca="1" si="1"/>
        <v>0</v>
      </c>
    </row>
    <row r="17" spans="1:13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4015286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2">
        <f t="shared" ca="1" si="1"/>
        <v>4015286</v>
      </c>
    </row>
    <row r="18" spans="1:13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2">
        <f t="shared" ca="1" si="1"/>
        <v>0</v>
      </c>
    </row>
    <row r="19" spans="1:13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2">
        <f t="shared" ca="1" si="1"/>
        <v>0</v>
      </c>
    </row>
    <row r="20" spans="1:13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3900030.09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2">
        <f t="shared" ca="1" si="1"/>
        <v>3900030.09</v>
      </c>
    </row>
    <row r="21" spans="1:13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295.06</v>
      </c>
      <c r="M21" s="22">
        <f t="shared" ca="1" si="1"/>
        <v>295.06</v>
      </c>
    </row>
    <row r="22" spans="1:13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81805958.989999995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36882.910000000003</v>
      </c>
      <c r="J22" s="21">
        <f t="shared" ca="1" si="0"/>
        <v>0</v>
      </c>
      <c r="K22" s="21">
        <f t="shared" ca="1" si="0"/>
        <v>31814.65</v>
      </c>
      <c r="L22" s="21">
        <f t="shared" ca="1" si="0"/>
        <v>0</v>
      </c>
      <c r="M22" s="22">
        <f t="shared" ca="1" si="1"/>
        <v>81874656.549999997</v>
      </c>
    </row>
    <row r="23" spans="1:13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L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1">
        <f t="shared" ca="1" si="2"/>
        <v>0</v>
      </c>
      <c r="M23" s="22">
        <f ca="1">+SUM(D23:L23)</f>
        <v>0</v>
      </c>
    </row>
    <row r="24" spans="1:13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966446.28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1">
        <f t="shared" ca="1" si="2"/>
        <v>0</v>
      </c>
      <c r="L24" s="21">
        <f t="shared" ca="1" si="2"/>
        <v>0</v>
      </c>
      <c r="M24" s="22">
        <f ca="1">+SUM(D24:L24)</f>
        <v>966446.28</v>
      </c>
    </row>
    <row r="25" spans="1:13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1">
        <f t="shared" ca="1" si="2"/>
        <v>0</v>
      </c>
      <c r="M25" s="22">
        <f t="shared" ref="M25:M46" ca="1" si="3">+SUM(D25:L25)</f>
        <v>0</v>
      </c>
    </row>
    <row r="26" spans="1:13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459099.45299999998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1">
        <f t="shared" ca="1" si="2"/>
        <v>0</v>
      </c>
      <c r="M26" s="22">
        <f t="shared" ca="1" si="3"/>
        <v>459099.45299999998</v>
      </c>
    </row>
    <row r="27" spans="1:13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1">
        <f t="shared" ca="1" si="2"/>
        <v>0</v>
      </c>
      <c r="M27" s="22">
        <f t="shared" ca="1" si="3"/>
        <v>0</v>
      </c>
    </row>
    <row r="28" spans="1:13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1">
        <f t="shared" ca="1" si="2"/>
        <v>0</v>
      </c>
      <c r="M28" s="22">
        <f t="shared" ca="1" si="3"/>
        <v>0</v>
      </c>
    </row>
    <row r="29" spans="1:13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127732875.41620001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1">
        <f t="shared" ca="1" si="2"/>
        <v>0</v>
      </c>
      <c r="L29" s="21">
        <f t="shared" ca="1" si="2"/>
        <v>0</v>
      </c>
      <c r="M29" s="22">
        <f t="shared" ca="1" si="3"/>
        <v>127732875.41620001</v>
      </c>
    </row>
    <row r="30" spans="1:13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724740.78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72174.75</v>
      </c>
      <c r="L30" s="21">
        <f t="shared" ca="1" si="2"/>
        <v>0</v>
      </c>
      <c r="M30" s="22">
        <f t="shared" ca="1" si="3"/>
        <v>796915.53</v>
      </c>
    </row>
    <row r="31" spans="1:13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11137107.618267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1">
        <f t="shared" ca="1" si="2"/>
        <v>72165.370053999999</v>
      </c>
      <c r="L31" s="21">
        <f t="shared" ca="1" si="2"/>
        <v>0</v>
      </c>
      <c r="M31" s="22">
        <f t="shared" ca="1" si="3"/>
        <v>11209272.988320999</v>
      </c>
    </row>
    <row r="32" spans="1:13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13295.02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1">
        <f t="shared" ca="1" si="2"/>
        <v>0</v>
      </c>
      <c r="L32" s="21">
        <f t="shared" ca="1" si="2"/>
        <v>0</v>
      </c>
      <c r="M32" s="22">
        <f t="shared" ca="1" si="3"/>
        <v>13295.02</v>
      </c>
    </row>
    <row r="33" spans="1:13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855.45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1">
        <f t="shared" ca="1" si="2"/>
        <v>0</v>
      </c>
      <c r="M33" s="22">
        <f t="shared" ca="1" si="3"/>
        <v>855.45</v>
      </c>
    </row>
    <row r="34" spans="1:13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93171368.230000004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1">
        <f t="shared" ca="1" si="2"/>
        <v>0</v>
      </c>
      <c r="M34" s="22">
        <f t="shared" ca="1" si="3"/>
        <v>93171368.230000004</v>
      </c>
    </row>
    <row r="35" spans="1:13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1">
        <f t="shared" ca="1" si="2"/>
        <v>0</v>
      </c>
      <c r="M35" s="22">
        <f t="shared" ca="1" si="3"/>
        <v>0</v>
      </c>
    </row>
    <row r="36" spans="1:13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1">
        <f t="shared" ca="1" si="2"/>
        <v>0</v>
      </c>
      <c r="M36" s="22">
        <f t="shared" ca="1" si="3"/>
        <v>0</v>
      </c>
    </row>
    <row r="37" spans="1:13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1957634.69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1">
        <f t="shared" ca="1" si="2"/>
        <v>0</v>
      </c>
      <c r="M37" s="22">
        <f t="shared" ca="1" si="3"/>
        <v>1957634.69</v>
      </c>
    </row>
    <row r="38" spans="1:13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1">
        <f t="shared" ca="1" si="2"/>
        <v>0</v>
      </c>
      <c r="M38" s="22">
        <f t="shared" ca="1" si="3"/>
        <v>0</v>
      </c>
    </row>
    <row r="39" spans="1:13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L54" ca="1" si="4">IFERROR(INDIRECT("'"&amp;$B$2&amp;"'!"&amp;ADDRESS(MATCH($B39,INDIRECT("'"&amp;$B$2&amp;"'!$B$1:$B$1095"),0),MATCH(D$5,INDIRECT("'"&amp;$B$2&amp;"'!5:5"),0))),0)</f>
        <v>11629.62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1">
        <f t="shared" ca="1" si="4"/>
        <v>0</v>
      </c>
      <c r="M39" s="22">
        <f t="shared" ca="1" si="3"/>
        <v>11629.62</v>
      </c>
    </row>
    <row r="40" spans="1:13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2">
        <f t="shared" ca="1" si="3"/>
        <v>0</v>
      </c>
    </row>
    <row r="41" spans="1:13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0</v>
      </c>
      <c r="L41" s="21">
        <f t="shared" ca="1" si="4"/>
        <v>0</v>
      </c>
      <c r="M41" s="22">
        <f t="shared" ca="1" si="3"/>
        <v>0</v>
      </c>
    </row>
    <row r="42" spans="1:13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566.36999999999966</v>
      </c>
      <c r="L42" s="21">
        <f t="shared" ca="1" si="4"/>
        <v>0</v>
      </c>
      <c r="M42" s="22">
        <f t="shared" ref="M42" ca="1" si="5">+SUM(D42:L42)</f>
        <v>566.36999999999966</v>
      </c>
    </row>
    <row r="43" spans="1:13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1">
        <f t="shared" ca="1" si="4"/>
        <v>0</v>
      </c>
      <c r="M43" s="22">
        <f t="shared" ca="1" si="3"/>
        <v>0</v>
      </c>
    </row>
    <row r="44" spans="1:13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1">
        <f t="shared" ca="1" si="4"/>
        <v>0</v>
      </c>
      <c r="M44" s="22">
        <f t="shared" ca="1" si="3"/>
        <v>0</v>
      </c>
    </row>
    <row r="45" spans="1:13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0.53</v>
      </c>
      <c r="L45" s="21">
        <f t="shared" ca="1" si="4"/>
        <v>0</v>
      </c>
      <c r="M45" s="22">
        <f t="shared" ca="1" si="3"/>
        <v>0.53</v>
      </c>
    </row>
    <row r="46" spans="1:13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293486.31000000006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1">
        <f t="shared" ca="1" si="4"/>
        <v>0</v>
      </c>
      <c r="M46" s="22">
        <f t="shared" ca="1" si="3"/>
        <v>293486.31000000006</v>
      </c>
    </row>
    <row r="47" spans="1:13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1">
        <f t="shared" ca="1" si="4"/>
        <v>0</v>
      </c>
      <c r="M47" s="22">
        <f t="shared" ref="M47:M60" ca="1" si="6">+SUM(D47:L47)</f>
        <v>0</v>
      </c>
    </row>
    <row r="48" spans="1:13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-8737.17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1">
        <f t="shared" ca="1" si="4"/>
        <v>0</v>
      </c>
      <c r="M48" s="22">
        <f t="shared" ca="1" si="6"/>
        <v>-8737.17</v>
      </c>
    </row>
    <row r="49" spans="1:13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12.63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1">
        <f t="shared" ca="1" si="4"/>
        <v>0</v>
      </c>
      <c r="M49" s="22">
        <f t="shared" ca="1" si="6"/>
        <v>12.63</v>
      </c>
    </row>
    <row r="50" spans="1:13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1">
        <f t="shared" ca="1" si="4"/>
        <v>0</v>
      </c>
      <c r="M50" s="22">
        <f t="shared" ca="1" si="6"/>
        <v>0</v>
      </c>
    </row>
    <row r="51" spans="1:13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2.5299999999999954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2">
        <f t="shared" ca="1" si="6"/>
        <v>2.5299999999999954</v>
      </c>
    </row>
    <row r="52" spans="1:13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6297.24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490.35</v>
      </c>
      <c r="L52" s="21">
        <f t="shared" ca="1" si="4"/>
        <v>0.05</v>
      </c>
      <c r="M52" s="22">
        <f t="shared" ref="M52" ca="1" si="7">+SUM(D52:L52)</f>
        <v>6787.64</v>
      </c>
    </row>
    <row r="53" spans="1:13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7092602.3200000003</v>
      </c>
      <c r="L53" s="21">
        <f t="shared" ca="1" si="4"/>
        <v>0</v>
      </c>
      <c r="M53" s="22">
        <f t="shared" ref="M53:M55" ca="1" si="8">+SUM(D53:L53)</f>
        <v>7092602.3200000003</v>
      </c>
    </row>
    <row r="54" spans="1:13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2">
        <f t="shared" ca="1" si="8"/>
        <v>0</v>
      </c>
    </row>
    <row r="55" spans="1:13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L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2">
        <f t="shared" ca="1" si="8"/>
        <v>0</v>
      </c>
    </row>
    <row r="56" spans="1:13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2">
        <f t="shared" ca="1" si="6"/>
        <v>0</v>
      </c>
    </row>
    <row r="57" spans="1:13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2">
        <f t="shared" ca="1" si="6"/>
        <v>0</v>
      </c>
    </row>
    <row r="58" spans="1:13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2">
        <f t="shared" ca="1" si="6"/>
        <v>0</v>
      </c>
    </row>
    <row r="59" spans="1:13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2">
        <f t="shared" ca="1" si="6"/>
        <v>0</v>
      </c>
    </row>
    <row r="60" spans="1:13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2">
        <f t="shared" ca="1" si="6"/>
        <v>0</v>
      </c>
    </row>
    <row r="61" spans="1:13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2">
        <f t="shared" ref="M61" ca="1" si="10">+SUM(D61:L61)</f>
        <v>0</v>
      </c>
    </row>
    <row r="62" spans="1:13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2">
        <f t="shared" ref="M62:M76" ca="1" si="11">+SUM(D62:L62)</f>
        <v>0</v>
      </c>
    </row>
    <row r="63" spans="1:13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2">
        <f t="shared" ca="1" si="11"/>
        <v>0</v>
      </c>
    </row>
    <row r="64" spans="1:13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2">
        <f t="shared" ca="1" si="11"/>
        <v>0</v>
      </c>
    </row>
    <row r="65" spans="1:13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2">
        <f t="shared" ca="1" si="11"/>
        <v>0</v>
      </c>
    </row>
    <row r="66" spans="1:13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2">
        <f t="shared" ca="1" si="11"/>
        <v>0</v>
      </c>
    </row>
    <row r="67" spans="1:13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2">
        <f t="shared" ca="1" si="11"/>
        <v>0</v>
      </c>
    </row>
    <row r="68" spans="1:13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2">
        <f t="shared" ca="1" si="11"/>
        <v>0</v>
      </c>
    </row>
    <row r="69" spans="1:13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2">
        <f t="shared" ca="1" si="11"/>
        <v>0</v>
      </c>
    </row>
    <row r="70" spans="1:13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2">
        <f t="shared" ca="1" si="11"/>
        <v>0</v>
      </c>
    </row>
    <row r="71" spans="1:13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L76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2">
        <f t="shared" ca="1" si="11"/>
        <v>0</v>
      </c>
    </row>
    <row r="72" spans="1:13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2">
        <f t="shared" ca="1" si="11"/>
        <v>0</v>
      </c>
    </row>
    <row r="73" spans="1:13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2"/>
        <v>0</v>
      </c>
      <c r="E73" s="21">
        <f t="shared" ca="1" si="12"/>
        <v>0</v>
      </c>
      <c r="F73" s="21">
        <f t="shared" ca="1" si="12"/>
        <v>0</v>
      </c>
      <c r="G73" s="21">
        <f t="shared" ca="1" si="12"/>
        <v>0</v>
      </c>
      <c r="H73" s="21">
        <f t="shared" ca="1" si="12"/>
        <v>0</v>
      </c>
      <c r="I73" s="21">
        <f t="shared" ca="1" si="12"/>
        <v>0</v>
      </c>
      <c r="J73" s="21">
        <f t="shared" ca="1" si="12"/>
        <v>0</v>
      </c>
      <c r="K73" s="21">
        <f t="shared" ca="1" si="12"/>
        <v>0</v>
      </c>
      <c r="L73" s="21">
        <f t="shared" ca="1" si="12"/>
        <v>0</v>
      </c>
      <c r="M73" s="22">
        <f t="shared" ca="1" si="11"/>
        <v>0</v>
      </c>
    </row>
    <row r="74" spans="1:13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2"/>
        <v>0</v>
      </c>
      <c r="E74" s="21">
        <f t="shared" ca="1" si="12"/>
        <v>0</v>
      </c>
      <c r="F74" s="21">
        <f t="shared" ca="1" si="12"/>
        <v>0</v>
      </c>
      <c r="G74" s="21">
        <f t="shared" ca="1" si="12"/>
        <v>0</v>
      </c>
      <c r="H74" s="21">
        <f t="shared" ca="1" si="12"/>
        <v>0</v>
      </c>
      <c r="I74" s="21">
        <f t="shared" ca="1" si="12"/>
        <v>0</v>
      </c>
      <c r="J74" s="21">
        <f t="shared" ca="1" si="12"/>
        <v>0</v>
      </c>
      <c r="K74" s="21">
        <f t="shared" ca="1" si="12"/>
        <v>0</v>
      </c>
      <c r="L74" s="21">
        <f t="shared" ca="1" si="12"/>
        <v>0</v>
      </c>
      <c r="M74" s="22">
        <f t="shared" ca="1" si="11"/>
        <v>0</v>
      </c>
    </row>
    <row r="75" spans="1:13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2"/>
        <v>0</v>
      </c>
      <c r="E75" s="21">
        <f t="shared" ca="1" si="12"/>
        <v>0</v>
      </c>
      <c r="F75" s="21">
        <f t="shared" ca="1" si="12"/>
        <v>0</v>
      </c>
      <c r="G75" s="21">
        <f t="shared" ca="1" si="12"/>
        <v>0</v>
      </c>
      <c r="H75" s="21">
        <f t="shared" ca="1" si="12"/>
        <v>0</v>
      </c>
      <c r="I75" s="21">
        <f t="shared" ca="1" si="12"/>
        <v>0</v>
      </c>
      <c r="J75" s="21">
        <f t="shared" ca="1" si="12"/>
        <v>0</v>
      </c>
      <c r="K75" s="21">
        <f t="shared" ca="1" si="12"/>
        <v>0</v>
      </c>
      <c r="L75" s="21">
        <f t="shared" ca="1" si="12"/>
        <v>0</v>
      </c>
      <c r="M75" s="22">
        <f t="shared" ca="1" si="11"/>
        <v>0</v>
      </c>
    </row>
    <row r="76" spans="1:13" x14ac:dyDescent="0.2">
      <c r="A76" s="64" t="s">
        <v>285</v>
      </c>
      <c r="B76" s="20">
        <v>3018</v>
      </c>
      <c r="C76" s="65" t="s">
        <v>251</v>
      </c>
      <c r="D76" s="21">
        <f t="shared" ca="1" si="12"/>
        <v>0</v>
      </c>
      <c r="E76" s="21">
        <f t="shared" ca="1" si="12"/>
        <v>0</v>
      </c>
      <c r="F76" s="21">
        <f t="shared" ca="1" si="12"/>
        <v>0</v>
      </c>
      <c r="G76" s="21">
        <f t="shared" ca="1" si="12"/>
        <v>0</v>
      </c>
      <c r="H76" s="21">
        <f t="shared" ca="1" si="12"/>
        <v>0</v>
      </c>
      <c r="I76" s="21">
        <f t="shared" ca="1" si="12"/>
        <v>0</v>
      </c>
      <c r="J76" s="21">
        <f t="shared" ca="1" si="12"/>
        <v>0</v>
      </c>
      <c r="K76" s="21">
        <f t="shared" ca="1" si="12"/>
        <v>0</v>
      </c>
      <c r="L76" s="21">
        <f t="shared" ca="1" si="12"/>
        <v>0</v>
      </c>
      <c r="M76" s="22">
        <f t="shared" ca="1" si="11"/>
        <v>0</v>
      </c>
    </row>
    <row r="77" spans="1:13" x14ac:dyDescent="0.2">
      <c r="A77" s="66" t="s">
        <v>287</v>
      </c>
      <c r="B77" s="55">
        <v>9000</v>
      </c>
      <c r="C77" s="65" t="s">
        <v>288</v>
      </c>
      <c r="D77" s="56">
        <f t="shared" ref="D77:M77" ca="1" si="13">SUMIF($C$7:$C$76,"HD",D$7:D$76)</f>
        <v>591817021.35746694</v>
      </c>
      <c r="E77" s="56">
        <f t="shared" ca="1" si="13"/>
        <v>0</v>
      </c>
      <c r="F77" s="56">
        <f t="shared" ca="1" si="13"/>
        <v>0</v>
      </c>
      <c r="G77" s="56">
        <f t="shared" ca="1" si="13"/>
        <v>0</v>
      </c>
      <c r="H77" s="56">
        <f t="shared" ca="1" si="13"/>
        <v>0</v>
      </c>
      <c r="I77" s="56">
        <f t="shared" ca="1" si="13"/>
        <v>36882.910000000003</v>
      </c>
      <c r="J77" s="56">
        <f t="shared" ca="1" si="13"/>
        <v>0</v>
      </c>
      <c r="K77" s="56">
        <f t="shared" ca="1" si="13"/>
        <v>7271027.0900540007</v>
      </c>
      <c r="L77" s="56">
        <f t="shared" ca="1" si="13"/>
        <v>101293993.04999988</v>
      </c>
      <c r="M77" s="56">
        <f t="shared" ca="1" si="13"/>
        <v>700418924.40752089</v>
      </c>
    </row>
    <row r="78" spans="1:13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t="shared" ref="E78:M78" ca="1" si="14">SUMIF($C$7:$C$76,"H",E$7:E$76)+SUMIF($C$7:$C$76,"E",E$7:E$76)</f>
        <v>0</v>
      </c>
      <c r="F78" s="56">
        <f t="shared" ca="1" si="14"/>
        <v>0</v>
      </c>
      <c r="G78" s="56">
        <f t="shared" ca="1" si="14"/>
        <v>0</v>
      </c>
      <c r="H78" s="56">
        <f t="shared" ca="1" si="14"/>
        <v>0</v>
      </c>
      <c r="I78" s="56">
        <f t="shared" ca="1" si="14"/>
        <v>0</v>
      </c>
      <c r="J78" s="56">
        <f t="shared" ca="1" si="14"/>
        <v>0</v>
      </c>
      <c r="K78" s="56">
        <f t="shared" ca="1" si="14"/>
        <v>0</v>
      </c>
      <c r="L78" s="56">
        <f t="shared" ca="1" si="14"/>
        <v>0</v>
      </c>
      <c r="M78" s="56">
        <f t="shared" ca="1" si="14"/>
        <v>0</v>
      </c>
    </row>
    <row r="79" spans="1:13" x14ac:dyDescent="0.2">
      <c r="A79" s="66" t="s">
        <v>293</v>
      </c>
      <c r="B79" s="55">
        <v>9003</v>
      </c>
      <c r="C79" s="65" t="s">
        <v>294</v>
      </c>
      <c r="D79" s="56">
        <f t="shared" ref="D79:L79" ca="1" si="15">D77+D78</f>
        <v>591817021.35746694</v>
      </c>
      <c r="E79" s="56">
        <f t="shared" ca="1" si="15"/>
        <v>0</v>
      </c>
      <c r="F79" s="56">
        <f t="shared" ca="1" si="15"/>
        <v>0</v>
      </c>
      <c r="G79" s="56">
        <f t="shared" ca="1" si="15"/>
        <v>0</v>
      </c>
      <c r="H79" s="56">
        <f t="shared" ca="1" si="15"/>
        <v>0</v>
      </c>
      <c r="I79" s="56">
        <f t="shared" ca="1" si="15"/>
        <v>36882.910000000003</v>
      </c>
      <c r="J79" s="56">
        <f t="shared" ca="1" si="15"/>
        <v>0</v>
      </c>
      <c r="K79" s="56">
        <f t="shared" ca="1" si="15"/>
        <v>7271027.0900540007</v>
      </c>
      <c r="L79" s="56">
        <f t="shared" ca="1" si="15"/>
        <v>101293993.04999988</v>
      </c>
      <c r="M79" s="56">
        <f ca="1">M77+M78</f>
        <v>700418924.40752089</v>
      </c>
    </row>
  </sheetData>
  <mergeCells count="1">
    <mergeCell ref="E2:G2"/>
  </mergeCells>
  <dataValidations count="1">
    <dataValidation type="list" allowBlank="1" showInputMessage="1" showErrorMessage="1" sqref="B2" xr:uid="{D38A6A92-E125-4C74-A923-F125EEB2A7D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3919-F4BA-41C7-927E-94326E540F53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7" width="15.71093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120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760</v>
      </c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120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35040.170000000857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2207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5646078.0100000696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13808107.939999999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-460097.48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31639.819999999992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</row>
    <row r="17" spans="1:4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17522.650000000001</v>
      </c>
    </row>
    <row r="18" spans="1:4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5</v>
      </c>
    </row>
    <row r="19" spans="1:4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</row>
    <row r="20" spans="1:4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455808.4</v>
      </c>
    </row>
    <row r="21" spans="1:4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56360.5</v>
      </c>
    </row>
    <row r="22" spans="1:4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689939.23</v>
      </c>
    </row>
    <row r="23" spans="1:4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43263.54</v>
      </c>
    </row>
    <row r="24" spans="1:4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205189.3</v>
      </c>
    </row>
    <row r="25" spans="1:4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2395.27</v>
      </c>
    </row>
    <row r="26" spans="1:4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19693.68</v>
      </c>
    </row>
    <row r="27" spans="1:4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104728.42000000001</v>
      </c>
    </row>
    <row r="28" spans="1:4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835.55</v>
      </c>
    </row>
    <row r="29" spans="1:4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322148.25</v>
      </c>
    </row>
    <row r="30" spans="1:4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810936.82</v>
      </c>
    </row>
    <row r="31" spans="1:4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16962849.009755</v>
      </c>
    </row>
    <row r="32" spans="1:4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31760.570000000007</v>
      </c>
    </row>
    <row r="33" spans="1:4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65011.930000000044</v>
      </c>
    </row>
    <row r="34" spans="1:4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0</v>
      </c>
    </row>
    <row r="35" spans="1:4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0</v>
      </c>
    </row>
    <row r="36" spans="1:4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</row>
    <row r="37" spans="1:4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24520.75</v>
      </c>
    </row>
    <row r="38" spans="1:4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1115890.68</v>
      </c>
    </row>
    <row r="39" spans="1:4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283551.65999999997</v>
      </c>
    </row>
    <row r="40" spans="1:4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68543.839999999997</v>
      </c>
    </row>
    <row r="41" spans="1:4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</row>
    <row r="42" spans="1:4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62929.580000000038</v>
      </c>
    </row>
    <row r="43" spans="1:4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4306.5199999999995</v>
      </c>
    </row>
    <row r="44" spans="1:4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</row>
    <row r="45" spans="1:4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233.07999999999998</v>
      </c>
    </row>
    <row r="46" spans="1:4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179.48999999999998</v>
      </c>
    </row>
    <row r="47" spans="1:4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</row>
    <row r="48" spans="1:4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-10101.739999999972</v>
      </c>
    </row>
    <row r="49" spans="1:4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9443.61</v>
      </c>
    </row>
    <row r="50" spans="1:4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</row>
    <row r="51" spans="1:4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3013.3099999999995</v>
      </c>
    </row>
    <row r="52" spans="1:4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54576.9</v>
      </c>
    </row>
    <row r="53" spans="1:4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13093.31</v>
      </c>
    </row>
    <row r="54" spans="1:4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</row>
    <row r="55" spans="1:4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</row>
    <row r="56" spans="1:4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</row>
    <row r="57" spans="1:4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</row>
    <row r="58" spans="1:4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</row>
    <row r="59" spans="1:4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</row>
    <row r="60" spans="1:4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</row>
    <row r="61" spans="1:4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</row>
    <row r="62" spans="1:4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</row>
    <row r="63" spans="1:4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</row>
    <row r="64" spans="1:4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</row>
    <row r="65" spans="1:4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</row>
    <row r="66" spans="1:4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</row>
    <row r="67" spans="1:4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</row>
    <row r="68" spans="1:4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</row>
    <row r="69" spans="1:4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</row>
    <row r="70" spans="1:4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</row>
    <row r="71" spans="1:4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"/>
        <v>0</v>
      </c>
    </row>
    <row r="73" spans="1:4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"/>
        <v>0</v>
      </c>
    </row>
    <row r="74" spans="1:4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"/>
        <v>0</v>
      </c>
    </row>
    <row r="75" spans="1:4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"/>
        <v>0</v>
      </c>
    </row>
    <row r="76" spans="1:4" x14ac:dyDescent="0.2">
      <c r="A76" s="64" t="s">
        <v>285</v>
      </c>
      <c r="B76" s="20">
        <v>3018</v>
      </c>
      <c r="C76" s="65" t="s">
        <v>251</v>
      </c>
      <c r="D76" s="21">
        <f t="shared" ca="1" si="1"/>
        <v>0</v>
      </c>
    </row>
    <row r="77" spans="1:4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40481604.56975507</v>
      </c>
    </row>
    <row r="78" spans="1:4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</row>
    <row r="79" spans="1:4" x14ac:dyDescent="0.2">
      <c r="A79" s="66" t="s">
        <v>293</v>
      </c>
      <c r="B79" s="55">
        <v>9003</v>
      </c>
      <c r="C79" s="65" t="s">
        <v>294</v>
      </c>
      <c r="D79" s="56">
        <f ca="1">D77+D78</f>
        <v>40481604.56975507</v>
      </c>
    </row>
  </sheetData>
  <mergeCells count="1">
    <mergeCell ref="E2:G2"/>
  </mergeCells>
  <dataValidations count="1">
    <dataValidation type="list" allowBlank="1" showInputMessage="1" showErrorMessage="1" sqref="B2" xr:uid="{B5840804-5554-46AA-AF76-796C3A8FCD7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DA24-F514-4B83-86C9-B7A0C9C53E88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347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789</v>
      </c>
      <c r="E5" s="10">
        <v>798</v>
      </c>
      <c r="F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122</v>
      </c>
      <c r="E6" s="7" t="s">
        <v>123</v>
      </c>
      <c r="F6" s="69" t="s">
        <v>348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118869.93</v>
      </c>
      <c r="E17" s="21">
        <f t="shared" ca="1" si="0"/>
        <v>0</v>
      </c>
      <c r="F17" s="22">
        <f t="shared" ca="1" si="1"/>
        <v>118869.93</v>
      </c>
    </row>
    <row r="18" spans="1:6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E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2">
        <f ca="1">+SUM(D23:E23)</f>
        <v>0</v>
      </c>
    </row>
    <row r="24" spans="1:6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2">
        <f t="shared" ref="F25:F46" ca="1" si="3">+SUM(D25:E25)</f>
        <v>0</v>
      </c>
    </row>
    <row r="26" spans="1:6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0</v>
      </c>
      <c r="E31" s="21">
        <f t="shared" ca="1" si="2"/>
        <v>13935.25</v>
      </c>
      <c r="F31" s="22">
        <f t="shared" ca="1" si="3"/>
        <v>13935.25</v>
      </c>
    </row>
    <row r="32" spans="1:6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E54" ca="1" si="4">IFERROR(INDIRECT("'"&amp;$B$2&amp;"'!"&amp;ADDRESS(MATCH($B39,INDIRECT("'"&amp;$B$2&amp;"'!$B$1:$B$1095"),0),MATCH(D$5,INDIRECT("'"&amp;$B$2&amp;"'!5:5"),0))),0)</f>
        <v>287429.65000000002</v>
      </c>
      <c r="E39" s="21">
        <f t="shared" ca="1" si="4"/>
        <v>0</v>
      </c>
      <c r="F39" s="22">
        <f t="shared" ca="1" si="3"/>
        <v>287429.65000000002</v>
      </c>
    </row>
    <row r="40" spans="1:6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2">
        <f t="shared" ca="1" si="3"/>
        <v>0</v>
      </c>
    </row>
    <row r="47" spans="1:6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2">
        <f t="shared" ref="F47:F60" ca="1" si="5">+SUM(D47:E47)</f>
        <v>0</v>
      </c>
    </row>
    <row r="48" spans="1:6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0</v>
      </c>
      <c r="E48" s="21">
        <f t="shared" ca="1" si="4"/>
        <v>0</v>
      </c>
      <c r="F48" s="22">
        <f t="shared" ca="1" si="5"/>
        <v>0</v>
      </c>
    </row>
    <row r="49" spans="1:6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0</v>
      </c>
      <c r="E49" s="21">
        <f t="shared" ca="1" si="4"/>
        <v>0</v>
      </c>
      <c r="F49" s="22">
        <f t="shared" ca="1" si="5"/>
        <v>0</v>
      </c>
    </row>
    <row r="50" spans="1:6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2">
        <f t="shared" ca="1" si="5"/>
        <v>0</v>
      </c>
    </row>
    <row r="51" spans="1:6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2">
        <f t="shared" ca="1" si="5"/>
        <v>0</v>
      </c>
    </row>
    <row r="52" spans="1:6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0</v>
      </c>
      <c r="E52" s="21">
        <f t="shared" ca="1" si="4"/>
        <v>0</v>
      </c>
      <c r="F52" s="22">
        <f t="shared" ref="F52" ca="1" si="6">+SUM(D52:E52)</f>
        <v>0</v>
      </c>
    </row>
    <row r="53" spans="1:6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2">
        <f t="shared" ref="F53:F55" ca="1" si="7">+SUM(D53:E53)</f>
        <v>0</v>
      </c>
    </row>
    <row r="54" spans="1:6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2">
        <f t="shared" ca="1" si="7"/>
        <v>0</v>
      </c>
    </row>
    <row r="55" spans="1:6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E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2">
        <f t="shared" ca="1" si="7"/>
        <v>0</v>
      </c>
    </row>
    <row r="56" spans="1:6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8"/>
        <v>0</v>
      </c>
      <c r="E56" s="21">
        <f t="shared" ca="1" si="8"/>
        <v>0</v>
      </c>
      <c r="F56" s="22">
        <f t="shared" ca="1" si="5"/>
        <v>0</v>
      </c>
    </row>
    <row r="57" spans="1:6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8"/>
        <v>0</v>
      </c>
      <c r="E57" s="21">
        <f t="shared" ca="1" si="8"/>
        <v>0</v>
      </c>
      <c r="F57" s="22">
        <f t="shared" ca="1" si="5"/>
        <v>0</v>
      </c>
    </row>
    <row r="58" spans="1:6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8"/>
        <v>0</v>
      </c>
      <c r="E58" s="21">
        <f t="shared" ca="1" si="8"/>
        <v>0</v>
      </c>
      <c r="F58" s="22">
        <f t="shared" ca="1" si="5"/>
        <v>0</v>
      </c>
    </row>
    <row r="59" spans="1:6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8"/>
        <v>0</v>
      </c>
      <c r="E59" s="21">
        <f t="shared" ca="1" si="8"/>
        <v>0</v>
      </c>
      <c r="F59" s="22">
        <f t="shared" ca="1" si="5"/>
        <v>0</v>
      </c>
    </row>
    <row r="60" spans="1:6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2">
        <f t="shared" ca="1" si="5"/>
        <v>0</v>
      </c>
    </row>
    <row r="61" spans="1:6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2">
        <f t="shared" ref="F61" ca="1" si="9">+SUM(D61:E61)</f>
        <v>0</v>
      </c>
    </row>
    <row r="62" spans="1:6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8"/>
        <v>0</v>
      </c>
      <c r="E62" s="21">
        <f t="shared" ca="1" si="8"/>
        <v>0</v>
      </c>
      <c r="F62" s="22">
        <f t="shared" ref="F62:F76" ca="1" si="10">+SUM(D62:E62)</f>
        <v>0</v>
      </c>
    </row>
    <row r="63" spans="1:6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8"/>
        <v>0</v>
      </c>
      <c r="E63" s="21">
        <f t="shared" ca="1" si="8"/>
        <v>0</v>
      </c>
      <c r="F63" s="22">
        <f t="shared" ca="1" si="10"/>
        <v>0</v>
      </c>
    </row>
    <row r="64" spans="1:6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8"/>
        <v>0</v>
      </c>
      <c r="E64" s="21">
        <f t="shared" ca="1" si="8"/>
        <v>0</v>
      </c>
      <c r="F64" s="22">
        <f t="shared" ca="1" si="10"/>
        <v>0</v>
      </c>
    </row>
    <row r="65" spans="1:6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8"/>
        <v>0</v>
      </c>
      <c r="E65" s="21">
        <f t="shared" ca="1" si="8"/>
        <v>0</v>
      </c>
      <c r="F65" s="22">
        <f t="shared" ca="1" si="10"/>
        <v>0</v>
      </c>
    </row>
    <row r="66" spans="1:6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8"/>
        <v>0</v>
      </c>
      <c r="E66" s="21">
        <f t="shared" ca="1" si="8"/>
        <v>0</v>
      </c>
      <c r="F66" s="22">
        <f t="shared" ca="1" si="10"/>
        <v>0</v>
      </c>
    </row>
    <row r="67" spans="1:6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8"/>
        <v>0</v>
      </c>
      <c r="E67" s="21">
        <f t="shared" ca="1" si="8"/>
        <v>0</v>
      </c>
      <c r="F67" s="22">
        <f t="shared" ca="1" si="10"/>
        <v>0</v>
      </c>
    </row>
    <row r="68" spans="1:6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8"/>
        <v>0</v>
      </c>
      <c r="E68" s="21">
        <f t="shared" ca="1" si="8"/>
        <v>0</v>
      </c>
      <c r="F68" s="22">
        <f t="shared" ca="1" si="10"/>
        <v>0</v>
      </c>
    </row>
    <row r="69" spans="1:6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8"/>
        <v>0</v>
      </c>
      <c r="E69" s="21">
        <f t="shared" ca="1" si="8"/>
        <v>0</v>
      </c>
      <c r="F69" s="22">
        <f t="shared" ca="1" si="10"/>
        <v>0</v>
      </c>
    </row>
    <row r="70" spans="1:6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8"/>
        <v>0</v>
      </c>
      <c r="E70" s="21">
        <f t="shared" ca="1" si="8"/>
        <v>0</v>
      </c>
      <c r="F70" s="22">
        <f t="shared" ca="1" si="10"/>
        <v>0</v>
      </c>
    </row>
    <row r="71" spans="1:6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E76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2">
        <f t="shared" ca="1" si="10"/>
        <v>0</v>
      </c>
    </row>
    <row r="72" spans="1:6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1"/>
        <v>0</v>
      </c>
      <c r="E72" s="21">
        <f t="shared" ca="1" si="11"/>
        <v>0</v>
      </c>
      <c r="F72" s="22">
        <f t="shared" ca="1" si="10"/>
        <v>0</v>
      </c>
    </row>
    <row r="73" spans="1:6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1"/>
        <v>0</v>
      </c>
      <c r="E73" s="21">
        <f t="shared" ca="1" si="11"/>
        <v>0</v>
      </c>
      <c r="F73" s="22">
        <f t="shared" ca="1" si="10"/>
        <v>0</v>
      </c>
    </row>
    <row r="74" spans="1:6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1"/>
        <v>0</v>
      </c>
      <c r="E74" s="21">
        <f t="shared" ca="1" si="11"/>
        <v>0</v>
      </c>
      <c r="F74" s="22">
        <f t="shared" ca="1" si="10"/>
        <v>0</v>
      </c>
    </row>
    <row r="75" spans="1:6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1"/>
        <v>0</v>
      </c>
      <c r="E75" s="21">
        <f t="shared" ca="1" si="11"/>
        <v>0</v>
      </c>
      <c r="F75" s="22">
        <f t="shared" ca="1" si="10"/>
        <v>0</v>
      </c>
    </row>
    <row r="76" spans="1:6" x14ac:dyDescent="0.2">
      <c r="A76" s="64" t="s">
        <v>285</v>
      </c>
      <c r="B76" s="20">
        <v>3018</v>
      </c>
      <c r="C76" s="65" t="s">
        <v>251</v>
      </c>
      <c r="D76" s="21">
        <f t="shared" ca="1" si="11"/>
        <v>0</v>
      </c>
      <c r="E76" s="21">
        <f t="shared" ca="1" si="11"/>
        <v>0</v>
      </c>
      <c r="F76" s="22">
        <f t="shared" ca="1" si="10"/>
        <v>0</v>
      </c>
    </row>
    <row r="77" spans="1:6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406299.58</v>
      </c>
      <c r="E77" s="56">
        <f ca="1">SUMIF($C$7:$C$76,"HD",E$7:E$76)</f>
        <v>13935.25</v>
      </c>
      <c r="F77" s="56">
        <f ca="1">SUMIF($C$7:$C$76,"HD",F$7:F$76)</f>
        <v>420234.83</v>
      </c>
    </row>
    <row r="78" spans="1:6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</row>
    <row r="79" spans="1:6" x14ac:dyDescent="0.2">
      <c r="A79" s="66" t="s">
        <v>293</v>
      </c>
      <c r="B79" s="55">
        <v>9003</v>
      </c>
      <c r="C79" s="65" t="s">
        <v>294</v>
      </c>
      <c r="D79" s="56">
        <f ca="1">D77+D78</f>
        <v>406299.58</v>
      </c>
      <c r="E79" s="56">
        <f ca="1">E77+E78</f>
        <v>13935.25</v>
      </c>
      <c r="F79" s="56">
        <f ca="1">F77+F78</f>
        <v>420234.83</v>
      </c>
    </row>
  </sheetData>
  <mergeCells count="1">
    <mergeCell ref="E2:G2"/>
  </mergeCells>
  <dataValidations count="1">
    <dataValidation type="list" allowBlank="1" showInputMessage="1" showErrorMessage="1" sqref="B2" xr:uid="{7EB41419-A74E-4498-90AB-7242A0CF22C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3A4F-1CF6-46DE-87BA-A9793C19DF69}">
  <dimension ref="A1:K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1" width="15.7109375" style="3" customWidth="1"/>
    <col min="12" max="12" width="4" style="3" customWidth="1"/>
    <col min="13" max="16384" width="9.140625" style="3"/>
  </cols>
  <sheetData>
    <row r="1" spans="1:11" ht="15" customHeight="1" x14ac:dyDescent="0.25">
      <c r="A1" s="1" t="s">
        <v>0</v>
      </c>
      <c r="B1" s="2"/>
      <c r="C1" s="2"/>
    </row>
    <row r="2" spans="1:11" ht="15" customHeight="1" x14ac:dyDescent="0.25">
      <c r="A2" s="1" t="s">
        <v>349</v>
      </c>
      <c r="B2" s="68" t="s">
        <v>8</v>
      </c>
      <c r="C2" s="2"/>
      <c r="E2" s="81" t="s">
        <v>1</v>
      </c>
      <c r="F2" s="82"/>
      <c r="G2" s="83"/>
      <c r="H2" s="5"/>
    </row>
    <row r="3" spans="1:11" ht="15" customHeight="1" x14ac:dyDescent="0.25">
      <c r="A3" s="4" t="s">
        <v>356</v>
      </c>
      <c r="B3" s="2"/>
      <c r="C3" s="2"/>
    </row>
    <row r="4" spans="1:11" ht="22.5" customHeight="1" x14ac:dyDescent="0.2"/>
    <row r="5" spans="1:11" ht="22.5" customHeight="1" x14ac:dyDescent="0.2">
      <c r="D5" s="10">
        <v>773</v>
      </c>
      <c r="E5" s="10">
        <v>776</v>
      </c>
      <c r="F5" s="10">
        <v>777</v>
      </c>
      <c r="G5" s="10">
        <v>778</v>
      </c>
      <c r="H5" s="10">
        <v>779</v>
      </c>
      <c r="I5" s="10">
        <v>782</v>
      </c>
      <c r="J5" s="10">
        <v>783</v>
      </c>
      <c r="K5" s="69"/>
    </row>
    <row r="6" spans="1:11" ht="79.5" customHeight="1" x14ac:dyDescent="0.2">
      <c r="A6" s="63" t="s">
        <v>141</v>
      </c>
      <c r="B6" s="63" t="s">
        <v>142</v>
      </c>
      <c r="C6" s="63" t="s">
        <v>143</v>
      </c>
      <c r="D6" s="7" t="s">
        <v>62</v>
      </c>
      <c r="E6" s="7" t="s">
        <v>65</v>
      </c>
      <c r="F6" s="7" t="s">
        <v>66</v>
      </c>
      <c r="G6" s="7" t="s">
        <v>67</v>
      </c>
      <c r="H6" s="7" t="s">
        <v>68</v>
      </c>
      <c r="I6" s="7" t="s">
        <v>71</v>
      </c>
      <c r="J6" s="7" t="s">
        <v>72</v>
      </c>
      <c r="K6" s="69" t="s">
        <v>350</v>
      </c>
    </row>
    <row r="7" spans="1:11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t="shared" ref="K7:K22" ca="1" si="1">+SUM(D7:J7)</f>
        <v>0</v>
      </c>
    </row>
    <row r="8" spans="1:11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465513.03</v>
      </c>
      <c r="E8" s="21">
        <f t="shared" ca="1" si="0"/>
        <v>10649252.060000001</v>
      </c>
      <c r="F8" s="21">
        <f t="shared" ca="1" si="0"/>
        <v>111363273.16</v>
      </c>
      <c r="G8" s="21">
        <f t="shared" ca="1" si="0"/>
        <v>1250171.06</v>
      </c>
      <c r="H8" s="21">
        <f t="shared" ca="1" si="0"/>
        <v>69082343.730000004</v>
      </c>
      <c r="I8" s="21">
        <f t="shared" ca="1" si="0"/>
        <v>1601250.3599999999</v>
      </c>
      <c r="J8" s="21">
        <f t="shared" ca="1" si="0"/>
        <v>9462665.4900000002</v>
      </c>
      <c r="K8" s="22">
        <f t="shared" ca="1" si="1"/>
        <v>203874468.89000005</v>
      </c>
    </row>
    <row r="9" spans="1:11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157435.87</v>
      </c>
      <c r="E9" s="21">
        <f t="shared" ca="1" si="0"/>
        <v>4250741.32</v>
      </c>
      <c r="F9" s="21">
        <f t="shared" ca="1" si="0"/>
        <v>28021509.74999997</v>
      </c>
      <c r="G9" s="21">
        <f t="shared" ca="1" si="0"/>
        <v>394045.12999999995</v>
      </c>
      <c r="H9" s="21">
        <f t="shared" ca="1" si="0"/>
        <v>26021488.670000002</v>
      </c>
      <c r="I9" s="21">
        <f t="shared" ca="1" si="0"/>
        <v>282169.45</v>
      </c>
      <c r="J9" s="21">
        <f t="shared" ca="1" si="0"/>
        <v>3000605.96</v>
      </c>
      <c r="K9" s="22">
        <f t="shared" ca="1" si="1"/>
        <v>62127996.149999976</v>
      </c>
    </row>
    <row r="10" spans="1:11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1246431.82</v>
      </c>
      <c r="E10" s="21">
        <f t="shared" ca="1" si="0"/>
        <v>25568063.82</v>
      </c>
      <c r="F10" s="21">
        <f t="shared" ca="1" si="0"/>
        <v>271629872.51999998</v>
      </c>
      <c r="G10" s="21">
        <f t="shared" ca="1" si="0"/>
        <v>2565323.0099999998</v>
      </c>
      <c r="H10" s="21">
        <f t="shared" ca="1" si="0"/>
        <v>174831038.59</v>
      </c>
      <c r="I10" s="21">
        <f t="shared" ca="1" si="0"/>
        <v>3867352.89</v>
      </c>
      <c r="J10" s="21">
        <f t="shared" ca="1" si="0"/>
        <v>23386616.59</v>
      </c>
      <c r="K10" s="22">
        <f t="shared" ca="1" si="1"/>
        <v>503094699.23999995</v>
      </c>
    </row>
    <row r="11" spans="1:11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310480.78999999998</v>
      </c>
      <c r="E11" s="21">
        <f t="shared" ca="1" si="0"/>
        <v>7111306.4500000002</v>
      </c>
      <c r="F11" s="21">
        <f t="shared" ca="1" si="0"/>
        <v>72488880.170000002</v>
      </c>
      <c r="G11" s="21">
        <f t="shared" ca="1" si="0"/>
        <v>888512</v>
      </c>
      <c r="H11" s="21">
        <f t="shared" ca="1" si="0"/>
        <v>47092979.369999997</v>
      </c>
      <c r="I11" s="21">
        <f t="shared" ca="1" si="0"/>
        <v>1066129.47</v>
      </c>
      <c r="J11" s="21">
        <f t="shared" ca="1" si="0"/>
        <v>6425545.7599999998</v>
      </c>
      <c r="K11" s="22">
        <f t="shared" ca="1" si="1"/>
        <v>135383834.00999999</v>
      </c>
    </row>
    <row r="12" spans="1:11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1"/>
        <v>0</v>
      </c>
    </row>
    <row r="13" spans="1:11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1"/>
        <v>0</v>
      </c>
    </row>
    <row r="14" spans="1:11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620545.29</v>
      </c>
      <c r="E14" s="21">
        <f t="shared" ca="1" si="0"/>
        <v>14187197.689999999</v>
      </c>
      <c r="F14" s="21">
        <f t="shared" ca="1" si="0"/>
        <v>150238399.06</v>
      </c>
      <c r="G14" s="21">
        <f t="shared" ca="1" si="0"/>
        <v>1611836.72</v>
      </c>
      <c r="H14" s="21">
        <f t="shared" ca="1" si="0"/>
        <v>90991223.719999999</v>
      </c>
      <c r="I14" s="21">
        <f t="shared" ca="1" si="0"/>
        <v>2136371.2599999998</v>
      </c>
      <c r="J14" s="21">
        <f t="shared" ca="1" si="0"/>
        <v>12487360.539999999</v>
      </c>
      <c r="K14" s="22">
        <f t="shared" ca="1" si="1"/>
        <v>272272934.27999997</v>
      </c>
    </row>
    <row r="15" spans="1:11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1"/>
        <v>0</v>
      </c>
    </row>
    <row r="16" spans="1:11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1"/>
        <v>0</v>
      </c>
    </row>
    <row r="17" spans="1:11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1"/>
        <v>0</v>
      </c>
    </row>
    <row r="18" spans="1:11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1"/>
        <v>0</v>
      </c>
    </row>
    <row r="19" spans="1:11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1"/>
        <v>0</v>
      </c>
    </row>
    <row r="20" spans="1:11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0</v>
      </c>
      <c r="F20" s="21">
        <f t="shared" ca="1" si="0"/>
        <v>432156.28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676765.22</v>
      </c>
      <c r="K20" s="22">
        <f t="shared" ca="1" si="1"/>
        <v>1108921.5</v>
      </c>
    </row>
    <row r="21" spans="1:11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1"/>
        <v>0</v>
      </c>
    </row>
    <row r="22" spans="1:11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6514685.3300000001</v>
      </c>
      <c r="E22" s="21">
        <f t="shared" ca="1" si="0"/>
        <v>148877037.93000001</v>
      </c>
      <c r="F22" s="21">
        <f t="shared" ca="1" si="0"/>
        <v>1590657063.3499999</v>
      </c>
      <c r="G22" s="21">
        <f t="shared" ca="1" si="0"/>
        <v>16511333.77</v>
      </c>
      <c r="H22" s="21">
        <f t="shared" ca="1" si="0"/>
        <v>947229709.22000003</v>
      </c>
      <c r="I22" s="21">
        <f t="shared" ca="1" si="0"/>
        <v>22442178.940000001</v>
      </c>
      <c r="J22" s="21">
        <f t="shared" ca="1" si="0"/>
        <v>130176896.34</v>
      </c>
      <c r="K22" s="22">
        <f t="shared" ca="1" si="1"/>
        <v>2862408904.8800001</v>
      </c>
    </row>
    <row r="23" spans="1:11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J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559701.16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2">
        <f ca="1">+SUM(D23:J23)</f>
        <v>559701.16</v>
      </c>
    </row>
    <row r="24" spans="1:11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0</v>
      </c>
      <c r="E24" s="21">
        <f t="shared" ca="1" si="2"/>
        <v>0</v>
      </c>
      <c r="F24" s="21">
        <f t="shared" ca="1" si="2"/>
        <v>124589.93</v>
      </c>
      <c r="G24" s="21">
        <f t="shared" ca="1" si="2"/>
        <v>0</v>
      </c>
      <c r="H24" s="21">
        <f t="shared" ca="1" si="2"/>
        <v>76654409.789999902</v>
      </c>
      <c r="I24" s="21">
        <f t="shared" ca="1" si="2"/>
        <v>0</v>
      </c>
      <c r="J24" s="21">
        <f t="shared" ca="1" si="2"/>
        <v>45699.38</v>
      </c>
      <c r="K24" s="22">
        <f ca="1">+SUM(D24:J24)</f>
        <v>76824699.099999905</v>
      </c>
    </row>
    <row r="25" spans="1:11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2">
        <f t="shared" ref="K25:K46" ca="1" si="3">+SUM(D25:J25)</f>
        <v>0</v>
      </c>
    </row>
    <row r="26" spans="1:11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641.23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2">
        <f t="shared" ca="1" si="3"/>
        <v>641.23</v>
      </c>
    </row>
    <row r="27" spans="1:11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1">
        <f t="shared" ca="1" si="2"/>
        <v>14340.060000000003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2">
        <f t="shared" ca="1" si="3"/>
        <v>14340.060000000003</v>
      </c>
    </row>
    <row r="28" spans="1:11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2">
        <f t="shared" ca="1" si="3"/>
        <v>0</v>
      </c>
    </row>
    <row r="29" spans="1:11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606.63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2">
        <f t="shared" ca="1" si="3"/>
        <v>606.63</v>
      </c>
    </row>
    <row r="30" spans="1:11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2">
        <f t="shared" ca="1" si="3"/>
        <v>0</v>
      </c>
    </row>
    <row r="31" spans="1:11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58896.06</v>
      </c>
      <c r="E31" s="21">
        <f t="shared" ca="1" si="2"/>
        <v>1341755.27</v>
      </c>
      <c r="F31" s="21">
        <f t="shared" ca="1" si="2"/>
        <v>16557133.039999999</v>
      </c>
      <c r="G31" s="21">
        <f t="shared" ca="1" si="2"/>
        <v>372465.07</v>
      </c>
      <c r="H31" s="21">
        <f t="shared" ca="1" si="2"/>
        <v>15086520.77</v>
      </c>
      <c r="I31" s="21">
        <f t="shared" ca="1" si="2"/>
        <v>177914.42</v>
      </c>
      <c r="J31" s="21">
        <f t="shared" ca="1" si="2"/>
        <v>1364291.02</v>
      </c>
      <c r="K31" s="22">
        <f t="shared" ca="1" si="3"/>
        <v>34958975.649999999</v>
      </c>
    </row>
    <row r="32" spans="1:11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2">
        <f t="shared" ca="1" si="3"/>
        <v>0</v>
      </c>
    </row>
    <row r="33" spans="1:11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2">
        <f t="shared" ca="1" si="3"/>
        <v>0</v>
      </c>
    </row>
    <row r="34" spans="1:11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2">
        <f t="shared" ca="1" si="3"/>
        <v>0</v>
      </c>
    </row>
    <row r="35" spans="1:11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2">
        <f t="shared" ca="1" si="3"/>
        <v>0</v>
      </c>
    </row>
    <row r="36" spans="1:11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2">
        <f t="shared" ca="1" si="3"/>
        <v>0</v>
      </c>
    </row>
    <row r="37" spans="1:11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2">
        <f t="shared" ca="1" si="3"/>
        <v>0</v>
      </c>
    </row>
    <row r="38" spans="1:11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2">
        <f t="shared" ca="1" si="3"/>
        <v>0</v>
      </c>
    </row>
    <row r="39" spans="1:11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J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2">
        <f t="shared" ca="1" si="3"/>
        <v>0</v>
      </c>
    </row>
    <row r="40" spans="1:11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2">
        <f t="shared" ca="1" si="3"/>
        <v>0</v>
      </c>
    </row>
    <row r="41" spans="1:11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2">
        <f t="shared" ca="1" si="3"/>
        <v>0</v>
      </c>
    </row>
    <row r="42" spans="1:11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0</v>
      </c>
      <c r="E42" s="21">
        <f t="shared" ca="1" si="4"/>
        <v>0</v>
      </c>
      <c r="F42" s="21">
        <f t="shared" ca="1" si="4"/>
        <v>363216.87999999989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2">
        <f t="shared" ca="1" si="3"/>
        <v>363216.87999999989</v>
      </c>
    </row>
    <row r="43" spans="1:11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2">
        <f t="shared" ca="1" si="3"/>
        <v>0</v>
      </c>
    </row>
    <row r="44" spans="1:11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2">
        <f t="shared" ca="1" si="3"/>
        <v>0</v>
      </c>
    </row>
    <row r="45" spans="1:11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2">
        <f t="shared" ca="1" si="3"/>
        <v>0</v>
      </c>
    </row>
    <row r="46" spans="1:11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2">
        <f t="shared" ca="1" si="3"/>
        <v>0</v>
      </c>
    </row>
    <row r="47" spans="1:11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2">
        <f t="shared" ref="K47:K60" ca="1" si="5">+SUM(D47:J47)</f>
        <v>0</v>
      </c>
    </row>
    <row r="48" spans="1:11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0</v>
      </c>
      <c r="E48" s="21">
        <f t="shared" ca="1" si="4"/>
        <v>98466.889999999985</v>
      </c>
      <c r="F48" s="21">
        <f t="shared" ca="1" si="4"/>
        <v>0</v>
      </c>
      <c r="G48" s="21">
        <f t="shared" ca="1" si="4"/>
        <v>0</v>
      </c>
      <c r="H48" s="21">
        <f t="shared" ca="1" si="4"/>
        <v>850496.93000000052</v>
      </c>
      <c r="I48" s="21">
        <f t="shared" ca="1" si="4"/>
        <v>0</v>
      </c>
      <c r="J48" s="21">
        <f t="shared" ca="1" si="4"/>
        <v>12741.54</v>
      </c>
      <c r="K48" s="22">
        <f t="shared" ca="1" si="5"/>
        <v>961705.36000000057</v>
      </c>
    </row>
    <row r="49" spans="1:11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0</v>
      </c>
      <c r="E49" s="21">
        <f t="shared" ca="1" si="4"/>
        <v>0</v>
      </c>
      <c r="F49" s="21">
        <f t="shared" ca="1" si="4"/>
        <v>5497.59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2">
        <f t="shared" ca="1" si="5"/>
        <v>5497.59</v>
      </c>
    </row>
    <row r="50" spans="1:11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2">
        <f t="shared" ca="1" si="5"/>
        <v>0</v>
      </c>
    </row>
    <row r="51" spans="1:11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2">
        <f t="shared" ca="1" si="5"/>
        <v>0</v>
      </c>
    </row>
    <row r="52" spans="1:11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2">
        <f t="shared" ref="K52" ca="1" si="6">+SUM(D52:J52)</f>
        <v>0</v>
      </c>
    </row>
    <row r="53" spans="1:11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2">
        <f t="shared" ref="K53:K55" ca="1" si="7">+SUM(D53:J53)</f>
        <v>0</v>
      </c>
    </row>
    <row r="54" spans="1:11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2">
        <f t="shared" ca="1" si="7"/>
        <v>0</v>
      </c>
    </row>
    <row r="55" spans="1:11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J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2">
        <f t="shared" ca="1" si="7"/>
        <v>0</v>
      </c>
    </row>
    <row r="56" spans="1:11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2">
        <f t="shared" ca="1" si="5"/>
        <v>0</v>
      </c>
    </row>
    <row r="57" spans="1:11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2">
        <f t="shared" ca="1" si="5"/>
        <v>0</v>
      </c>
    </row>
    <row r="58" spans="1:11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2">
        <f t="shared" ca="1" si="5"/>
        <v>0</v>
      </c>
    </row>
    <row r="59" spans="1:11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2">
        <f t="shared" ca="1" si="5"/>
        <v>0</v>
      </c>
    </row>
    <row r="60" spans="1:11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2">
        <f t="shared" ca="1" si="5"/>
        <v>0</v>
      </c>
    </row>
    <row r="61" spans="1:11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2">
        <f t="shared" ref="K61" ca="1" si="9">+SUM(D61:J61)</f>
        <v>0</v>
      </c>
    </row>
    <row r="62" spans="1:11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2">
        <f t="shared" ref="K62:K76" ca="1" si="10">+SUM(D62:J62)</f>
        <v>0</v>
      </c>
    </row>
    <row r="63" spans="1:11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2">
        <f t="shared" ca="1" si="10"/>
        <v>0</v>
      </c>
    </row>
    <row r="64" spans="1:11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2">
        <f t="shared" ca="1" si="10"/>
        <v>0</v>
      </c>
    </row>
    <row r="65" spans="1:11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2">
        <f t="shared" ca="1" si="10"/>
        <v>0</v>
      </c>
    </row>
    <row r="66" spans="1:11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2">
        <f t="shared" ca="1" si="10"/>
        <v>0</v>
      </c>
    </row>
    <row r="67" spans="1:11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2">
        <f t="shared" ca="1" si="10"/>
        <v>0</v>
      </c>
    </row>
    <row r="68" spans="1:11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2">
        <f t="shared" ca="1" si="10"/>
        <v>0</v>
      </c>
    </row>
    <row r="69" spans="1:11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2">
        <f t="shared" ca="1" si="10"/>
        <v>0</v>
      </c>
    </row>
    <row r="70" spans="1:11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2">
        <f t="shared" ca="1" si="10"/>
        <v>0</v>
      </c>
    </row>
    <row r="71" spans="1:11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J76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2">
        <f t="shared" ca="1" si="10"/>
        <v>0</v>
      </c>
    </row>
    <row r="72" spans="1:11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2">
        <f t="shared" ca="1" si="10"/>
        <v>0</v>
      </c>
    </row>
    <row r="73" spans="1:11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1">
        <f t="shared" ca="1" si="11"/>
        <v>0</v>
      </c>
      <c r="H73" s="21">
        <f t="shared" ca="1" si="11"/>
        <v>0</v>
      </c>
      <c r="I73" s="21">
        <f t="shared" ca="1" si="11"/>
        <v>0</v>
      </c>
      <c r="J73" s="21">
        <f t="shared" ca="1" si="11"/>
        <v>0</v>
      </c>
      <c r="K73" s="22">
        <f t="shared" ca="1" si="10"/>
        <v>0</v>
      </c>
    </row>
    <row r="74" spans="1:11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1">
        <f t="shared" ca="1" si="11"/>
        <v>0</v>
      </c>
      <c r="H74" s="21">
        <f t="shared" ca="1" si="11"/>
        <v>0</v>
      </c>
      <c r="I74" s="21">
        <f t="shared" ca="1" si="11"/>
        <v>0</v>
      </c>
      <c r="J74" s="21">
        <f t="shared" ca="1" si="11"/>
        <v>0</v>
      </c>
      <c r="K74" s="22">
        <f t="shared" ca="1" si="10"/>
        <v>0</v>
      </c>
    </row>
    <row r="75" spans="1:11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1">
        <f t="shared" ca="1" si="11"/>
        <v>0</v>
      </c>
      <c r="H75" s="21">
        <f t="shared" ca="1" si="11"/>
        <v>0</v>
      </c>
      <c r="I75" s="21">
        <f t="shared" ca="1" si="11"/>
        <v>0</v>
      </c>
      <c r="J75" s="21">
        <f t="shared" ca="1" si="11"/>
        <v>0</v>
      </c>
      <c r="K75" s="22">
        <f t="shared" ca="1" si="10"/>
        <v>0</v>
      </c>
    </row>
    <row r="76" spans="1:11" x14ac:dyDescent="0.2">
      <c r="A76" s="64" t="s">
        <v>285</v>
      </c>
      <c r="B76" s="20">
        <v>3018</v>
      </c>
      <c r="C76" s="65" t="s">
        <v>251</v>
      </c>
      <c r="D76" s="21">
        <f t="shared" ca="1" si="11"/>
        <v>0</v>
      </c>
      <c r="E76" s="21">
        <f t="shared" ca="1" si="11"/>
        <v>0</v>
      </c>
      <c r="F76" s="21">
        <f t="shared" ca="1" si="11"/>
        <v>0</v>
      </c>
      <c r="G76" s="21">
        <f t="shared" ca="1" si="11"/>
        <v>0</v>
      </c>
      <c r="H76" s="21">
        <f t="shared" ca="1" si="11"/>
        <v>0</v>
      </c>
      <c r="I76" s="21">
        <f t="shared" ca="1" si="11"/>
        <v>0</v>
      </c>
      <c r="J76" s="21">
        <f t="shared" ca="1" si="11"/>
        <v>0</v>
      </c>
      <c r="K76" s="22">
        <f t="shared" ca="1" si="10"/>
        <v>0</v>
      </c>
    </row>
    <row r="77" spans="1:11" x14ac:dyDescent="0.2">
      <c r="A77" s="66" t="s">
        <v>287</v>
      </c>
      <c r="B77" s="55">
        <v>9000</v>
      </c>
      <c r="C77" s="65" t="s">
        <v>288</v>
      </c>
      <c r="D77" s="56">
        <f t="shared" ref="D77:K77" ca="1" si="12">SUMIF($C$7:$C$76,"HD",D$7:D$76)</f>
        <v>9374629.4200000018</v>
      </c>
      <c r="E77" s="56">
        <f t="shared" ca="1" si="12"/>
        <v>212643522.59</v>
      </c>
      <c r="F77" s="56">
        <f t="shared" ca="1" si="12"/>
        <v>2241895931.79</v>
      </c>
      <c r="G77" s="56">
        <f t="shared" ca="1" si="12"/>
        <v>23594293.389999997</v>
      </c>
      <c r="H77" s="56">
        <f t="shared" ca="1" si="12"/>
        <v>1447840210.7900002</v>
      </c>
      <c r="I77" s="56">
        <f t="shared" ca="1" si="12"/>
        <v>31573366.790000003</v>
      </c>
      <c r="J77" s="56">
        <f t="shared" ca="1" si="12"/>
        <v>187039187.84</v>
      </c>
      <c r="K77" s="56">
        <f t="shared" ca="1" si="12"/>
        <v>4153961142.6100001</v>
      </c>
    </row>
    <row r="78" spans="1:11" x14ac:dyDescent="0.2">
      <c r="A78" s="66" t="s">
        <v>290</v>
      </c>
      <c r="B78" s="55">
        <v>9001</v>
      </c>
      <c r="C78" s="65" t="s">
        <v>291</v>
      </c>
      <c r="D78" s="56">
        <f t="shared" ref="D78:K78" ca="1" si="13">SUMIF($C$7:$C$76,"H",D$7:D$76)+SUMIF($C$7:$C$76,"E",D$7:D$76)</f>
        <v>0</v>
      </c>
      <c r="E78" s="56">
        <f t="shared" ca="1" si="13"/>
        <v>0</v>
      </c>
      <c r="F78" s="56">
        <f t="shared" ca="1" si="13"/>
        <v>0</v>
      </c>
      <c r="G78" s="56">
        <f t="shared" ca="1" si="13"/>
        <v>0</v>
      </c>
      <c r="H78" s="56">
        <f t="shared" ca="1" si="13"/>
        <v>0</v>
      </c>
      <c r="I78" s="56">
        <f t="shared" ca="1" si="13"/>
        <v>0</v>
      </c>
      <c r="J78" s="56">
        <f t="shared" ca="1" si="13"/>
        <v>0</v>
      </c>
      <c r="K78" s="56">
        <f t="shared" ca="1" si="13"/>
        <v>0</v>
      </c>
    </row>
    <row r="79" spans="1:11" x14ac:dyDescent="0.2">
      <c r="A79" s="66" t="s">
        <v>293</v>
      </c>
      <c r="B79" s="55">
        <v>9003</v>
      </c>
      <c r="C79" s="65" t="s">
        <v>294</v>
      </c>
      <c r="D79" s="56">
        <f t="shared" ref="D79:J79" ca="1" si="14">D77+D78</f>
        <v>9374629.4200000018</v>
      </c>
      <c r="E79" s="56">
        <f t="shared" ca="1" si="14"/>
        <v>212643522.59</v>
      </c>
      <c r="F79" s="56">
        <f t="shared" ca="1" si="14"/>
        <v>2241895931.79</v>
      </c>
      <c r="G79" s="56">
        <f t="shared" ca="1" si="14"/>
        <v>23594293.389999997</v>
      </c>
      <c r="H79" s="56">
        <f t="shared" ca="1" si="14"/>
        <v>1447840210.7900002</v>
      </c>
      <c r="I79" s="56">
        <f t="shared" ca="1" si="14"/>
        <v>31573366.790000003</v>
      </c>
      <c r="J79" s="56">
        <f t="shared" ca="1" si="14"/>
        <v>187039187.84</v>
      </c>
      <c r="K79" s="56">
        <f ca="1">K77+K78</f>
        <v>4153961142.6100001</v>
      </c>
    </row>
  </sheetData>
  <mergeCells count="1">
    <mergeCell ref="E2:G2"/>
  </mergeCells>
  <dataValidations count="1">
    <dataValidation type="list" allowBlank="1" showInputMessage="1" showErrorMessage="1" sqref="B2" xr:uid="{965036F7-2216-4FE8-8D23-1DF28681AFF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02D8-FF51-407F-8E5A-5DBA8FE0A223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8" width="15.7109375" style="3" customWidth="1"/>
    <col min="9" max="9" width="4" style="3" customWidth="1"/>
    <col min="10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351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765</v>
      </c>
      <c r="E5" s="10">
        <v>766</v>
      </c>
      <c r="F5" s="10">
        <v>767</v>
      </c>
      <c r="G5" s="10">
        <v>768</v>
      </c>
      <c r="H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58</v>
      </c>
      <c r="E6" s="7" t="s">
        <v>59</v>
      </c>
      <c r="F6" s="7" t="s">
        <v>60</v>
      </c>
      <c r="G6" s="7" t="s">
        <v>61</v>
      </c>
      <c r="H6" s="69" t="s">
        <v>352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G22" ca="1" si="0">IFERROR(INDIRECT("'"&amp;$B$2&amp;"'!"&amp;ADDRESS(MATCH($B7,INDIRECT("'"&amp;$B$2&amp;"'!$B$1:$B$1095"),0),MATCH(D$5,INDIRECT("'"&amp;$B$2&amp;"'!5:5"),0))),0)</f>
        <v>8760156.0999999996</v>
      </c>
      <c r="E7" s="21">
        <f t="shared" ca="1" si="0"/>
        <v>4630687.41</v>
      </c>
      <c r="F7" s="21">
        <f t="shared" ca="1" si="0"/>
        <v>82347333.060000002</v>
      </c>
      <c r="G7" s="21">
        <f t="shared" ca="1" si="0"/>
        <v>0</v>
      </c>
      <c r="H7" s="22">
        <f t="shared" ref="H7:H22" ca="1" si="1">+SUM(D7:G7)</f>
        <v>95738176.570000008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333123926.67000008</v>
      </c>
      <c r="E8" s="21">
        <f t="shared" ca="1" si="0"/>
        <v>2107116.3099999987</v>
      </c>
      <c r="F8" s="21">
        <f t="shared" ca="1" si="0"/>
        <v>80022256.189999998</v>
      </c>
      <c r="G8" s="21">
        <f t="shared" ca="1" si="0"/>
        <v>29148785.269999981</v>
      </c>
      <c r="H8" s="22">
        <f t="shared" ca="1" si="1"/>
        <v>444402084.44000006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24258625.649999995</v>
      </c>
      <c r="E9" s="21">
        <f t="shared" ca="1" si="0"/>
        <v>43026041.949999996</v>
      </c>
      <c r="F9" s="21">
        <f t="shared" ca="1" si="0"/>
        <v>63317826.880000018</v>
      </c>
      <c r="G9" s="21">
        <f t="shared" ca="1" si="0"/>
        <v>6602315.8899999969</v>
      </c>
      <c r="H9" s="22">
        <f t="shared" ca="1" si="1"/>
        <v>137204810.37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23093940.850000001</v>
      </c>
      <c r="E10" s="21">
        <f t="shared" ca="1" si="0"/>
        <v>35857160.859999999</v>
      </c>
      <c r="F10" s="21">
        <f t="shared" ca="1" si="0"/>
        <v>95381632.679999992</v>
      </c>
      <c r="G10" s="21">
        <f t="shared" ca="1" si="0"/>
        <v>27070691.970000003</v>
      </c>
      <c r="H10" s="22">
        <f t="shared" ca="1" si="1"/>
        <v>181403426.35999998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853647.82</v>
      </c>
      <c r="E11" s="21">
        <f t="shared" ca="1" si="0"/>
        <v>0</v>
      </c>
      <c r="F11" s="21">
        <f t="shared" ca="1" si="0"/>
        <v>0.18</v>
      </c>
      <c r="G11" s="21">
        <f t="shared" ca="1" si="0"/>
        <v>224172.66</v>
      </c>
      <c r="H11" s="22">
        <f t="shared" ca="1" si="1"/>
        <v>1077820.6599999999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3027103.61</v>
      </c>
      <c r="E13" s="21">
        <f t="shared" ca="1" si="0"/>
        <v>354736.75</v>
      </c>
      <c r="F13" s="21">
        <f t="shared" ca="1" si="0"/>
        <v>15508008.869999999</v>
      </c>
      <c r="G13" s="21">
        <f t="shared" ca="1" si="0"/>
        <v>3293648.96</v>
      </c>
      <c r="H13" s="22">
        <f t="shared" ca="1" si="1"/>
        <v>22183498.190000001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198565.37999999998</v>
      </c>
      <c r="E14" s="21">
        <f t="shared" ca="1" si="0"/>
        <v>262749.57</v>
      </c>
      <c r="F14" s="21">
        <f t="shared" ca="1" si="0"/>
        <v>11717141.109999999</v>
      </c>
      <c r="G14" s="21">
        <f t="shared" ca="1" si="0"/>
        <v>3814087.45</v>
      </c>
      <c r="H14" s="22">
        <f t="shared" ca="1" si="1"/>
        <v>15992543.509999998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116241423.71142876</v>
      </c>
      <c r="E15" s="21">
        <f t="shared" ca="1" si="0"/>
        <v>0</v>
      </c>
      <c r="F15" s="21">
        <f t="shared" ca="1" si="0"/>
        <v>0</v>
      </c>
      <c r="G15" s="21">
        <f t="shared" ca="1" si="0"/>
        <v>3713414225.0790482</v>
      </c>
      <c r="H15" s="22">
        <f t="shared" ca="1" si="1"/>
        <v>3829655648.7904768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162995046.84999999</v>
      </c>
      <c r="E17" s="21">
        <f t="shared" ca="1" si="0"/>
        <v>62939.87</v>
      </c>
      <c r="F17" s="21">
        <f t="shared" ca="1" si="0"/>
        <v>36187115.020000003</v>
      </c>
      <c r="G17" s="21">
        <f t="shared" ca="1" si="0"/>
        <v>35842187.780000001</v>
      </c>
      <c r="H17" s="22">
        <f t="shared" ca="1" si="1"/>
        <v>235087289.52000001</v>
      </c>
    </row>
    <row r="18" spans="1:8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1589.13</v>
      </c>
      <c r="E18" s="21">
        <f t="shared" ca="1" si="0"/>
        <v>0</v>
      </c>
      <c r="F18" s="21">
        <f t="shared" ca="1" si="0"/>
        <v>0</v>
      </c>
      <c r="G18" s="21">
        <f t="shared" ca="1" si="0"/>
        <v>23281.86</v>
      </c>
      <c r="H18" s="22">
        <f t="shared" ca="1" si="1"/>
        <v>24870.99</v>
      </c>
    </row>
    <row r="19" spans="1:8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3121713.3000000003</v>
      </c>
      <c r="E20" s="21">
        <f t="shared" ca="1" si="0"/>
        <v>0</v>
      </c>
      <c r="F20" s="21">
        <f t="shared" ca="1" si="0"/>
        <v>1769440.0699999998</v>
      </c>
      <c r="G20" s="21">
        <f t="shared" ca="1" si="0"/>
        <v>838627.88000000012</v>
      </c>
      <c r="H20" s="22">
        <f t="shared" ca="1" si="1"/>
        <v>5729781.25</v>
      </c>
    </row>
    <row r="21" spans="1:8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120517.23</v>
      </c>
      <c r="E21" s="21">
        <f t="shared" ca="1" si="0"/>
        <v>0</v>
      </c>
      <c r="F21" s="21">
        <f t="shared" ca="1" si="0"/>
        <v>11618553.68</v>
      </c>
      <c r="G21" s="21">
        <f t="shared" ca="1" si="0"/>
        <v>326863.74</v>
      </c>
      <c r="H21" s="22">
        <f t="shared" ca="1" si="1"/>
        <v>12065934.65</v>
      </c>
    </row>
    <row r="22" spans="1:8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19400391.34</v>
      </c>
      <c r="E22" s="21">
        <f t="shared" ca="1" si="0"/>
        <v>9742266.3900000006</v>
      </c>
      <c r="F22" s="21">
        <f t="shared" ca="1" si="0"/>
        <v>3197140798.6700001</v>
      </c>
      <c r="G22" s="21">
        <f t="shared" ca="1" si="0"/>
        <v>22607455.789999999</v>
      </c>
      <c r="H22" s="22">
        <f t="shared" ca="1" si="1"/>
        <v>3248890912.1900001</v>
      </c>
    </row>
    <row r="23" spans="1:8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G38" ca="1" si="2">IFERROR(INDIRECT("'"&amp;$B$2&amp;"'!"&amp;ADDRESS(MATCH($B23,INDIRECT("'"&amp;$B$2&amp;"'!$B$1:$B$1095"),0),MATCH(D$5,INDIRECT("'"&amp;$B$2&amp;"'!5:5"),0))),0)</f>
        <v>24982430.96000028</v>
      </c>
      <c r="E23" s="21">
        <f t="shared" ca="1" si="2"/>
        <v>5951521.6400005845</v>
      </c>
      <c r="F23" s="21">
        <f t="shared" ca="1" si="2"/>
        <v>13122261.370000001</v>
      </c>
      <c r="G23" s="21">
        <f t="shared" ca="1" si="2"/>
        <v>5997925.379999999</v>
      </c>
      <c r="H23" s="22">
        <f ca="1">+SUM(D23:G23)</f>
        <v>50054139.350000858</v>
      </c>
    </row>
    <row r="24" spans="1:8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23230739.3999997</v>
      </c>
      <c r="E24" s="21">
        <f t="shared" ca="1" si="2"/>
        <v>0</v>
      </c>
      <c r="F24" s="21">
        <f t="shared" ca="1" si="2"/>
        <v>513037.26</v>
      </c>
      <c r="G24" s="21">
        <f t="shared" ca="1" si="2"/>
        <v>8676953.33999989</v>
      </c>
      <c r="H24" s="22">
        <f ca="1">+SUM(D24:G24)</f>
        <v>32420729.99999959</v>
      </c>
    </row>
    <row r="25" spans="1:8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401.78999999999996</v>
      </c>
      <c r="E25" s="21">
        <f t="shared" ca="1" si="2"/>
        <v>0</v>
      </c>
      <c r="F25" s="21">
        <f t="shared" ca="1" si="2"/>
        <v>4175.3100000000004</v>
      </c>
      <c r="G25" s="21">
        <f t="shared" ca="1" si="2"/>
        <v>15687.86</v>
      </c>
      <c r="H25" s="22">
        <f t="shared" ref="H25:H46" ca="1" si="3">+SUM(D25:G25)</f>
        <v>20264.96</v>
      </c>
    </row>
    <row r="26" spans="1:8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26530850.020000003</v>
      </c>
      <c r="E26" s="21">
        <f t="shared" ca="1" si="2"/>
        <v>1130838.4749999999</v>
      </c>
      <c r="F26" s="21">
        <f t="shared" ca="1" si="2"/>
        <v>6847550.5749999993</v>
      </c>
      <c r="G26" s="21">
        <f t="shared" ca="1" si="2"/>
        <v>4671993.5449999981</v>
      </c>
      <c r="H26" s="22">
        <f t="shared" ca="1" si="3"/>
        <v>39181232.61500001</v>
      </c>
    </row>
    <row r="27" spans="1:8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8687.4100000000035</v>
      </c>
      <c r="E27" s="21">
        <f t="shared" ca="1" si="2"/>
        <v>0</v>
      </c>
      <c r="F27" s="21">
        <f t="shared" ca="1" si="2"/>
        <v>51208.080000000009</v>
      </c>
      <c r="G27" s="21">
        <f t="shared" ca="1" si="2"/>
        <v>514055.45000000054</v>
      </c>
      <c r="H27" s="22">
        <f t="shared" ca="1" si="3"/>
        <v>573950.94000000053</v>
      </c>
    </row>
    <row r="28" spans="1:8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1278.7</v>
      </c>
      <c r="E28" s="21">
        <f t="shared" ca="1" si="2"/>
        <v>0</v>
      </c>
      <c r="F28" s="21">
        <f t="shared" ca="1" si="2"/>
        <v>0</v>
      </c>
      <c r="G28" s="21">
        <f t="shared" ca="1" si="2"/>
        <v>1064.1099999999999</v>
      </c>
      <c r="H28" s="22">
        <f t="shared" ca="1" si="3"/>
        <v>2342.81</v>
      </c>
    </row>
    <row r="29" spans="1:8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15013273.9516</v>
      </c>
      <c r="E29" s="21">
        <f t="shared" ca="1" si="2"/>
        <v>5399640.0499999998</v>
      </c>
      <c r="F29" s="21">
        <f t="shared" ca="1" si="2"/>
        <v>17052258.41</v>
      </c>
      <c r="G29" s="21">
        <f t="shared" ca="1" si="2"/>
        <v>100538321.05880001</v>
      </c>
      <c r="H29" s="22">
        <f t="shared" ca="1" si="3"/>
        <v>138003493.47040001</v>
      </c>
    </row>
    <row r="30" spans="1:8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5700680.1200000001</v>
      </c>
      <c r="E30" s="21">
        <f t="shared" ca="1" si="2"/>
        <v>45018.25</v>
      </c>
      <c r="F30" s="21">
        <f t="shared" ca="1" si="2"/>
        <v>3722857.83</v>
      </c>
      <c r="G30" s="21">
        <f t="shared" ca="1" si="2"/>
        <v>1940368.59</v>
      </c>
      <c r="H30" s="22">
        <f t="shared" ca="1" si="3"/>
        <v>11408924.789999999</v>
      </c>
    </row>
    <row r="31" spans="1:8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5166980.3604199998</v>
      </c>
      <c r="E31" s="21">
        <f t="shared" ca="1" si="2"/>
        <v>16274070.904080998</v>
      </c>
      <c r="F31" s="21">
        <f t="shared" ca="1" si="2"/>
        <v>33495487.254271001</v>
      </c>
      <c r="G31" s="21">
        <f t="shared" ca="1" si="2"/>
        <v>4635620.4719430003</v>
      </c>
      <c r="H31" s="22">
        <f t="shared" ca="1" si="3"/>
        <v>59572158.990714997</v>
      </c>
    </row>
    <row r="32" spans="1:8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299546.75999998685</v>
      </c>
      <c r="E32" s="21">
        <f t="shared" ca="1" si="2"/>
        <v>0</v>
      </c>
      <c r="F32" s="21">
        <f t="shared" ca="1" si="2"/>
        <v>1002886.67</v>
      </c>
      <c r="G32" s="21">
        <f t="shared" ca="1" si="2"/>
        <v>184299.49</v>
      </c>
      <c r="H32" s="22">
        <f t="shared" ca="1" si="3"/>
        <v>1486732.9199999869</v>
      </c>
    </row>
    <row r="33" spans="1:8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22453917.769999985</v>
      </c>
      <c r="E33" s="21">
        <f t="shared" ca="1" si="2"/>
        <v>0</v>
      </c>
      <c r="F33" s="21">
        <f t="shared" ca="1" si="2"/>
        <v>0</v>
      </c>
      <c r="G33" s="21">
        <f t="shared" ca="1" si="2"/>
        <v>4554093.6400000053</v>
      </c>
      <c r="H33" s="22">
        <f t="shared" ca="1" si="3"/>
        <v>27008011.409999989</v>
      </c>
    </row>
    <row r="34" spans="1:8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1331245.77</v>
      </c>
      <c r="E34" s="21">
        <f t="shared" ca="1" si="2"/>
        <v>0</v>
      </c>
      <c r="F34" s="21">
        <f t="shared" ca="1" si="2"/>
        <v>0</v>
      </c>
      <c r="G34" s="21">
        <f t="shared" ca="1" si="2"/>
        <v>3775997173.4303498</v>
      </c>
      <c r="H34" s="22">
        <f t="shared" ca="1" si="3"/>
        <v>3777328419.2003498</v>
      </c>
    </row>
    <row r="35" spans="1:8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6333</v>
      </c>
      <c r="E35" s="21">
        <f t="shared" ca="1" si="2"/>
        <v>0</v>
      </c>
      <c r="F35" s="21">
        <f t="shared" ca="1" si="2"/>
        <v>1097352</v>
      </c>
      <c r="G35" s="21">
        <f t="shared" ca="1" si="2"/>
        <v>10104</v>
      </c>
      <c r="H35" s="22">
        <f t="shared" ca="1" si="3"/>
        <v>1113789</v>
      </c>
    </row>
    <row r="36" spans="1:8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8062387.5999999903</v>
      </c>
      <c r="E37" s="21">
        <f t="shared" ca="1" si="2"/>
        <v>4968486.97</v>
      </c>
      <c r="F37" s="21">
        <f t="shared" ca="1" si="2"/>
        <v>11835218.76</v>
      </c>
      <c r="G37" s="21">
        <f t="shared" ca="1" si="2"/>
        <v>7945017.0300000003</v>
      </c>
      <c r="H37" s="22">
        <f t="shared" ca="1" si="3"/>
        <v>32811110.359999992</v>
      </c>
    </row>
    <row r="38" spans="1:8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22.98</v>
      </c>
      <c r="H38" s="22">
        <f t="shared" ca="1" si="3"/>
        <v>22.98</v>
      </c>
    </row>
    <row r="39" spans="1:8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G54" ca="1" si="4">IFERROR(INDIRECT("'"&amp;$B$2&amp;"'!"&amp;ADDRESS(MATCH($B39,INDIRECT("'"&amp;$B$2&amp;"'!$B$1:$B$1095"),0),MATCH(D$5,INDIRECT("'"&amp;$B$2&amp;"'!5:5"),0))),0)</f>
        <v>1136544.21</v>
      </c>
      <c r="E39" s="21">
        <f t="shared" ca="1" si="4"/>
        <v>0</v>
      </c>
      <c r="F39" s="21">
        <f t="shared" ca="1" si="4"/>
        <v>56262.67</v>
      </c>
      <c r="G39" s="21">
        <f t="shared" ca="1" si="4"/>
        <v>791572.68</v>
      </c>
      <c r="H39" s="22">
        <f t="shared" ca="1" si="3"/>
        <v>1984379.56</v>
      </c>
    </row>
    <row r="40" spans="1:8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17705.3</v>
      </c>
      <c r="E40" s="21">
        <f t="shared" ca="1" si="4"/>
        <v>0</v>
      </c>
      <c r="F40" s="21">
        <f t="shared" ca="1" si="4"/>
        <v>1517.32</v>
      </c>
      <c r="G40" s="21">
        <f t="shared" ca="1" si="4"/>
        <v>10937.17</v>
      </c>
      <c r="H40" s="22">
        <f t="shared" ca="1" si="3"/>
        <v>30159.79</v>
      </c>
    </row>
    <row r="41" spans="1:8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2">
        <f t="shared" ca="1" si="3"/>
        <v>0</v>
      </c>
    </row>
    <row r="42" spans="1:8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1754259.4299999997</v>
      </c>
      <c r="E42" s="21">
        <f t="shared" ca="1" si="4"/>
        <v>0</v>
      </c>
      <c r="F42" s="21">
        <f t="shared" ca="1" si="4"/>
        <v>688.42</v>
      </c>
      <c r="G42" s="21">
        <f t="shared" ca="1" si="4"/>
        <v>22608.720000000001</v>
      </c>
      <c r="H42" s="22">
        <f t="shared" ca="1" si="3"/>
        <v>1777556.5699999996</v>
      </c>
    </row>
    <row r="43" spans="1:8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2039.66</v>
      </c>
      <c r="E43" s="21">
        <f t="shared" ca="1" si="4"/>
        <v>0</v>
      </c>
      <c r="F43" s="21">
        <f t="shared" ca="1" si="4"/>
        <v>0</v>
      </c>
      <c r="G43" s="21">
        <f t="shared" ca="1" si="4"/>
        <v>2973.35</v>
      </c>
      <c r="H43" s="22">
        <f t="shared" ca="1" si="3"/>
        <v>5013.01</v>
      </c>
    </row>
    <row r="44" spans="1:8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1">
        <f t="shared" ca="1" si="4"/>
        <v>-9675.01</v>
      </c>
      <c r="G44" s="21">
        <f t="shared" ca="1" si="4"/>
        <v>0</v>
      </c>
      <c r="H44" s="22">
        <f t="shared" ca="1" si="3"/>
        <v>-9675.01</v>
      </c>
    </row>
    <row r="45" spans="1:8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11.21</v>
      </c>
      <c r="E45" s="21">
        <f t="shared" ca="1" si="4"/>
        <v>0</v>
      </c>
      <c r="F45" s="21">
        <f t="shared" ca="1" si="4"/>
        <v>298875</v>
      </c>
      <c r="G45" s="21">
        <f t="shared" ca="1" si="4"/>
        <v>19702.900000000001</v>
      </c>
      <c r="H45" s="22">
        <f t="shared" ca="1" si="3"/>
        <v>318589.11000000004</v>
      </c>
    </row>
    <row r="46" spans="1:8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15402.21</v>
      </c>
      <c r="E46" s="21">
        <f t="shared" ca="1" si="4"/>
        <v>0</v>
      </c>
      <c r="F46" s="21">
        <f t="shared" ca="1" si="4"/>
        <v>5684837.9699999997</v>
      </c>
      <c r="G46" s="21">
        <f t="shared" ca="1" si="4"/>
        <v>2.8200000000000003</v>
      </c>
      <c r="H46" s="22">
        <f t="shared" ca="1" si="3"/>
        <v>5700243</v>
      </c>
    </row>
    <row r="47" spans="1:8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2">
        <f t="shared" ref="H47:H60" ca="1" si="5">+SUM(D47:G47)</f>
        <v>0</v>
      </c>
    </row>
    <row r="48" spans="1:8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-22518.80999999999</v>
      </c>
      <c r="E48" s="21">
        <f t="shared" ca="1" si="4"/>
        <v>1364.23</v>
      </c>
      <c r="F48" s="21">
        <f t="shared" ca="1" si="4"/>
        <v>0</v>
      </c>
      <c r="G48" s="21">
        <f t="shared" ca="1" si="4"/>
        <v>2692.3500000000031</v>
      </c>
      <c r="H48" s="22">
        <f t="shared" ca="1" si="5"/>
        <v>-18462.229999999989</v>
      </c>
    </row>
    <row r="49" spans="1:8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312.5</v>
      </c>
      <c r="E49" s="21">
        <f t="shared" ca="1" si="4"/>
        <v>0</v>
      </c>
      <c r="F49" s="21">
        <f t="shared" ca="1" si="4"/>
        <v>48786.69</v>
      </c>
      <c r="G49" s="21">
        <f t="shared" ca="1" si="4"/>
        <v>35577.46</v>
      </c>
      <c r="H49" s="22">
        <f t="shared" ca="1" si="5"/>
        <v>84676.65</v>
      </c>
    </row>
    <row r="50" spans="1:8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2">
        <f t="shared" ca="1" si="5"/>
        <v>0</v>
      </c>
    </row>
    <row r="51" spans="1:8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105</v>
      </c>
      <c r="E51" s="21">
        <f t="shared" ca="1" si="4"/>
        <v>0</v>
      </c>
      <c r="F51" s="21">
        <f t="shared" ca="1" si="4"/>
        <v>0</v>
      </c>
      <c r="G51" s="21">
        <f t="shared" ca="1" si="4"/>
        <v>160</v>
      </c>
      <c r="H51" s="22">
        <f t="shared" ca="1" si="5"/>
        <v>265</v>
      </c>
    </row>
    <row r="52" spans="1:8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4520.68</v>
      </c>
      <c r="E52" s="21">
        <f t="shared" ca="1" si="4"/>
        <v>0</v>
      </c>
      <c r="F52" s="21">
        <f t="shared" ca="1" si="4"/>
        <v>5535.49</v>
      </c>
      <c r="G52" s="21">
        <f t="shared" ca="1" si="4"/>
        <v>76784425.319999993</v>
      </c>
      <c r="H52" s="22">
        <f t="shared" ref="H52" ca="1" si="6">+SUM(D52:G52)</f>
        <v>76794481.489999995</v>
      </c>
    </row>
    <row r="53" spans="1:8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117888020.47999999</v>
      </c>
      <c r="H53" s="22">
        <f t="shared" ref="H53:H56" ca="1" si="7">+SUM(D53:G53)</f>
        <v>117888020.47999999</v>
      </c>
    </row>
    <row r="54" spans="1:8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7"/>
        <v>0</v>
      </c>
    </row>
    <row r="55" spans="1:8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G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2">
        <f t="shared" ca="1" si="7"/>
        <v>0</v>
      </c>
    </row>
    <row r="56" spans="1:8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2">
        <f t="shared" ca="1" si="7"/>
        <v>0</v>
      </c>
    </row>
    <row r="57" spans="1:8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2">
        <f t="shared" ca="1" si="5"/>
        <v>0</v>
      </c>
    </row>
    <row r="58" spans="1:8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2">
        <f t="shared" ca="1" si="5"/>
        <v>0</v>
      </c>
    </row>
    <row r="59" spans="1:8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2">
        <f t="shared" ca="1" si="5"/>
        <v>0</v>
      </c>
    </row>
    <row r="60" spans="1:8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2">
        <f t="shared" ca="1" si="5"/>
        <v>0</v>
      </c>
    </row>
    <row r="61" spans="1:8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2">
        <f t="shared" ref="H61" ca="1" si="9">+SUM(D61:G61)</f>
        <v>0</v>
      </c>
    </row>
    <row r="62" spans="1:8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2">
        <f t="shared" ref="H62:H76" ca="1" si="10">+SUM(D62:G62)</f>
        <v>0</v>
      </c>
    </row>
    <row r="63" spans="1:8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2">
        <f t="shared" ca="1" si="10"/>
        <v>0</v>
      </c>
    </row>
    <row r="64" spans="1:8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2">
        <f t="shared" ca="1" si="10"/>
        <v>0</v>
      </c>
    </row>
    <row r="65" spans="1:8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2">
        <f t="shared" ca="1" si="10"/>
        <v>0</v>
      </c>
    </row>
    <row r="66" spans="1:8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2">
        <f t="shared" ca="1" si="10"/>
        <v>0</v>
      </c>
    </row>
    <row r="67" spans="1:8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2">
        <f t="shared" ca="1" si="10"/>
        <v>0</v>
      </c>
    </row>
    <row r="68" spans="1:8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2">
        <f t="shared" ca="1" si="10"/>
        <v>0</v>
      </c>
    </row>
    <row r="69" spans="1:8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2">
        <f t="shared" ca="1" si="10"/>
        <v>0</v>
      </c>
    </row>
    <row r="70" spans="1:8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2">
        <f t="shared" ca="1" si="10"/>
        <v>0</v>
      </c>
    </row>
    <row r="71" spans="1:8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G76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2">
        <f t="shared" ca="1" si="10"/>
        <v>0</v>
      </c>
    </row>
    <row r="72" spans="1:8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2">
        <f t="shared" ca="1" si="10"/>
        <v>0</v>
      </c>
    </row>
    <row r="73" spans="1:8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1">
        <f t="shared" ca="1" si="11"/>
        <v>0</v>
      </c>
      <c r="H73" s="22">
        <f t="shared" ca="1" si="10"/>
        <v>0</v>
      </c>
    </row>
    <row r="74" spans="1:8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1">
        <f t="shared" ca="1" si="11"/>
        <v>0</v>
      </c>
      <c r="H74" s="22">
        <f t="shared" ca="1" si="10"/>
        <v>0</v>
      </c>
    </row>
    <row r="75" spans="1:8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1">
        <f t="shared" ca="1" si="11"/>
        <v>0</v>
      </c>
      <c r="H75" s="22">
        <f t="shared" ca="1" si="10"/>
        <v>0</v>
      </c>
    </row>
    <row r="76" spans="1:8" x14ac:dyDescent="0.2">
      <c r="A76" s="64" t="s">
        <v>285</v>
      </c>
      <c r="B76" s="20">
        <v>3018</v>
      </c>
      <c r="C76" s="65" t="s">
        <v>251</v>
      </c>
      <c r="D76" s="21">
        <f t="shared" ca="1" si="11"/>
        <v>0</v>
      </c>
      <c r="E76" s="21">
        <f t="shared" ca="1" si="11"/>
        <v>0</v>
      </c>
      <c r="F76" s="21">
        <f t="shared" ca="1" si="11"/>
        <v>0</v>
      </c>
      <c r="G76" s="21">
        <f t="shared" ca="1" si="11"/>
        <v>0</v>
      </c>
      <c r="H76" s="22">
        <f t="shared" ca="1" si="10"/>
        <v>0</v>
      </c>
    </row>
    <row r="77" spans="1:8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830893782.64344871</v>
      </c>
      <c r="E77" s="56">
        <f ca="1">SUMIF($C$7:$C$76,"HD",E$7:E$76)</f>
        <v>129814639.62908158</v>
      </c>
      <c r="F77" s="56">
        <f ca="1">SUMIF($C$7:$C$76,"HD",F$7:F$76)</f>
        <v>3689841228.4792705</v>
      </c>
      <c r="G77" s="56">
        <f ca="1">SUMIF($C$7:$C$76,"HD",G$7:G$76)</f>
        <v>7954447717.9551401</v>
      </c>
      <c r="H77" s="56">
        <f ca="1">SUMIF($C$7:$C$76,"HD",H$7:H$76)</f>
        <v>12604997368.706942</v>
      </c>
    </row>
    <row r="78" spans="1:8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ca="1">SUMIF($C$7:$C$76,"H",E$7:E$76)+SUMIF($C$7:$C$76,"E",E$7:E$76)</f>
        <v>0</v>
      </c>
      <c r="F78" s="56">
        <f ca="1">SUMIF($C$7:$C$76,"H",F$7:F$76)+SUMIF($C$7:$C$76,"E",F$7:F$76)</f>
        <v>0</v>
      </c>
      <c r="G78" s="56">
        <f ca="1">SUMIF($C$7:$C$76,"H",G$7:G$76)+SUMIF($C$7:$C$76,"E",G$7:G$76)</f>
        <v>0</v>
      </c>
      <c r="H78" s="56">
        <f ca="1">SUMIF($C$7:$C$76,"H",H$7:H$76)+SUMIF($C$7:$C$76,"E",H$7:H$76)</f>
        <v>0</v>
      </c>
    </row>
    <row r="79" spans="1:8" x14ac:dyDescent="0.2">
      <c r="A79" s="66" t="s">
        <v>293</v>
      </c>
      <c r="B79" s="55">
        <v>9003</v>
      </c>
      <c r="C79" s="65" t="s">
        <v>294</v>
      </c>
      <c r="D79" s="56">
        <f ca="1">D77+D78</f>
        <v>830893782.64344871</v>
      </c>
      <c r="E79" s="56">
        <f ca="1">E77+E78</f>
        <v>129814639.62908158</v>
      </c>
      <c r="F79" s="56">
        <f ca="1">F77+F78</f>
        <v>3689841228.4792705</v>
      </c>
      <c r="G79" s="56">
        <f ca="1">G77+G78</f>
        <v>7954447717.9551401</v>
      </c>
      <c r="H79" s="56">
        <f ca="1">H77+H78</f>
        <v>12604997368.706942</v>
      </c>
    </row>
  </sheetData>
  <mergeCells count="1">
    <mergeCell ref="E2:G2"/>
  </mergeCells>
  <dataValidations count="1">
    <dataValidation type="list" allowBlank="1" showInputMessage="1" showErrorMessage="1" sqref="B2" xr:uid="{DB436A96-8CFE-4621-B925-4C5071DC816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BFA2-9A9D-4E95-94DD-E6059E028AFE}">
  <dimension ref="A1:H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317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25">
      <c r="A3" s="4" t="s">
        <v>356</v>
      </c>
      <c r="B3" s="2"/>
      <c r="C3" s="2"/>
    </row>
    <row r="4" spans="1:8" ht="22.5" customHeight="1" x14ac:dyDescent="0.2"/>
    <row r="5" spans="1:8" ht="22.5" customHeight="1" x14ac:dyDescent="0.2">
      <c r="D5" s="10">
        <v>790</v>
      </c>
      <c r="E5" s="10">
        <v>791</v>
      </c>
      <c r="F5" s="69"/>
    </row>
    <row r="6" spans="1:8" ht="79.5" customHeight="1" x14ac:dyDescent="0.2">
      <c r="A6" s="63" t="s">
        <v>141</v>
      </c>
      <c r="B6" s="63" t="s">
        <v>142</v>
      </c>
      <c r="C6" s="63" t="s">
        <v>143</v>
      </c>
      <c r="D6" s="7" t="s">
        <v>125</v>
      </c>
      <c r="E6" s="7" t="s">
        <v>126</v>
      </c>
      <c r="F6" s="69" t="s">
        <v>317</v>
      </c>
    </row>
    <row r="7" spans="1:8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0</v>
      </c>
      <c r="F17" s="22">
        <f t="shared" ca="1" si="1"/>
        <v>0</v>
      </c>
    </row>
    <row r="18" spans="1:6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E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2">
        <f ca="1">+SUM(D23:E23)</f>
        <v>0</v>
      </c>
    </row>
    <row r="24" spans="1:6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2">
        <f t="shared" ref="F25:F46" ca="1" si="3">+SUM(D25:E25)</f>
        <v>0</v>
      </c>
    </row>
    <row r="26" spans="1:6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0</v>
      </c>
      <c r="E31" s="21">
        <f t="shared" ca="1" si="2"/>
        <v>0</v>
      </c>
      <c r="F31" s="22">
        <f t="shared" ca="1" si="3"/>
        <v>0</v>
      </c>
    </row>
    <row r="32" spans="1:6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E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2">
        <f t="shared" ca="1" si="3"/>
        <v>0</v>
      </c>
    </row>
    <row r="40" spans="1:6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0</v>
      </c>
      <c r="E42" s="21">
        <f t="shared" ca="1" si="4"/>
        <v>0</v>
      </c>
      <c r="F42" s="22">
        <f t="shared" ref="F42" ca="1" si="5">+SUM(D42:E42)</f>
        <v>0</v>
      </c>
    </row>
    <row r="43" spans="1:6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2">
        <f t="shared" ca="1" si="3"/>
        <v>0</v>
      </c>
    </row>
    <row r="47" spans="1:6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0</v>
      </c>
      <c r="E49" s="21">
        <f t="shared" ca="1" si="4"/>
        <v>0</v>
      </c>
      <c r="F49" s="22">
        <f t="shared" ca="1" si="6"/>
        <v>0</v>
      </c>
    </row>
    <row r="50" spans="1:6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2">
        <f t="shared" ca="1" si="6"/>
        <v>0</v>
      </c>
    </row>
    <row r="51" spans="1:6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2">
        <f t="shared" ca="1" si="6"/>
        <v>0</v>
      </c>
    </row>
    <row r="52" spans="1:6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0</v>
      </c>
      <c r="E52" s="21">
        <f t="shared" ca="1" si="4"/>
        <v>0</v>
      </c>
      <c r="F52" s="22">
        <f t="shared" ref="F52" ca="1" si="7">+SUM(D52:E52)</f>
        <v>0</v>
      </c>
    </row>
    <row r="53" spans="1:6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9"/>
        <v>0</v>
      </c>
      <c r="E57" s="21">
        <f t="shared" ca="1" si="9"/>
        <v>3076545023.7582197</v>
      </c>
      <c r="F57" s="22">
        <f t="shared" ca="1" si="6"/>
        <v>3076545023.7582197</v>
      </c>
    </row>
    <row r="58" spans="1:6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9"/>
        <v>0</v>
      </c>
      <c r="E58" s="21">
        <f t="shared" ca="1" si="9"/>
        <v>249149.94000000006</v>
      </c>
      <c r="F58" s="22">
        <f t="shared" ca="1" si="6"/>
        <v>249149.94000000006</v>
      </c>
    </row>
    <row r="59" spans="1:6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9"/>
        <v>0</v>
      </c>
      <c r="E59" s="21">
        <f t="shared" ca="1" si="9"/>
        <v>44965645.990000002</v>
      </c>
      <c r="F59" s="22">
        <f t="shared" ca="1" si="6"/>
        <v>44965645.990000002</v>
      </c>
    </row>
    <row r="60" spans="1:6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9"/>
        <v>0</v>
      </c>
      <c r="E60" s="21">
        <f t="shared" ca="1" si="9"/>
        <v>5844907.2100000717</v>
      </c>
      <c r="F60" s="22">
        <f t="shared" ca="1" si="6"/>
        <v>5844907.2100000717</v>
      </c>
    </row>
    <row r="61" spans="1:6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9"/>
        <v>0</v>
      </c>
      <c r="E61" s="21">
        <f t="shared" ca="1" si="9"/>
        <v>11118507.26</v>
      </c>
      <c r="F61" s="22">
        <f t="shared" ref="F61" ca="1" si="10">+SUM(D61:E61)</f>
        <v>11118507.26</v>
      </c>
    </row>
    <row r="62" spans="1:6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9"/>
        <v>0</v>
      </c>
      <c r="E62" s="21">
        <f t="shared" ca="1" si="9"/>
        <v>7832829387.1458969</v>
      </c>
      <c r="F62" s="22">
        <f t="shared" ref="F62:F76" ca="1" si="11">+SUM(D62:E62)</f>
        <v>7832829387.1458969</v>
      </c>
    </row>
    <row r="63" spans="1:6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9"/>
        <v>0</v>
      </c>
      <c r="E63" s="21">
        <f t="shared" ca="1" si="9"/>
        <v>8039160.1600000001</v>
      </c>
      <c r="F63" s="22">
        <f t="shared" ca="1" si="11"/>
        <v>8039160.1600000001</v>
      </c>
    </row>
    <row r="64" spans="1:6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9"/>
        <v>0</v>
      </c>
      <c r="E64" s="21">
        <f t="shared" ca="1" si="9"/>
        <v>390449148.47999996</v>
      </c>
      <c r="F64" s="22">
        <f t="shared" ca="1" si="11"/>
        <v>390449148.47999996</v>
      </c>
    </row>
    <row r="65" spans="1:6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9"/>
        <v>21562219.209999993</v>
      </c>
      <c r="E65" s="21">
        <f t="shared" ca="1" si="9"/>
        <v>57045685.029999994</v>
      </c>
      <c r="F65" s="22">
        <f t="shared" ca="1" si="11"/>
        <v>78607904.23999998</v>
      </c>
    </row>
    <row r="66" spans="1:6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9"/>
        <v>0</v>
      </c>
      <c r="E66" s="21">
        <f t="shared" ca="1" si="9"/>
        <v>3412959.360000011</v>
      </c>
      <c r="F66" s="22">
        <f t="shared" ca="1" si="11"/>
        <v>3412959.360000011</v>
      </c>
    </row>
    <row r="67" spans="1:6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9"/>
        <v>0</v>
      </c>
      <c r="E67" s="21">
        <f t="shared" ca="1" si="9"/>
        <v>2959559962.027432</v>
      </c>
      <c r="F67" s="22">
        <f t="shared" ca="1" si="11"/>
        <v>2959559962.027432</v>
      </c>
    </row>
    <row r="68" spans="1:6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9"/>
        <v>0</v>
      </c>
      <c r="E68" s="21">
        <f t="shared" ca="1" si="9"/>
        <v>14452442.399999958</v>
      </c>
      <c r="F68" s="22">
        <f t="shared" ca="1" si="11"/>
        <v>14452442.399999958</v>
      </c>
    </row>
    <row r="69" spans="1:6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9"/>
        <v>0</v>
      </c>
      <c r="E69" s="21">
        <f t="shared" ca="1" si="9"/>
        <v>28009.89</v>
      </c>
      <c r="F69" s="22">
        <f t="shared" ca="1" si="11"/>
        <v>28009.89</v>
      </c>
    </row>
    <row r="70" spans="1:6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9"/>
        <v>0</v>
      </c>
      <c r="E70" s="21">
        <f t="shared" ca="1" si="9"/>
        <v>61502877.740000002</v>
      </c>
      <c r="F70" s="22">
        <f t="shared" ca="1" si="11"/>
        <v>61502877.740000002</v>
      </c>
    </row>
    <row r="71" spans="1:6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E76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23445181.334339999</v>
      </c>
      <c r="F71" s="22">
        <f t="shared" ca="1" si="11"/>
        <v>23445181.334339999</v>
      </c>
    </row>
    <row r="72" spans="1:6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2"/>
        <v>0</v>
      </c>
      <c r="E72" s="21">
        <f t="shared" ca="1" si="12"/>
        <v>167196201.68000001</v>
      </c>
      <c r="F72" s="22">
        <f t="shared" ca="1" si="11"/>
        <v>167196201.68000001</v>
      </c>
    </row>
    <row r="73" spans="1:6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2"/>
        <v>0</v>
      </c>
      <c r="E73" s="21">
        <f t="shared" ca="1" si="12"/>
        <v>188405.6</v>
      </c>
      <c r="F73" s="22">
        <f t="shared" ca="1" si="11"/>
        <v>188405.6</v>
      </c>
    </row>
    <row r="74" spans="1:6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2"/>
        <v>0</v>
      </c>
      <c r="E74" s="21">
        <f t="shared" ca="1" si="12"/>
        <v>1750603.9599999872</v>
      </c>
      <c r="F74" s="22">
        <f t="shared" ca="1" si="11"/>
        <v>1750603.9599999872</v>
      </c>
    </row>
    <row r="75" spans="1:6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2"/>
        <v>0</v>
      </c>
      <c r="E75" s="21">
        <f t="shared" ca="1" si="12"/>
        <v>48110905.720000044</v>
      </c>
      <c r="F75" s="22">
        <f t="shared" ca="1" si="11"/>
        <v>48110905.720000044</v>
      </c>
    </row>
    <row r="76" spans="1:6" x14ac:dyDescent="0.2">
      <c r="A76" s="64" t="s">
        <v>285</v>
      </c>
      <c r="B76" s="20">
        <v>3018</v>
      </c>
      <c r="C76" s="65" t="s">
        <v>251</v>
      </c>
      <c r="D76" s="21">
        <f t="shared" ca="1" si="12"/>
        <v>0</v>
      </c>
      <c r="E76" s="21">
        <f t="shared" ca="1" si="12"/>
        <v>316366677.20999992</v>
      </c>
      <c r="F76" s="22">
        <f t="shared" ca="1" si="11"/>
        <v>316366677.20999992</v>
      </c>
    </row>
    <row r="77" spans="1:6" x14ac:dyDescent="0.2">
      <c r="A77" s="66" t="s">
        <v>287</v>
      </c>
      <c r="B77" s="55">
        <v>9000</v>
      </c>
      <c r="C77" s="65" t="s">
        <v>288</v>
      </c>
      <c r="D77" s="56">
        <f ca="1">SUMIF($C$7:$C$76,"HD",D$7:D$76)</f>
        <v>0</v>
      </c>
      <c r="E77" s="56">
        <f ca="1">SUMIF($C$7:$C$76,"HD",E$7:E$76)</f>
        <v>0</v>
      </c>
      <c r="F77" s="56">
        <f ca="1">SUMIF($C$7:$C$76,"HD",F$7:F$76)</f>
        <v>0</v>
      </c>
    </row>
    <row r="78" spans="1:6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21562219.209999993</v>
      </c>
      <c r="E78" s="56">
        <f ca="1">SUMIF($C$7:$C$76,"H",E$7:E$76)+SUMIF($C$7:$C$76,"E",E$7:E$76)</f>
        <v>15023100841.895884</v>
      </c>
      <c r="F78" s="56">
        <f ca="1">SUMIF($C$7:$C$76,"H",F$7:F$76)+SUMIF($C$7:$C$76,"E",F$7:F$76)</f>
        <v>15044663061.105885</v>
      </c>
    </row>
    <row r="79" spans="1:6" x14ac:dyDescent="0.2">
      <c r="A79" s="66" t="s">
        <v>293</v>
      </c>
      <c r="B79" s="55">
        <v>9003</v>
      </c>
      <c r="C79" s="65" t="s">
        <v>294</v>
      </c>
      <c r="D79" s="56">
        <f ca="1">D77+D78</f>
        <v>21562219.209999993</v>
      </c>
      <c r="E79" s="56">
        <f ca="1">E77+E78</f>
        <v>15023100841.895884</v>
      </c>
      <c r="F79" s="56">
        <f ca="1">F77+F78</f>
        <v>15044663061.105885</v>
      </c>
    </row>
  </sheetData>
  <mergeCells count="1">
    <mergeCell ref="E2:G2"/>
  </mergeCells>
  <dataValidations count="1">
    <dataValidation type="list" allowBlank="1" showInputMessage="1" showErrorMessage="1" sqref="B2" xr:uid="{8FC4A0C6-8B25-457F-8A1C-12DD608E10B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11E4-8519-4736-A2E5-1B67A50A9521}">
  <dimension ref="A1:N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4" width="15.7109375" style="3" customWidth="1"/>
    <col min="15" max="15" width="4" style="3" customWidth="1"/>
    <col min="16" max="16384" width="9.140625" style="3"/>
  </cols>
  <sheetData>
    <row r="1" spans="1:14" ht="15" customHeight="1" x14ac:dyDescent="0.25">
      <c r="A1" s="1" t="s">
        <v>0</v>
      </c>
      <c r="B1" s="2"/>
      <c r="C1" s="2"/>
    </row>
    <row r="2" spans="1:14" ht="15" customHeight="1" x14ac:dyDescent="0.25">
      <c r="A2" s="1" t="s">
        <v>353</v>
      </c>
      <c r="B2" s="68" t="s">
        <v>8</v>
      </c>
      <c r="C2" s="2"/>
      <c r="E2" s="81" t="s">
        <v>1</v>
      </c>
      <c r="F2" s="82"/>
      <c r="G2" s="83"/>
      <c r="H2" s="5"/>
    </row>
    <row r="3" spans="1:14" ht="15" customHeight="1" x14ac:dyDescent="0.25">
      <c r="A3" s="4" t="s">
        <v>356</v>
      </c>
      <c r="B3" s="2"/>
      <c r="C3" s="2"/>
    </row>
    <row r="4" spans="1:14" ht="22.5" customHeight="1" x14ac:dyDescent="0.2"/>
    <row r="5" spans="1:14" ht="22.5" customHeight="1" x14ac:dyDescent="0.2">
      <c r="D5" s="10">
        <v>796</v>
      </c>
      <c r="E5" s="10">
        <v>797</v>
      </c>
      <c r="F5" s="10">
        <v>908</v>
      </c>
      <c r="G5" s="10">
        <v>909</v>
      </c>
      <c r="H5" s="10">
        <v>910</v>
      </c>
      <c r="I5" s="10">
        <v>91001</v>
      </c>
      <c r="J5" s="10">
        <v>91002</v>
      </c>
      <c r="K5" s="10">
        <v>911</v>
      </c>
      <c r="L5" s="10">
        <v>91101</v>
      </c>
      <c r="M5" s="10">
        <v>91102</v>
      </c>
      <c r="N5" s="69"/>
    </row>
    <row r="6" spans="1:14" ht="79.5" customHeight="1" x14ac:dyDescent="0.2">
      <c r="A6" s="63" t="s">
        <v>141</v>
      </c>
      <c r="B6" s="63" t="s">
        <v>142</v>
      </c>
      <c r="C6" s="63" t="s">
        <v>143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69" t="s">
        <v>321</v>
      </c>
    </row>
    <row r="7" spans="1:14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M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2">
        <f ca="1">+D7+E7</f>
        <v>0</v>
      </c>
    </row>
    <row r="8" spans="1:14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  <c r="E8" s="22">
        <f t="shared" ref="E8:E22" ca="1" si="4">F8+G8+H8+K8</f>
        <v>0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0</v>
      </c>
      <c r="I8" s="21">
        <f t="shared" ca="1" si="2"/>
        <v>0</v>
      </c>
      <c r="J8" s="21">
        <f t="shared" ca="1" si="2"/>
        <v>0</v>
      </c>
      <c r="K8" s="22">
        <f t="shared" ref="K8:K22" ca="1" si="6">+L8+M8</f>
        <v>0</v>
      </c>
      <c r="L8" s="21">
        <f t="shared" ca="1" si="3"/>
        <v>0</v>
      </c>
      <c r="M8" s="21">
        <f t="shared" ca="1" si="3"/>
        <v>0</v>
      </c>
      <c r="N8" s="22">
        <f t="shared" ref="N8:N22" ca="1" si="7">+D8+E8</f>
        <v>0</v>
      </c>
    </row>
    <row r="9" spans="1:14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2">
        <f t="shared" ca="1" si="4"/>
        <v>0</v>
      </c>
      <c r="F9" s="21">
        <f t="shared" ca="1" si="1"/>
        <v>0</v>
      </c>
      <c r="G9" s="21">
        <f t="shared" ca="1" si="1"/>
        <v>0</v>
      </c>
      <c r="H9" s="22">
        <f t="shared" ca="1" si="5"/>
        <v>0</v>
      </c>
      <c r="I9" s="21">
        <f t="shared" ca="1" si="2"/>
        <v>0</v>
      </c>
      <c r="J9" s="21">
        <f t="shared" ca="1" si="2"/>
        <v>0</v>
      </c>
      <c r="K9" s="22">
        <f t="shared" ca="1" si="6"/>
        <v>0</v>
      </c>
      <c r="L9" s="21">
        <f t="shared" ca="1" si="3"/>
        <v>0</v>
      </c>
      <c r="M9" s="21">
        <f t="shared" ca="1" si="3"/>
        <v>0</v>
      </c>
      <c r="N9" s="22">
        <f t="shared" ca="1" si="7"/>
        <v>0</v>
      </c>
    </row>
    <row r="10" spans="1:14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  <c r="E10" s="22">
        <f t="shared" ca="1" si="4"/>
        <v>0</v>
      </c>
      <c r="F10" s="21">
        <f t="shared" ca="1" si="1"/>
        <v>0</v>
      </c>
      <c r="G10" s="21">
        <f t="shared" ca="1" si="1"/>
        <v>0</v>
      </c>
      <c r="H10" s="22">
        <f t="shared" ca="1" si="5"/>
        <v>0</v>
      </c>
      <c r="I10" s="21">
        <f t="shared" ca="1" si="2"/>
        <v>0</v>
      </c>
      <c r="J10" s="21">
        <f t="shared" ca="1" si="2"/>
        <v>0</v>
      </c>
      <c r="K10" s="22">
        <f t="shared" ca="1" si="6"/>
        <v>0</v>
      </c>
      <c r="L10" s="21">
        <f t="shared" ca="1" si="3"/>
        <v>0</v>
      </c>
      <c r="M10" s="21">
        <f t="shared" ca="1" si="3"/>
        <v>0</v>
      </c>
      <c r="N10" s="22">
        <f t="shared" ca="1" si="7"/>
        <v>0</v>
      </c>
    </row>
    <row r="11" spans="1:14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2">
        <f t="shared" ca="1" si="4"/>
        <v>0</v>
      </c>
      <c r="F11" s="21">
        <f t="shared" ca="1" si="1"/>
        <v>0</v>
      </c>
      <c r="G11" s="21">
        <f t="shared" ca="1" si="1"/>
        <v>0</v>
      </c>
      <c r="H11" s="22">
        <f t="shared" ca="1" si="5"/>
        <v>0</v>
      </c>
      <c r="I11" s="21">
        <f t="shared" ca="1" si="2"/>
        <v>0</v>
      </c>
      <c r="J11" s="21">
        <f t="shared" ca="1" si="2"/>
        <v>0</v>
      </c>
      <c r="K11" s="22">
        <f t="shared" ca="1" si="6"/>
        <v>0</v>
      </c>
      <c r="L11" s="21">
        <f t="shared" ca="1" si="3"/>
        <v>0</v>
      </c>
      <c r="M11" s="21">
        <f t="shared" ca="1" si="3"/>
        <v>0</v>
      </c>
      <c r="N11" s="22">
        <f t="shared" ca="1" si="7"/>
        <v>0</v>
      </c>
    </row>
    <row r="12" spans="1:14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2">
        <f t="shared" ca="1" si="7"/>
        <v>0</v>
      </c>
    </row>
    <row r="13" spans="1:14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2">
        <f t="shared" ca="1" si="4"/>
        <v>0</v>
      </c>
      <c r="F13" s="21">
        <f t="shared" ca="1" si="1"/>
        <v>0</v>
      </c>
      <c r="G13" s="21">
        <f t="shared" ca="1" si="1"/>
        <v>0</v>
      </c>
      <c r="H13" s="22">
        <f t="shared" ca="1" si="5"/>
        <v>0</v>
      </c>
      <c r="I13" s="21">
        <f t="shared" ca="1" si="2"/>
        <v>0</v>
      </c>
      <c r="J13" s="21">
        <f t="shared" ca="1" si="2"/>
        <v>0</v>
      </c>
      <c r="K13" s="22">
        <f t="shared" ca="1" si="6"/>
        <v>0</v>
      </c>
      <c r="L13" s="21">
        <f t="shared" ca="1" si="3"/>
        <v>0</v>
      </c>
      <c r="M13" s="21">
        <f t="shared" ca="1" si="3"/>
        <v>0</v>
      </c>
      <c r="N13" s="22">
        <f t="shared" ca="1" si="7"/>
        <v>0</v>
      </c>
    </row>
    <row r="14" spans="1:14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2">
        <f t="shared" ca="1" si="4"/>
        <v>0</v>
      </c>
      <c r="F14" s="21">
        <f t="shared" ca="1" si="1"/>
        <v>0</v>
      </c>
      <c r="G14" s="21">
        <f t="shared" ca="1" si="1"/>
        <v>0</v>
      </c>
      <c r="H14" s="22">
        <f t="shared" ca="1" si="5"/>
        <v>0</v>
      </c>
      <c r="I14" s="21">
        <f t="shared" ca="1" si="2"/>
        <v>0</v>
      </c>
      <c r="J14" s="21">
        <f t="shared" ca="1" si="2"/>
        <v>0</v>
      </c>
      <c r="K14" s="22">
        <f t="shared" ca="1" si="6"/>
        <v>0</v>
      </c>
      <c r="L14" s="21">
        <f t="shared" ca="1" si="3"/>
        <v>0</v>
      </c>
      <c r="M14" s="21">
        <f t="shared" ca="1" si="3"/>
        <v>0</v>
      </c>
      <c r="N14" s="22">
        <f t="shared" ca="1" si="7"/>
        <v>0</v>
      </c>
    </row>
    <row r="15" spans="1:14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2">
        <f t="shared" ca="1" si="7"/>
        <v>0</v>
      </c>
    </row>
    <row r="16" spans="1:14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2">
        <f t="shared" ca="1" si="7"/>
        <v>0</v>
      </c>
    </row>
    <row r="17" spans="1:14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2">
        <f t="shared" ca="1" si="7"/>
        <v>0</v>
      </c>
    </row>
    <row r="18" spans="1:14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2">
        <f t="shared" ca="1" si="7"/>
        <v>0</v>
      </c>
    </row>
    <row r="19" spans="1:14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2">
        <f t="shared" ca="1" si="7"/>
        <v>0</v>
      </c>
    </row>
    <row r="20" spans="1:14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2">
        <f t="shared" ca="1" si="4"/>
        <v>0</v>
      </c>
      <c r="F20" s="21">
        <f t="shared" ca="1" si="1"/>
        <v>0</v>
      </c>
      <c r="G20" s="21">
        <f t="shared" ca="1" si="1"/>
        <v>0</v>
      </c>
      <c r="H20" s="22">
        <f t="shared" ca="1" si="5"/>
        <v>0</v>
      </c>
      <c r="I20" s="21">
        <f t="shared" ca="1" si="2"/>
        <v>0</v>
      </c>
      <c r="J20" s="21">
        <f t="shared" ca="1" si="2"/>
        <v>0</v>
      </c>
      <c r="K20" s="22">
        <f t="shared" ca="1" si="6"/>
        <v>0</v>
      </c>
      <c r="L20" s="21">
        <f t="shared" ca="1" si="3"/>
        <v>0</v>
      </c>
      <c r="M20" s="21">
        <f t="shared" ca="1" si="3"/>
        <v>0</v>
      </c>
      <c r="N20" s="22">
        <f t="shared" ca="1" si="7"/>
        <v>0</v>
      </c>
    </row>
    <row r="21" spans="1:14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2">
        <f t="shared" ca="1" si="4"/>
        <v>0</v>
      </c>
      <c r="F21" s="21">
        <f t="shared" ca="1" si="1"/>
        <v>0</v>
      </c>
      <c r="G21" s="21">
        <f t="shared" ca="1" si="1"/>
        <v>0</v>
      </c>
      <c r="H21" s="22">
        <f t="shared" ca="1" si="5"/>
        <v>0</v>
      </c>
      <c r="I21" s="21">
        <f t="shared" ca="1" si="2"/>
        <v>0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2">
        <f t="shared" ca="1" si="7"/>
        <v>0</v>
      </c>
    </row>
    <row r="22" spans="1:14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2">
        <f t="shared" ca="1" si="4"/>
        <v>0</v>
      </c>
      <c r="F22" s="21">
        <f t="shared" ca="1" si="1"/>
        <v>0</v>
      </c>
      <c r="G22" s="21">
        <f t="shared" ca="1" si="1"/>
        <v>0</v>
      </c>
      <c r="H22" s="22">
        <f t="shared" ca="1" si="5"/>
        <v>0</v>
      </c>
      <c r="I22" s="21">
        <f t="shared" ca="1" si="2"/>
        <v>0</v>
      </c>
      <c r="J22" s="21">
        <f t="shared" ca="1" si="2"/>
        <v>0</v>
      </c>
      <c r="K22" s="22">
        <f t="shared" ca="1" si="6"/>
        <v>0</v>
      </c>
      <c r="L22" s="21">
        <f t="shared" ca="1" si="3"/>
        <v>0</v>
      </c>
      <c r="M22" s="21">
        <f t="shared" ca="1" si="3"/>
        <v>0</v>
      </c>
      <c r="N22" s="22">
        <f t="shared" ca="1" si="7"/>
        <v>0</v>
      </c>
    </row>
    <row r="23" spans="1:14" ht="12.75" customHeight="1" x14ac:dyDescent="0.2">
      <c r="A23" s="64" t="s">
        <v>177</v>
      </c>
      <c r="B23" s="20">
        <v>1022</v>
      </c>
      <c r="C23" s="65" t="s">
        <v>146</v>
      </c>
      <c r="D23" s="21">
        <f t="shared" ca="1" si="0"/>
        <v>0</v>
      </c>
      <c r="E23" s="22">
        <f ca="1">F23+G23+H23+K23</f>
        <v>0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0</v>
      </c>
      <c r="I23" s="21">
        <f t="shared" ref="I23:J38" ca="1" si="9">IFERROR(INDIRECT("'"&amp;$B$2&amp;"'!"&amp;ADDRESS(MATCH($B23,INDIRECT("'"&amp;$B$2&amp;"'!$B$1:$B$1095"),0),MATCH(I$5,INDIRECT("'"&amp;$B$2&amp;"'!5:5"),0))),0)</f>
        <v>0</v>
      </c>
      <c r="J23" s="21">
        <f t="shared" ca="1" si="9"/>
        <v>0</v>
      </c>
      <c r="K23" s="22">
        <f ca="1">+L23+M23</f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ca="1">+D23+E23</f>
        <v>0</v>
      </c>
    </row>
    <row r="24" spans="1:14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0"/>
        <v>0</v>
      </c>
      <c r="E24" s="22">
        <f ca="1">F24+G24+H24+K24</f>
        <v>0</v>
      </c>
      <c r="F24" s="21">
        <f t="shared" ca="1" si="8"/>
        <v>0</v>
      </c>
      <c r="G24" s="21">
        <f t="shared" ca="1" si="8"/>
        <v>0</v>
      </c>
      <c r="H24" s="22">
        <f ca="1">+I24+J24</f>
        <v>0</v>
      </c>
      <c r="I24" s="21">
        <f t="shared" ca="1" si="9"/>
        <v>0</v>
      </c>
      <c r="J24" s="21">
        <f t="shared" ca="1" si="9"/>
        <v>0</v>
      </c>
      <c r="K24" s="22">
        <f ca="1">+L24+M24</f>
        <v>0</v>
      </c>
      <c r="L24" s="21">
        <f t="shared" ca="1" si="10"/>
        <v>0</v>
      </c>
      <c r="M24" s="21">
        <f t="shared" ca="1" si="10"/>
        <v>0</v>
      </c>
      <c r="N24" s="22">
        <f ca="1">+D24+E24</f>
        <v>0</v>
      </c>
    </row>
    <row r="25" spans="1:14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0"/>
        <v>0</v>
      </c>
      <c r="E25" s="22">
        <f t="shared" ref="E25:E76" ca="1" si="11">F25+G25+H25+K25</f>
        <v>0</v>
      </c>
      <c r="F25" s="21">
        <f t="shared" ca="1" si="8"/>
        <v>0</v>
      </c>
      <c r="G25" s="21">
        <f t="shared" ca="1" si="8"/>
        <v>0</v>
      </c>
      <c r="H25" s="22">
        <f t="shared" ref="H25:H76" ca="1" si="12">+I25+J25</f>
        <v>0</v>
      </c>
      <c r="I25" s="21">
        <f t="shared" ca="1" si="9"/>
        <v>0</v>
      </c>
      <c r="J25" s="21">
        <f t="shared" ca="1" si="9"/>
        <v>0</v>
      </c>
      <c r="K25" s="22">
        <f t="shared" ref="K25:K76" ca="1" si="13">+L25+M25</f>
        <v>0</v>
      </c>
      <c r="L25" s="21">
        <f t="shared" ca="1" si="10"/>
        <v>0</v>
      </c>
      <c r="M25" s="21">
        <f t="shared" ca="1" si="10"/>
        <v>0</v>
      </c>
      <c r="N25" s="22">
        <f t="shared" ref="N25:N76" ca="1" si="14">+D25+E25</f>
        <v>0</v>
      </c>
    </row>
    <row r="26" spans="1:14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0"/>
        <v>0</v>
      </c>
      <c r="E26" s="22">
        <f t="shared" ca="1" si="11"/>
        <v>0</v>
      </c>
      <c r="F26" s="21">
        <f t="shared" ca="1" si="8"/>
        <v>0</v>
      </c>
      <c r="G26" s="21">
        <f t="shared" ca="1" si="8"/>
        <v>0</v>
      </c>
      <c r="H26" s="22">
        <f t="shared" ca="1" si="12"/>
        <v>0</v>
      </c>
      <c r="I26" s="21">
        <f t="shared" ca="1" si="9"/>
        <v>0</v>
      </c>
      <c r="J26" s="21">
        <f t="shared" ca="1" si="9"/>
        <v>0</v>
      </c>
      <c r="K26" s="22">
        <f t="shared" ca="1" si="13"/>
        <v>0</v>
      </c>
      <c r="L26" s="21">
        <f t="shared" ca="1" si="10"/>
        <v>0</v>
      </c>
      <c r="M26" s="21">
        <f t="shared" ca="1" si="10"/>
        <v>0</v>
      </c>
      <c r="N26" s="22">
        <f t="shared" ca="1" si="14"/>
        <v>0</v>
      </c>
    </row>
    <row r="27" spans="1:14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0"/>
        <v>0</v>
      </c>
      <c r="E27" s="22">
        <f t="shared" ca="1" si="11"/>
        <v>0</v>
      </c>
      <c r="F27" s="21">
        <f t="shared" ca="1" si="8"/>
        <v>0</v>
      </c>
      <c r="G27" s="21">
        <f t="shared" ca="1" si="8"/>
        <v>0</v>
      </c>
      <c r="H27" s="22">
        <f t="shared" ca="1" si="12"/>
        <v>0</v>
      </c>
      <c r="I27" s="21">
        <f t="shared" ca="1" si="9"/>
        <v>0</v>
      </c>
      <c r="J27" s="21">
        <f t="shared" ca="1" si="9"/>
        <v>0</v>
      </c>
      <c r="K27" s="22">
        <f t="shared" ca="1" si="13"/>
        <v>0</v>
      </c>
      <c r="L27" s="21">
        <f t="shared" ca="1" si="10"/>
        <v>0</v>
      </c>
      <c r="M27" s="21">
        <f t="shared" ca="1" si="10"/>
        <v>0</v>
      </c>
      <c r="N27" s="22">
        <f t="shared" ca="1" si="14"/>
        <v>0</v>
      </c>
    </row>
    <row r="28" spans="1:14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2">
        <f t="shared" ca="1" si="14"/>
        <v>0</v>
      </c>
    </row>
    <row r="29" spans="1:14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0"/>
        <v>0</v>
      </c>
      <c r="E29" s="22">
        <f t="shared" ca="1" si="11"/>
        <v>0</v>
      </c>
      <c r="F29" s="21">
        <f t="shared" ca="1" si="8"/>
        <v>0</v>
      </c>
      <c r="G29" s="21">
        <f t="shared" ca="1" si="8"/>
        <v>0</v>
      </c>
      <c r="H29" s="22">
        <f t="shared" ca="1" si="12"/>
        <v>0</v>
      </c>
      <c r="I29" s="21">
        <f t="shared" ca="1" si="9"/>
        <v>0</v>
      </c>
      <c r="J29" s="21">
        <f t="shared" ca="1" si="9"/>
        <v>0</v>
      </c>
      <c r="K29" s="22">
        <f t="shared" ca="1" si="13"/>
        <v>0</v>
      </c>
      <c r="L29" s="21">
        <f t="shared" ca="1" si="10"/>
        <v>0</v>
      </c>
      <c r="M29" s="21">
        <f t="shared" ca="1" si="10"/>
        <v>0</v>
      </c>
      <c r="N29" s="22">
        <f t="shared" ca="1" si="14"/>
        <v>0</v>
      </c>
    </row>
    <row r="30" spans="1:14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0"/>
        <v>0</v>
      </c>
      <c r="E30" s="22">
        <f t="shared" ca="1" si="11"/>
        <v>0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0</v>
      </c>
      <c r="L30" s="21">
        <f t="shared" ca="1" si="10"/>
        <v>0</v>
      </c>
      <c r="M30" s="21">
        <f t="shared" ca="1" si="10"/>
        <v>0</v>
      </c>
      <c r="N30" s="22">
        <f t="shared" ca="1" si="14"/>
        <v>0</v>
      </c>
    </row>
    <row r="31" spans="1:14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0"/>
        <v>0</v>
      </c>
      <c r="E31" s="22">
        <f t="shared" ca="1" si="11"/>
        <v>0</v>
      </c>
      <c r="F31" s="21">
        <f t="shared" ca="1" si="8"/>
        <v>0</v>
      </c>
      <c r="G31" s="21">
        <f t="shared" ca="1" si="8"/>
        <v>0</v>
      </c>
      <c r="H31" s="22">
        <f t="shared" ca="1" si="12"/>
        <v>0</v>
      </c>
      <c r="I31" s="21">
        <f t="shared" ca="1" si="9"/>
        <v>0</v>
      </c>
      <c r="J31" s="21">
        <f t="shared" ca="1" si="9"/>
        <v>0</v>
      </c>
      <c r="K31" s="22">
        <f t="shared" ca="1" si="13"/>
        <v>0</v>
      </c>
      <c r="L31" s="21">
        <f t="shared" ca="1" si="10"/>
        <v>0</v>
      </c>
      <c r="M31" s="21">
        <f t="shared" ca="1" si="10"/>
        <v>0</v>
      </c>
      <c r="N31" s="22">
        <f t="shared" ca="1" si="14"/>
        <v>0</v>
      </c>
    </row>
    <row r="32" spans="1:14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0"/>
        <v>0</v>
      </c>
      <c r="E32" s="22">
        <f t="shared" ca="1" si="11"/>
        <v>0</v>
      </c>
      <c r="F32" s="21">
        <f t="shared" ca="1" si="8"/>
        <v>0</v>
      </c>
      <c r="G32" s="21">
        <f t="shared" ca="1" si="8"/>
        <v>0</v>
      </c>
      <c r="H32" s="22">
        <f t="shared" ca="1" si="12"/>
        <v>0</v>
      </c>
      <c r="I32" s="21">
        <f t="shared" ca="1" si="9"/>
        <v>0</v>
      </c>
      <c r="J32" s="21">
        <f t="shared" ca="1" si="9"/>
        <v>0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2">
        <f t="shared" ca="1" si="14"/>
        <v>0</v>
      </c>
    </row>
    <row r="33" spans="1:14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2">
        <f t="shared" ca="1" si="14"/>
        <v>0</v>
      </c>
    </row>
    <row r="34" spans="1:14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0"/>
        <v>0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2">
        <f t="shared" ca="1" si="14"/>
        <v>0</v>
      </c>
    </row>
    <row r="35" spans="1:14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0"/>
        <v>0</v>
      </c>
      <c r="E35" s="22">
        <f t="shared" ca="1" si="11"/>
        <v>0</v>
      </c>
      <c r="F35" s="21">
        <f t="shared" ca="1" si="8"/>
        <v>0</v>
      </c>
      <c r="G35" s="21">
        <f t="shared" ca="1" si="8"/>
        <v>0</v>
      </c>
      <c r="H35" s="22">
        <f t="shared" ca="1" si="12"/>
        <v>0</v>
      </c>
      <c r="I35" s="21">
        <f t="shared" ca="1" si="9"/>
        <v>0</v>
      </c>
      <c r="J35" s="21">
        <f t="shared" ca="1" si="9"/>
        <v>0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2">
        <f t="shared" ca="1" si="14"/>
        <v>0</v>
      </c>
    </row>
    <row r="36" spans="1:14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2">
        <f t="shared" ca="1" si="14"/>
        <v>0</v>
      </c>
    </row>
    <row r="37" spans="1:14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0"/>
        <v>0</v>
      </c>
      <c r="E37" s="22">
        <f t="shared" ca="1" si="11"/>
        <v>0</v>
      </c>
      <c r="F37" s="21">
        <f t="shared" ca="1" si="8"/>
        <v>0</v>
      </c>
      <c r="G37" s="21">
        <f t="shared" ca="1" si="8"/>
        <v>0</v>
      </c>
      <c r="H37" s="22">
        <f t="shared" ca="1" si="12"/>
        <v>0</v>
      </c>
      <c r="I37" s="21">
        <f t="shared" ca="1" si="9"/>
        <v>0</v>
      </c>
      <c r="J37" s="21">
        <f t="shared" ca="1" si="9"/>
        <v>0</v>
      </c>
      <c r="K37" s="22">
        <f t="shared" ca="1" si="13"/>
        <v>0</v>
      </c>
      <c r="L37" s="21">
        <f t="shared" ca="1" si="10"/>
        <v>0</v>
      </c>
      <c r="M37" s="21">
        <f t="shared" ca="1" si="10"/>
        <v>0</v>
      </c>
      <c r="N37" s="22">
        <f t="shared" ca="1" si="14"/>
        <v>0</v>
      </c>
    </row>
    <row r="38" spans="1:14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2">
        <f t="shared" ca="1" si="14"/>
        <v>0</v>
      </c>
    </row>
    <row r="39" spans="1:14" ht="12.75" customHeight="1" x14ac:dyDescent="0.2">
      <c r="A39" s="64" t="s">
        <v>209</v>
      </c>
      <c r="B39" s="20">
        <v>1045</v>
      </c>
      <c r="C39" s="65" t="s">
        <v>146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M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2">
        <f t="shared" ca="1" si="14"/>
        <v>0</v>
      </c>
    </row>
    <row r="40" spans="1:14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2">
        <f t="shared" ca="1" si="14"/>
        <v>0</v>
      </c>
    </row>
    <row r="41" spans="1:14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0"/>
        <v>0</v>
      </c>
      <c r="E41" s="22">
        <f t="shared" ca="1" si="11"/>
        <v>0</v>
      </c>
      <c r="F41" s="21">
        <f t="shared" ca="1" si="15"/>
        <v>0</v>
      </c>
      <c r="G41" s="21">
        <f t="shared" ca="1" si="15"/>
        <v>0</v>
      </c>
      <c r="H41" s="22">
        <f t="shared" ca="1" si="12"/>
        <v>0</v>
      </c>
      <c r="I41" s="21">
        <f t="shared" ca="1" si="16"/>
        <v>0</v>
      </c>
      <c r="J41" s="21">
        <f t="shared" ca="1" si="16"/>
        <v>0</v>
      </c>
      <c r="K41" s="22">
        <f t="shared" ca="1" si="13"/>
        <v>0</v>
      </c>
      <c r="L41" s="21">
        <f t="shared" ca="1" si="17"/>
        <v>0</v>
      </c>
      <c r="M41" s="21">
        <f t="shared" ca="1" si="17"/>
        <v>0</v>
      </c>
      <c r="N41" s="22">
        <f t="shared" ca="1" si="14"/>
        <v>0</v>
      </c>
    </row>
    <row r="42" spans="1:14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0"/>
        <v>0</v>
      </c>
      <c r="E42" s="22">
        <f t="shared" ca="1" si="11"/>
        <v>0</v>
      </c>
      <c r="F42" s="21">
        <f t="shared" ca="1" si="15"/>
        <v>0</v>
      </c>
      <c r="G42" s="21">
        <f t="shared" ca="1" si="15"/>
        <v>0</v>
      </c>
      <c r="H42" s="22">
        <f t="shared" ca="1" si="12"/>
        <v>0</v>
      </c>
      <c r="I42" s="21">
        <f t="shared" ca="1" si="16"/>
        <v>0</v>
      </c>
      <c r="J42" s="21">
        <f t="shared" ca="1" si="16"/>
        <v>0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2">
        <f t="shared" ca="1" si="14"/>
        <v>0</v>
      </c>
    </row>
    <row r="43" spans="1:14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2">
        <f t="shared" ca="1" si="14"/>
        <v>0</v>
      </c>
    </row>
    <row r="44" spans="1:14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0"/>
        <v>0</v>
      </c>
      <c r="E44" s="22">
        <f t="shared" ca="1" si="11"/>
        <v>0</v>
      </c>
      <c r="F44" s="21">
        <f t="shared" ca="1" si="15"/>
        <v>0</v>
      </c>
      <c r="G44" s="21">
        <f t="shared" ca="1" si="15"/>
        <v>0</v>
      </c>
      <c r="H44" s="22">
        <f t="shared" ca="1" si="12"/>
        <v>0</v>
      </c>
      <c r="I44" s="21">
        <f t="shared" ca="1" si="16"/>
        <v>0</v>
      </c>
      <c r="J44" s="21">
        <f t="shared" ca="1" si="16"/>
        <v>0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2">
        <f t="shared" ca="1" si="14"/>
        <v>0</v>
      </c>
    </row>
    <row r="45" spans="1:14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2">
        <f t="shared" ca="1" si="14"/>
        <v>0</v>
      </c>
    </row>
    <row r="46" spans="1:14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2">
        <f t="shared" ca="1" si="14"/>
        <v>0</v>
      </c>
    </row>
    <row r="47" spans="1:14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2">
        <f t="shared" ca="1" si="14"/>
        <v>0</v>
      </c>
    </row>
    <row r="48" spans="1:14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2">
        <f t="shared" ca="1" si="14"/>
        <v>0</v>
      </c>
    </row>
    <row r="49" spans="1:14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2">
        <f t="shared" ca="1" si="14"/>
        <v>0</v>
      </c>
    </row>
    <row r="50" spans="1:14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0"/>
        <v>0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2">
        <f t="shared" ca="1" si="14"/>
        <v>0</v>
      </c>
    </row>
    <row r="51" spans="1:14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2">
        <f t="shared" ca="1" si="14"/>
        <v>0</v>
      </c>
    </row>
    <row r="52" spans="1:14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0"/>
        <v>0</v>
      </c>
      <c r="E52" s="22">
        <f t="shared" ca="1" si="11"/>
        <v>0</v>
      </c>
      <c r="F52" s="21">
        <f t="shared" ca="1" si="15"/>
        <v>0</v>
      </c>
      <c r="G52" s="21">
        <f t="shared" ca="1" si="15"/>
        <v>0</v>
      </c>
      <c r="H52" s="22">
        <f t="shared" ca="1" si="12"/>
        <v>0</v>
      </c>
      <c r="I52" s="21">
        <f t="shared" ca="1" si="16"/>
        <v>0</v>
      </c>
      <c r="J52" s="21">
        <f t="shared" ca="1" si="16"/>
        <v>0</v>
      </c>
      <c r="K52" s="22">
        <f t="shared" ca="1" si="13"/>
        <v>0</v>
      </c>
      <c r="L52" s="21">
        <f t="shared" ca="1" si="17"/>
        <v>0</v>
      </c>
      <c r="M52" s="21">
        <f t="shared" ca="1" si="17"/>
        <v>0</v>
      </c>
      <c r="N52" s="22">
        <f t="shared" ca="1" si="14"/>
        <v>0</v>
      </c>
    </row>
    <row r="53" spans="1:14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0"/>
        <v>0</v>
      </c>
      <c r="E53" s="22">
        <f t="shared" ca="1" si="11"/>
        <v>0</v>
      </c>
      <c r="F53" s="21">
        <f t="shared" ca="1" si="15"/>
        <v>0</v>
      </c>
      <c r="G53" s="21">
        <f t="shared" ca="1" si="15"/>
        <v>0</v>
      </c>
      <c r="H53" s="22">
        <f t="shared" ca="1" si="12"/>
        <v>0</v>
      </c>
      <c r="I53" s="21">
        <f t="shared" ca="1" si="16"/>
        <v>0</v>
      </c>
      <c r="J53" s="21">
        <f t="shared" ca="1" si="16"/>
        <v>0</v>
      </c>
      <c r="K53" s="22">
        <f t="shared" ca="1" si="13"/>
        <v>0</v>
      </c>
      <c r="L53" s="21">
        <f t="shared" ca="1" si="17"/>
        <v>0</v>
      </c>
      <c r="M53" s="21">
        <f t="shared" ca="1" si="17"/>
        <v>0</v>
      </c>
      <c r="N53" s="22">
        <f t="shared" ca="1" si="14"/>
        <v>0</v>
      </c>
    </row>
    <row r="54" spans="1:14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0"/>
        <v>0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2">
        <f t="shared" ca="1" si="14"/>
        <v>0</v>
      </c>
    </row>
    <row r="55" spans="1:14" ht="12.75" customHeight="1" x14ac:dyDescent="0.2">
      <c r="A55" s="64" t="s">
        <v>241</v>
      </c>
      <c r="B55" s="20">
        <v>1061</v>
      </c>
      <c r="C55" s="65" t="s">
        <v>146</v>
      </c>
      <c r="D55" s="21">
        <f t="shared" ca="1" si="0"/>
        <v>0</v>
      </c>
      <c r="E55" s="22">
        <f t="shared" ca="1" si="11"/>
        <v>0</v>
      </c>
      <c r="F55" s="21">
        <f t="shared" ref="F55:G70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0</v>
      </c>
      <c r="H55" s="22">
        <f t="shared" ca="1" si="12"/>
        <v>0</v>
      </c>
      <c r="I55" s="21">
        <f t="shared" ref="I55:J70" ca="1" si="19">IFERROR(INDIRECT("'"&amp;$B$2&amp;"'!"&amp;ADDRESS(MATCH($B55,INDIRECT("'"&amp;$B$2&amp;"'!$B$1:$B$1095"),0),MATCH(I$5,INDIRECT("'"&amp;$B$2&amp;"'!5:5"),0))),0)</f>
        <v>0</v>
      </c>
      <c r="J55" s="21">
        <f t="shared" ca="1" si="19"/>
        <v>0</v>
      </c>
      <c r="K55" s="22">
        <f t="shared" ca="1" si="13"/>
        <v>0</v>
      </c>
      <c r="L55" s="21">
        <f t="shared" ref="L55:M70" ca="1" si="20">IFERROR(INDIRECT("'"&amp;$B$2&amp;"'!"&amp;ADDRESS(MATCH($B55,INDIRECT("'"&amp;$B$2&amp;"'!$B$1:$B$1095"),0),MATCH(L$5,INDIRECT("'"&amp;$B$2&amp;"'!5:5"),0))),0)</f>
        <v>0</v>
      </c>
      <c r="M55" s="21">
        <f t="shared" ca="1" si="20"/>
        <v>0</v>
      </c>
      <c r="N55" s="22">
        <f t="shared" ca="1" si="14"/>
        <v>0</v>
      </c>
    </row>
    <row r="56" spans="1:14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0"/>
        <v>0</v>
      </c>
      <c r="E56" s="22">
        <f t="shared" ca="1" si="11"/>
        <v>0</v>
      </c>
      <c r="F56" s="21">
        <f t="shared" ca="1" si="18"/>
        <v>0</v>
      </c>
      <c r="G56" s="21">
        <f t="shared" ca="1" si="18"/>
        <v>0</v>
      </c>
      <c r="H56" s="22">
        <f t="shared" ca="1" si="12"/>
        <v>0</v>
      </c>
      <c r="I56" s="21">
        <f t="shared" ca="1" si="19"/>
        <v>0</v>
      </c>
      <c r="J56" s="21">
        <f t="shared" ca="1" si="19"/>
        <v>0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2">
        <f t="shared" ca="1" si="14"/>
        <v>0</v>
      </c>
    </row>
    <row r="57" spans="1:14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2">
        <f t="shared" ca="1" si="14"/>
        <v>0</v>
      </c>
    </row>
    <row r="58" spans="1:14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2">
        <f t="shared" ca="1" si="14"/>
        <v>0</v>
      </c>
    </row>
    <row r="59" spans="1:14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0"/>
        <v>0</v>
      </c>
      <c r="E59" s="22">
        <f t="shared" ca="1" si="11"/>
        <v>0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0</v>
      </c>
      <c r="L59" s="21">
        <f t="shared" ca="1" si="20"/>
        <v>0</v>
      </c>
      <c r="M59" s="21">
        <f t="shared" ca="1" si="20"/>
        <v>0</v>
      </c>
      <c r="N59" s="22">
        <f t="shared" ca="1" si="14"/>
        <v>0</v>
      </c>
    </row>
    <row r="60" spans="1:14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2">
        <f t="shared" ca="1" si="14"/>
        <v>0</v>
      </c>
    </row>
    <row r="61" spans="1:14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2">
        <f t="shared" ca="1" si="14"/>
        <v>0</v>
      </c>
    </row>
    <row r="62" spans="1:14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2">
        <f t="shared" ca="1" si="14"/>
        <v>0</v>
      </c>
    </row>
    <row r="63" spans="1:14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2">
        <f t="shared" ca="1" si="14"/>
        <v>0</v>
      </c>
    </row>
    <row r="64" spans="1:14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0"/>
        <v>0</v>
      </c>
      <c r="E64" s="22">
        <f t="shared" ca="1" si="11"/>
        <v>0</v>
      </c>
      <c r="F64" s="21">
        <f t="shared" ca="1" si="18"/>
        <v>0</v>
      </c>
      <c r="G64" s="21">
        <f t="shared" ca="1" si="18"/>
        <v>0</v>
      </c>
      <c r="H64" s="22">
        <f t="shared" ca="1" si="12"/>
        <v>0</v>
      </c>
      <c r="I64" s="21">
        <f t="shared" ca="1" si="19"/>
        <v>0</v>
      </c>
      <c r="J64" s="21">
        <f t="shared" ca="1" si="19"/>
        <v>0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2">
        <f t="shared" ca="1" si="14"/>
        <v>0</v>
      </c>
    </row>
    <row r="65" spans="1:14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2">
        <f t="shared" ca="1" si="14"/>
        <v>0</v>
      </c>
    </row>
    <row r="66" spans="1:14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2">
        <f t="shared" ca="1" si="14"/>
        <v>0</v>
      </c>
    </row>
    <row r="67" spans="1:14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0"/>
        <v>0</v>
      </c>
      <c r="E67" s="22">
        <f t="shared" ca="1" si="11"/>
        <v>0</v>
      </c>
      <c r="F67" s="21">
        <f t="shared" ca="1" si="18"/>
        <v>0</v>
      </c>
      <c r="G67" s="21">
        <f t="shared" ca="1" si="18"/>
        <v>0</v>
      </c>
      <c r="H67" s="22">
        <f t="shared" ca="1" si="12"/>
        <v>0</v>
      </c>
      <c r="I67" s="21">
        <f t="shared" ca="1" si="19"/>
        <v>0</v>
      </c>
      <c r="J67" s="21">
        <f t="shared" ca="1" si="19"/>
        <v>0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2">
        <f t="shared" ca="1" si="14"/>
        <v>0</v>
      </c>
    </row>
    <row r="68" spans="1:14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0"/>
        <v>0</v>
      </c>
      <c r="E68" s="22">
        <f t="shared" ca="1" si="11"/>
        <v>0</v>
      </c>
      <c r="F68" s="21">
        <f t="shared" ca="1" si="18"/>
        <v>0</v>
      </c>
      <c r="G68" s="21">
        <f t="shared" ca="1" si="18"/>
        <v>0</v>
      </c>
      <c r="H68" s="22">
        <f t="shared" ca="1" si="12"/>
        <v>0</v>
      </c>
      <c r="I68" s="21">
        <f t="shared" ca="1" si="19"/>
        <v>0</v>
      </c>
      <c r="J68" s="21">
        <f t="shared" ca="1" si="19"/>
        <v>0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2">
        <f t="shared" ca="1" si="14"/>
        <v>0</v>
      </c>
    </row>
    <row r="69" spans="1:14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0"/>
        <v>0</v>
      </c>
      <c r="E69" s="22">
        <f t="shared" ca="1" si="11"/>
        <v>0</v>
      </c>
      <c r="F69" s="21">
        <f t="shared" ca="1" si="18"/>
        <v>0</v>
      </c>
      <c r="G69" s="21">
        <f t="shared" ca="1" si="18"/>
        <v>0</v>
      </c>
      <c r="H69" s="22">
        <f t="shared" ca="1" si="12"/>
        <v>0</v>
      </c>
      <c r="I69" s="21">
        <f t="shared" ca="1" si="19"/>
        <v>0</v>
      </c>
      <c r="J69" s="21">
        <f t="shared" ca="1" si="19"/>
        <v>0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2">
        <f t="shared" ca="1" si="14"/>
        <v>0</v>
      </c>
    </row>
    <row r="70" spans="1:14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0"/>
        <v>0</v>
      </c>
      <c r="E70" s="22">
        <f t="shared" ca="1" si="11"/>
        <v>0</v>
      </c>
      <c r="F70" s="21">
        <f t="shared" ca="1" si="18"/>
        <v>0</v>
      </c>
      <c r="G70" s="21">
        <f t="shared" ca="1" si="18"/>
        <v>0</v>
      </c>
      <c r="H70" s="22">
        <f t="shared" ca="1" si="12"/>
        <v>0</v>
      </c>
      <c r="I70" s="21">
        <f t="shared" ca="1" si="19"/>
        <v>0</v>
      </c>
      <c r="J70" s="21">
        <f t="shared" ca="1" si="19"/>
        <v>0</v>
      </c>
      <c r="K70" s="22">
        <f t="shared" ca="1" si="13"/>
        <v>0</v>
      </c>
      <c r="L70" s="21">
        <f t="shared" ca="1" si="20"/>
        <v>0</v>
      </c>
      <c r="M70" s="21">
        <f t="shared" ca="1" si="20"/>
        <v>0</v>
      </c>
      <c r="N70" s="22">
        <f t="shared" ca="1" si="14"/>
        <v>0</v>
      </c>
    </row>
    <row r="71" spans="1:14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D76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1">
        <f t="shared" ref="F71:G76" ca="1" si="22">IFERROR(INDIRECT("'"&amp;$B$2&amp;"'!"&amp;ADDRESS(MATCH($B71,INDIRECT("'"&amp;$B$2&amp;"'!$B$1:$B$1095"),0),MATCH(F$5,INDIRECT("'"&amp;$B$2&amp;"'!5:5"),0))),0)</f>
        <v>0</v>
      </c>
      <c r="G71" s="21">
        <f t="shared" ca="1" si="22"/>
        <v>0</v>
      </c>
      <c r="H71" s="22">
        <f t="shared" ca="1" si="12"/>
        <v>0</v>
      </c>
      <c r="I71" s="21">
        <f t="shared" ref="I71:J76" ca="1" si="23">IFERROR(INDIRECT("'"&amp;$B$2&amp;"'!"&amp;ADDRESS(MATCH($B71,INDIRECT("'"&amp;$B$2&amp;"'!$B$1:$B$1095"),0),MATCH(I$5,INDIRECT("'"&amp;$B$2&amp;"'!5:5"),0))),0)</f>
        <v>0</v>
      </c>
      <c r="J71" s="21">
        <f t="shared" ca="1" si="23"/>
        <v>0</v>
      </c>
      <c r="K71" s="22">
        <f t="shared" ca="1" si="13"/>
        <v>0</v>
      </c>
      <c r="L71" s="21">
        <f t="shared" ref="L71:M76" ca="1" si="24">IFERROR(INDIRECT("'"&amp;$B$2&amp;"'!"&amp;ADDRESS(MATCH($B71,INDIRECT("'"&amp;$B$2&amp;"'!$B$1:$B$1095"),0),MATCH(L$5,INDIRECT("'"&amp;$B$2&amp;"'!5:5"),0))),0)</f>
        <v>0</v>
      </c>
      <c r="M71" s="21">
        <f t="shared" ca="1" si="24"/>
        <v>0</v>
      </c>
      <c r="N71" s="22">
        <f t="shared" ca="1" si="14"/>
        <v>0</v>
      </c>
    </row>
    <row r="72" spans="1:14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21"/>
        <v>0</v>
      </c>
      <c r="E72" s="22">
        <f t="shared" ca="1" si="11"/>
        <v>0</v>
      </c>
      <c r="F72" s="21">
        <f t="shared" ca="1" si="22"/>
        <v>0</v>
      </c>
      <c r="G72" s="21">
        <f t="shared" ca="1" si="22"/>
        <v>0</v>
      </c>
      <c r="H72" s="22">
        <f t="shared" ca="1" si="12"/>
        <v>0</v>
      </c>
      <c r="I72" s="21">
        <f t="shared" ca="1" si="23"/>
        <v>0</v>
      </c>
      <c r="J72" s="21">
        <f t="shared" ca="1" si="23"/>
        <v>0</v>
      </c>
      <c r="K72" s="22">
        <f t="shared" ca="1" si="13"/>
        <v>0</v>
      </c>
      <c r="L72" s="21">
        <f t="shared" ca="1" si="24"/>
        <v>0</v>
      </c>
      <c r="M72" s="21">
        <f t="shared" ca="1" si="24"/>
        <v>0</v>
      </c>
      <c r="N72" s="22">
        <f t="shared" ca="1" si="14"/>
        <v>0</v>
      </c>
    </row>
    <row r="73" spans="1:14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21"/>
        <v>0</v>
      </c>
      <c r="E73" s="22">
        <f t="shared" ca="1" si="11"/>
        <v>0</v>
      </c>
      <c r="F73" s="21">
        <f t="shared" ca="1" si="22"/>
        <v>0</v>
      </c>
      <c r="G73" s="21">
        <f t="shared" ca="1" si="22"/>
        <v>0</v>
      </c>
      <c r="H73" s="22">
        <f t="shared" ca="1" si="12"/>
        <v>0</v>
      </c>
      <c r="I73" s="21">
        <f t="shared" ca="1" si="23"/>
        <v>0</v>
      </c>
      <c r="J73" s="21">
        <f t="shared" ca="1" si="23"/>
        <v>0</v>
      </c>
      <c r="K73" s="22">
        <f t="shared" ca="1" si="13"/>
        <v>0</v>
      </c>
      <c r="L73" s="21">
        <f t="shared" ca="1" si="24"/>
        <v>0</v>
      </c>
      <c r="M73" s="21">
        <f t="shared" ca="1" si="24"/>
        <v>0</v>
      </c>
      <c r="N73" s="22">
        <f t="shared" ca="1" si="14"/>
        <v>0</v>
      </c>
    </row>
    <row r="74" spans="1:14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21"/>
        <v>0</v>
      </c>
      <c r="E74" s="22">
        <f t="shared" ca="1" si="11"/>
        <v>0</v>
      </c>
      <c r="F74" s="21">
        <f t="shared" ca="1" si="22"/>
        <v>0</v>
      </c>
      <c r="G74" s="21">
        <f t="shared" ca="1" si="22"/>
        <v>0</v>
      </c>
      <c r="H74" s="22">
        <f t="shared" ca="1" si="12"/>
        <v>0</v>
      </c>
      <c r="I74" s="21">
        <f t="shared" ca="1" si="23"/>
        <v>0</v>
      </c>
      <c r="J74" s="21">
        <f t="shared" ca="1" si="23"/>
        <v>0</v>
      </c>
      <c r="K74" s="22">
        <f t="shared" ca="1" si="13"/>
        <v>0</v>
      </c>
      <c r="L74" s="21">
        <f t="shared" ca="1" si="24"/>
        <v>0</v>
      </c>
      <c r="M74" s="21">
        <f t="shared" ca="1" si="24"/>
        <v>0</v>
      </c>
      <c r="N74" s="22">
        <f t="shared" ca="1" si="14"/>
        <v>0</v>
      </c>
    </row>
    <row r="75" spans="1:14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21"/>
        <v>0</v>
      </c>
      <c r="E75" s="22">
        <f t="shared" ca="1" si="11"/>
        <v>0</v>
      </c>
      <c r="F75" s="21">
        <f t="shared" ca="1" si="22"/>
        <v>0</v>
      </c>
      <c r="G75" s="21">
        <f t="shared" ca="1" si="22"/>
        <v>0</v>
      </c>
      <c r="H75" s="22">
        <f t="shared" ca="1" si="12"/>
        <v>0</v>
      </c>
      <c r="I75" s="21">
        <f t="shared" ca="1" si="23"/>
        <v>0</v>
      </c>
      <c r="J75" s="21">
        <f t="shared" ca="1" si="23"/>
        <v>0</v>
      </c>
      <c r="K75" s="22">
        <f t="shared" ca="1" si="13"/>
        <v>0</v>
      </c>
      <c r="L75" s="21">
        <f t="shared" ca="1" si="24"/>
        <v>0</v>
      </c>
      <c r="M75" s="21">
        <f t="shared" ca="1" si="24"/>
        <v>0</v>
      </c>
      <c r="N75" s="22">
        <f t="shared" ca="1" si="14"/>
        <v>0</v>
      </c>
    </row>
    <row r="76" spans="1:14" x14ac:dyDescent="0.2">
      <c r="A76" s="64" t="s">
        <v>285</v>
      </c>
      <c r="B76" s="20">
        <v>3018</v>
      </c>
      <c r="C76" s="65" t="s">
        <v>251</v>
      </c>
      <c r="D76" s="21">
        <f t="shared" ca="1" si="21"/>
        <v>0</v>
      </c>
      <c r="E76" s="22">
        <f t="shared" ca="1" si="11"/>
        <v>0</v>
      </c>
      <c r="F76" s="21">
        <f t="shared" ca="1" si="22"/>
        <v>0</v>
      </c>
      <c r="G76" s="21">
        <f t="shared" ca="1" si="22"/>
        <v>0</v>
      </c>
      <c r="H76" s="22">
        <f t="shared" ca="1" si="12"/>
        <v>0</v>
      </c>
      <c r="I76" s="21">
        <f t="shared" ca="1" si="23"/>
        <v>0</v>
      </c>
      <c r="J76" s="21">
        <f t="shared" ca="1" si="23"/>
        <v>0</v>
      </c>
      <c r="K76" s="22">
        <f t="shared" ca="1" si="13"/>
        <v>0</v>
      </c>
      <c r="L76" s="21">
        <f t="shared" ca="1" si="24"/>
        <v>0</v>
      </c>
      <c r="M76" s="21">
        <f t="shared" ca="1" si="24"/>
        <v>0</v>
      </c>
      <c r="N76" s="22">
        <f t="shared" ca="1" si="14"/>
        <v>0</v>
      </c>
    </row>
    <row r="77" spans="1:14" x14ac:dyDescent="0.2">
      <c r="A77" s="66" t="s">
        <v>287</v>
      </c>
      <c r="B77" s="55">
        <v>9000</v>
      </c>
      <c r="C77" s="65" t="s">
        <v>288</v>
      </c>
      <c r="D77" s="56">
        <f t="shared" ref="D77:N77" ca="1" si="25">SUMIF($C$7:$C$76,"HD",D$7:D$76)</f>
        <v>0</v>
      </c>
      <c r="E77" s="56">
        <f t="shared" ca="1" si="25"/>
        <v>0</v>
      </c>
      <c r="F77" s="56">
        <f t="shared" ca="1" si="25"/>
        <v>0</v>
      </c>
      <c r="G77" s="56">
        <f t="shared" ca="1" si="25"/>
        <v>0</v>
      </c>
      <c r="H77" s="56">
        <f t="shared" ca="1" si="25"/>
        <v>0</v>
      </c>
      <c r="I77" s="56">
        <f t="shared" ca="1" si="25"/>
        <v>0</v>
      </c>
      <c r="J77" s="56">
        <f t="shared" ca="1" si="25"/>
        <v>0</v>
      </c>
      <c r="K77" s="56">
        <f t="shared" ca="1" si="25"/>
        <v>0</v>
      </c>
      <c r="L77" s="56">
        <f t="shared" ca="1" si="25"/>
        <v>0</v>
      </c>
      <c r="M77" s="56">
        <f t="shared" ca="1" si="25"/>
        <v>0</v>
      </c>
      <c r="N77" s="56">
        <f t="shared" ca="1" si="25"/>
        <v>0</v>
      </c>
    </row>
    <row r="78" spans="1:14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0</v>
      </c>
      <c r="E78" s="56">
        <f t="shared" ref="E78:N78" ca="1" si="26">SUMIF($C$7:$C$76,"H",E$7:E$76)+SUMIF($C$7:$C$76,"E",E$7:E$76)</f>
        <v>0</v>
      </c>
      <c r="F78" s="56">
        <f t="shared" ca="1" si="26"/>
        <v>0</v>
      </c>
      <c r="G78" s="56">
        <f t="shared" ca="1" si="26"/>
        <v>0</v>
      </c>
      <c r="H78" s="56">
        <f t="shared" ca="1" si="26"/>
        <v>0</v>
      </c>
      <c r="I78" s="56">
        <f t="shared" ca="1" si="26"/>
        <v>0</v>
      </c>
      <c r="J78" s="56">
        <f t="shared" ca="1" si="26"/>
        <v>0</v>
      </c>
      <c r="K78" s="56">
        <f t="shared" ca="1" si="26"/>
        <v>0</v>
      </c>
      <c r="L78" s="56">
        <f t="shared" ca="1" si="26"/>
        <v>0</v>
      </c>
      <c r="M78" s="56">
        <f t="shared" ca="1" si="26"/>
        <v>0</v>
      </c>
      <c r="N78" s="56">
        <f t="shared" ca="1" si="26"/>
        <v>0</v>
      </c>
    </row>
    <row r="79" spans="1:14" x14ac:dyDescent="0.2">
      <c r="A79" s="66" t="s">
        <v>293</v>
      </c>
      <c r="B79" s="55">
        <v>9003</v>
      </c>
      <c r="C79" s="65" t="s">
        <v>294</v>
      </c>
      <c r="D79" s="56">
        <f ca="1">D77+D78</f>
        <v>0</v>
      </c>
      <c r="E79" s="56">
        <f t="shared" ref="E79:N79" ca="1" si="27">E77+E78</f>
        <v>0</v>
      </c>
      <c r="F79" s="56">
        <f t="shared" ca="1" si="27"/>
        <v>0</v>
      </c>
      <c r="G79" s="56">
        <f t="shared" ca="1" si="27"/>
        <v>0</v>
      </c>
      <c r="H79" s="56">
        <f t="shared" ca="1" si="27"/>
        <v>0</v>
      </c>
      <c r="I79" s="56">
        <f t="shared" ca="1" si="27"/>
        <v>0</v>
      </c>
      <c r="J79" s="56">
        <f t="shared" ca="1" si="27"/>
        <v>0</v>
      </c>
      <c r="K79" s="56">
        <f t="shared" ca="1" si="27"/>
        <v>0</v>
      </c>
      <c r="L79" s="56">
        <f t="shared" ca="1" si="27"/>
        <v>0</v>
      </c>
      <c r="M79" s="56">
        <f t="shared" ca="1" si="27"/>
        <v>0</v>
      </c>
      <c r="N79" s="56">
        <f t="shared" ca="1" si="27"/>
        <v>0</v>
      </c>
    </row>
  </sheetData>
  <mergeCells count="1">
    <mergeCell ref="E2:G2"/>
  </mergeCells>
  <dataValidations count="1">
    <dataValidation type="list" allowBlank="1" showInputMessage="1" showErrorMessage="1" sqref="B2" xr:uid="{858A62D0-8588-449C-8FD5-EE155C01709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6CC4-DE52-447C-BE67-2F63930B1D7F}">
  <dimension ref="A1:K79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1" width="15.7109375" style="3" customWidth="1"/>
    <col min="12" max="12" width="4" style="3" customWidth="1"/>
    <col min="13" max="16384" width="9.140625" style="3"/>
  </cols>
  <sheetData>
    <row r="1" spans="1:11" ht="15" customHeight="1" x14ac:dyDescent="0.25">
      <c r="A1" s="1" t="s">
        <v>0</v>
      </c>
      <c r="B1" s="2"/>
      <c r="C1" s="2"/>
    </row>
    <row r="2" spans="1:11" ht="15" customHeight="1" x14ac:dyDescent="0.25">
      <c r="A2" s="1" t="s">
        <v>354</v>
      </c>
      <c r="B2" s="68" t="s">
        <v>8</v>
      </c>
      <c r="C2" s="2"/>
      <c r="E2" s="81" t="s">
        <v>1</v>
      </c>
      <c r="F2" s="82"/>
      <c r="G2" s="83"/>
      <c r="H2" s="5"/>
    </row>
    <row r="3" spans="1:11" ht="15" customHeight="1" x14ac:dyDescent="0.25">
      <c r="A3" s="4" t="s">
        <v>356</v>
      </c>
      <c r="B3" s="2"/>
      <c r="C3" s="2"/>
    </row>
    <row r="4" spans="1:11" ht="22.5" customHeight="1" x14ac:dyDescent="0.2"/>
    <row r="5" spans="1:11" ht="22.5" customHeight="1" x14ac:dyDescent="0.2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799</v>
      </c>
      <c r="K5" s="69"/>
    </row>
    <row r="6" spans="1:11" ht="79.5" customHeight="1" x14ac:dyDescent="0.2">
      <c r="A6" s="63" t="s">
        <v>141</v>
      </c>
      <c r="B6" s="63" t="s">
        <v>142</v>
      </c>
      <c r="C6" s="63" t="s">
        <v>143</v>
      </c>
      <c r="D6" s="7" t="s">
        <v>125</v>
      </c>
      <c r="E6" s="7" t="s">
        <v>126</v>
      </c>
      <c r="F6" s="7" t="s">
        <v>127</v>
      </c>
      <c r="G6" s="7" t="s">
        <v>128</v>
      </c>
      <c r="H6" s="7" t="s">
        <v>129</v>
      </c>
      <c r="I6" s="7" t="s">
        <v>130</v>
      </c>
      <c r="J6" s="7" t="s">
        <v>131</v>
      </c>
      <c r="K6" s="69" t="s">
        <v>354</v>
      </c>
    </row>
    <row r="7" spans="1:11" ht="12.75" customHeight="1" x14ac:dyDescent="0.2">
      <c r="A7" s="64" t="s">
        <v>145</v>
      </c>
      <c r="B7" s="20">
        <v>1001</v>
      </c>
      <c r="C7" s="65" t="s">
        <v>146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t="shared" ref="K7:K22" ca="1" si="1">+SUM(D7:J7)</f>
        <v>0</v>
      </c>
    </row>
    <row r="8" spans="1:11" ht="12.75" customHeight="1" x14ac:dyDescent="0.2">
      <c r="A8" s="64" t="s">
        <v>148</v>
      </c>
      <c r="B8" s="20">
        <v>1003</v>
      </c>
      <c r="C8" s="65" t="s">
        <v>146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ca="1" si="1"/>
        <v>0</v>
      </c>
    </row>
    <row r="9" spans="1:11" ht="12.75" customHeight="1" x14ac:dyDescent="0.2">
      <c r="A9" s="64" t="s">
        <v>150</v>
      </c>
      <c r="B9" s="20">
        <v>1004</v>
      </c>
      <c r="C9" s="65" t="s">
        <v>146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1"/>
        <v>0</v>
      </c>
    </row>
    <row r="10" spans="1:11" ht="12.75" customHeight="1" x14ac:dyDescent="0.2">
      <c r="A10" s="64" t="s">
        <v>152</v>
      </c>
      <c r="B10" s="20">
        <v>1005</v>
      </c>
      <c r="C10" s="65" t="s">
        <v>146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1"/>
        <v>0</v>
      </c>
    </row>
    <row r="11" spans="1:11" ht="12.75" customHeight="1" x14ac:dyDescent="0.2">
      <c r="A11" s="64" t="s">
        <v>154</v>
      </c>
      <c r="B11" s="20">
        <v>1006</v>
      </c>
      <c r="C11" s="65" t="s">
        <v>146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1"/>
        <v>0</v>
      </c>
    </row>
    <row r="12" spans="1:11" ht="12.75" customHeight="1" x14ac:dyDescent="0.2">
      <c r="A12" s="64" t="s">
        <v>156</v>
      </c>
      <c r="B12" s="20">
        <v>1007</v>
      </c>
      <c r="C12" s="65" t="s">
        <v>146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1"/>
        <v>0</v>
      </c>
    </row>
    <row r="13" spans="1:11" ht="12.75" customHeight="1" x14ac:dyDescent="0.2">
      <c r="A13" s="64" t="s">
        <v>158</v>
      </c>
      <c r="B13" s="20">
        <v>1008</v>
      </c>
      <c r="C13" s="65" t="s">
        <v>146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1"/>
        <v>0</v>
      </c>
    </row>
    <row r="14" spans="1:11" ht="12.75" customHeight="1" x14ac:dyDescent="0.2">
      <c r="A14" s="64" t="s">
        <v>159</v>
      </c>
      <c r="B14" s="20">
        <v>1009</v>
      </c>
      <c r="C14" s="65" t="s">
        <v>146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1"/>
        <v>0</v>
      </c>
    </row>
    <row r="15" spans="1:11" ht="12.75" customHeight="1" x14ac:dyDescent="0.2">
      <c r="A15" s="64" t="s">
        <v>161</v>
      </c>
      <c r="B15" s="20">
        <v>1010</v>
      </c>
      <c r="C15" s="65" t="s">
        <v>146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1"/>
        <v>0</v>
      </c>
    </row>
    <row r="16" spans="1:11" ht="12.75" customHeight="1" x14ac:dyDescent="0.2">
      <c r="A16" s="64" t="s">
        <v>163</v>
      </c>
      <c r="B16" s="20">
        <v>1011</v>
      </c>
      <c r="C16" s="65" t="s">
        <v>146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1"/>
        <v>0</v>
      </c>
    </row>
    <row r="17" spans="1:11" ht="12.75" customHeight="1" x14ac:dyDescent="0.2">
      <c r="A17" s="64" t="s">
        <v>165</v>
      </c>
      <c r="B17" s="20">
        <v>1012</v>
      </c>
      <c r="C17" s="65" t="s">
        <v>146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1"/>
        <v>0</v>
      </c>
    </row>
    <row r="18" spans="1:11" ht="12.75" customHeight="1" x14ac:dyDescent="0.2">
      <c r="A18" s="64" t="s">
        <v>167</v>
      </c>
      <c r="B18" s="20">
        <v>1013</v>
      </c>
      <c r="C18" s="65" t="s">
        <v>146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1"/>
        <v>0</v>
      </c>
    </row>
    <row r="19" spans="1:11" ht="12.75" customHeight="1" x14ac:dyDescent="0.2">
      <c r="A19" s="64" t="s">
        <v>169</v>
      </c>
      <c r="B19" s="20">
        <v>1016</v>
      </c>
      <c r="C19" s="65" t="s">
        <v>146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1"/>
        <v>0</v>
      </c>
    </row>
    <row r="20" spans="1:11" ht="12.75" customHeight="1" x14ac:dyDescent="0.2">
      <c r="A20" s="64" t="s">
        <v>171</v>
      </c>
      <c r="B20" s="20">
        <v>1017</v>
      </c>
      <c r="C20" s="65" t="s">
        <v>146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1"/>
        <v>0</v>
      </c>
    </row>
    <row r="21" spans="1:11" ht="12.75" customHeight="1" x14ac:dyDescent="0.2">
      <c r="A21" s="64" t="s">
        <v>173</v>
      </c>
      <c r="B21" s="20">
        <v>1018</v>
      </c>
      <c r="C21" s="65" t="s">
        <v>146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1"/>
        <v>0</v>
      </c>
    </row>
    <row r="22" spans="1:11" ht="12.75" customHeight="1" x14ac:dyDescent="0.2">
      <c r="A22" s="64" t="s">
        <v>175</v>
      </c>
      <c r="B22" s="20">
        <v>1020</v>
      </c>
      <c r="C22" s="65" t="s">
        <v>146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1"/>
        <v>0</v>
      </c>
    </row>
    <row r="23" spans="1:11" ht="12.75" customHeight="1" x14ac:dyDescent="0.2">
      <c r="A23" s="64" t="s">
        <v>177</v>
      </c>
      <c r="B23" s="20">
        <v>1022</v>
      </c>
      <c r="C23" s="65" t="s">
        <v>146</v>
      </c>
      <c r="D23" s="21">
        <f t="shared" ref="D23:J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2">
        <f ca="1">+SUM(D23:J23)</f>
        <v>0</v>
      </c>
    </row>
    <row r="24" spans="1:11" ht="12.75" customHeight="1" x14ac:dyDescent="0.2">
      <c r="A24" s="64" t="s">
        <v>179</v>
      </c>
      <c r="B24" s="20">
        <v>1025</v>
      </c>
      <c r="C24" s="65" t="s">
        <v>146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2">
        <f ca="1">+SUM(D24:J24)</f>
        <v>0</v>
      </c>
    </row>
    <row r="25" spans="1:11" ht="12.75" customHeight="1" x14ac:dyDescent="0.2">
      <c r="A25" s="64" t="s">
        <v>181</v>
      </c>
      <c r="B25" s="20">
        <v>1027</v>
      </c>
      <c r="C25" s="65" t="s">
        <v>146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2">
        <f t="shared" ref="K25:K46" ca="1" si="3">+SUM(D25:J25)</f>
        <v>0</v>
      </c>
    </row>
    <row r="26" spans="1:11" ht="12.75" customHeight="1" x14ac:dyDescent="0.2">
      <c r="A26" s="64" t="s">
        <v>183</v>
      </c>
      <c r="B26" s="20">
        <v>1028</v>
      </c>
      <c r="C26" s="65" t="s">
        <v>146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2">
        <f t="shared" ca="1" si="3"/>
        <v>0</v>
      </c>
    </row>
    <row r="27" spans="1:11" ht="12.75" customHeight="1" x14ac:dyDescent="0.2">
      <c r="A27" s="64" t="s">
        <v>185</v>
      </c>
      <c r="B27" s="20">
        <v>1030</v>
      </c>
      <c r="C27" s="65" t="s">
        <v>146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2">
        <f t="shared" ca="1" si="3"/>
        <v>0</v>
      </c>
    </row>
    <row r="28" spans="1:11" ht="12.75" customHeight="1" x14ac:dyDescent="0.2">
      <c r="A28" s="64" t="s">
        <v>187</v>
      </c>
      <c r="B28" s="20">
        <v>1031</v>
      </c>
      <c r="C28" s="65" t="s">
        <v>146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2">
        <f t="shared" ca="1" si="3"/>
        <v>0</v>
      </c>
    </row>
    <row r="29" spans="1:11" ht="12.75" customHeight="1" x14ac:dyDescent="0.2">
      <c r="A29" s="64" t="s">
        <v>189</v>
      </c>
      <c r="B29" s="20">
        <v>1032</v>
      </c>
      <c r="C29" s="65" t="s">
        <v>146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2">
        <f t="shared" ca="1" si="3"/>
        <v>0</v>
      </c>
    </row>
    <row r="30" spans="1:11" ht="12.75" customHeight="1" x14ac:dyDescent="0.2">
      <c r="A30" s="64" t="s">
        <v>191</v>
      </c>
      <c r="B30" s="20">
        <v>1034</v>
      </c>
      <c r="C30" s="65" t="s">
        <v>146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2">
        <f t="shared" ca="1" si="3"/>
        <v>0</v>
      </c>
    </row>
    <row r="31" spans="1:11" ht="12.75" customHeight="1" x14ac:dyDescent="0.2">
      <c r="A31" s="64" t="s">
        <v>193</v>
      </c>
      <c r="B31" s="20">
        <v>1035</v>
      </c>
      <c r="C31" s="65" t="s">
        <v>146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2">
        <f t="shared" ca="1" si="3"/>
        <v>0</v>
      </c>
    </row>
    <row r="32" spans="1:11" ht="12.75" customHeight="1" x14ac:dyDescent="0.2">
      <c r="A32" s="64" t="s">
        <v>195</v>
      </c>
      <c r="B32" s="20">
        <v>1036</v>
      </c>
      <c r="C32" s="65" t="s">
        <v>146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2">
        <f t="shared" ca="1" si="3"/>
        <v>0</v>
      </c>
    </row>
    <row r="33" spans="1:11" ht="12.75" customHeight="1" x14ac:dyDescent="0.2">
      <c r="A33" s="64" t="s">
        <v>197</v>
      </c>
      <c r="B33" s="20">
        <v>1037</v>
      </c>
      <c r="C33" s="65" t="s">
        <v>146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2">
        <f t="shared" ca="1" si="3"/>
        <v>0</v>
      </c>
    </row>
    <row r="34" spans="1:11" ht="12.75" customHeight="1" x14ac:dyDescent="0.2">
      <c r="A34" s="64" t="s">
        <v>199</v>
      </c>
      <c r="B34" s="20">
        <v>1038</v>
      </c>
      <c r="C34" s="65" t="s">
        <v>146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2">
        <f t="shared" ca="1" si="3"/>
        <v>0</v>
      </c>
    </row>
    <row r="35" spans="1:11" ht="12.75" customHeight="1" x14ac:dyDescent="0.2">
      <c r="A35" s="64" t="s">
        <v>201</v>
      </c>
      <c r="B35" s="20">
        <v>1039</v>
      </c>
      <c r="C35" s="65" t="s">
        <v>146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2">
        <f t="shared" ca="1" si="3"/>
        <v>0</v>
      </c>
    </row>
    <row r="36" spans="1:11" ht="12.75" customHeight="1" x14ac:dyDescent="0.2">
      <c r="A36" s="64" t="s">
        <v>203</v>
      </c>
      <c r="B36" s="20">
        <v>1040</v>
      </c>
      <c r="C36" s="65" t="s">
        <v>146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2">
        <f t="shared" ca="1" si="3"/>
        <v>0</v>
      </c>
    </row>
    <row r="37" spans="1:11" ht="12.75" customHeight="1" x14ac:dyDescent="0.2">
      <c r="A37" s="64" t="s">
        <v>205</v>
      </c>
      <c r="B37" s="20">
        <v>1043</v>
      </c>
      <c r="C37" s="65" t="s">
        <v>146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2">
        <f t="shared" ca="1" si="3"/>
        <v>0</v>
      </c>
    </row>
    <row r="38" spans="1:11" ht="12.75" customHeight="1" x14ac:dyDescent="0.2">
      <c r="A38" s="64" t="s">
        <v>207</v>
      </c>
      <c r="B38" s="20">
        <v>1044</v>
      </c>
      <c r="C38" s="65" t="s">
        <v>146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2">
        <f t="shared" ca="1" si="3"/>
        <v>0</v>
      </c>
    </row>
    <row r="39" spans="1:11" ht="12.75" customHeight="1" x14ac:dyDescent="0.2">
      <c r="A39" s="64" t="s">
        <v>209</v>
      </c>
      <c r="B39" s="20">
        <v>1045</v>
      </c>
      <c r="C39" s="65" t="s">
        <v>146</v>
      </c>
      <c r="D39" s="21">
        <f t="shared" ref="D39:J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2">
        <f t="shared" ca="1" si="3"/>
        <v>0</v>
      </c>
    </row>
    <row r="40" spans="1:11" ht="12.75" customHeight="1" x14ac:dyDescent="0.2">
      <c r="A40" s="64" t="s">
        <v>211</v>
      </c>
      <c r="B40" s="20">
        <v>1046</v>
      </c>
      <c r="C40" s="65" t="s">
        <v>146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2">
        <f t="shared" ca="1" si="3"/>
        <v>0</v>
      </c>
    </row>
    <row r="41" spans="1:11" ht="12.75" customHeight="1" x14ac:dyDescent="0.2">
      <c r="A41" s="64" t="s">
        <v>213</v>
      </c>
      <c r="B41" s="20">
        <v>1047</v>
      </c>
      <c r="C41" s="65" t="s">
        <v>146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2">
        <f t="shared" ca="1" si="3"/>
        <v>0</v>
      </c>
    </row>
    <row r="42" spans="1:11" ht="12.75" customHeight="1" x14ac:dyDescent="0.2">
      <c r="A42" s="64" t="s">
        <v>215</v>
      </c>
      <c r="B42" s="20">
        <v>1048</v>
      </c>
      <c r="C42" s="65" t="s">
        <v>146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2">
        <f t="shared" ca="1" si="3"/>
        <v>0</v>
      </c>
    </row>
    <row r="43" spans="1:11" ht="12.75" customHeight="1" x14ac:dyDescent="0.2">
      <c r="A43" s="64" t="s">
        <v>217</v>
      </c>
      <c r="B43" s="20">
        <v>1049</v>
      </c>
      <c r="C43" s="65" t="s">
        <v>146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2">
        <f t="shared" ca="1" si="3"/>
        <v>0</v>
      </c>
    </row>
    <row r="44" spans="1:11" ht="12.75" customHeight="1" x14ac:dyDescent="0.2">
      <c r="A44" s="64" t="s">
        <v>219</v>
      </c>
      <c r="B44" s="20">
        <v>1050</v>
      </c>
      <c r="C44" s="65" t="s">
        <v>146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2">
        <f t="shared" ca="1" si="3"/>
        <v>0</v>
      </c>
    </row>
    <row r="45" spans="1:11" ht="12.75" customHeight="1" x14ac:dyDescent="0.2">
      <c r="A45" s="64" t="s">
        <v>221</v>
      </c>
      <c r="B45" s="20">
        <v>1051</v>
      </c>
      <c r="C45" s="65" t="s">
        <v>146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2">
        <f t="shared" ca="1" si="3"/>
        <v>0</v>
      </c>
    </row>
    <row r="46" spans="1:11" ht="12.75" customHeight="1" x14ac:dyDescent="0.2">
      <c r="A46" s="64" t="s">
        <v>223</v>
      </c>
      <c r="B46" s="20">
        <v>1052</v>
      </c>
      <c r="C46" s="65" t="s">
        <v>146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2">
        <f t="shared" ca="1" si="3"/>
        <v>0</v>
      </c>
    </row>
    <row r="47" spans="1:11" ht="12.75" customHeight="1" x14ac:dyDescent="0.2">
      <c r="A47" s="64" t="s">
        <v>225</v>
      </c>
      <c r="B47" s="20">
        <v>1053</v>
      </c>
      <c r="C47" s="65" t="s">
        <v>146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2">
        <f t="shared" ref="K47:K60" ca="1" si="5">+SUM(D47:J47)</f>
        <v>0</v>
      </c>
    </row>
    <row r="48" spans="1:11" ht="12.75" customHeight="1" x14ac:dyDescent="0.2">
      <c r="A48" s="64" t="s">
        <v>227</v>
      </c>
      <c r="B48" s="20">
        <v>1054</v>
      </c>
      <c r="C48" s="65" t="s">
        <v>146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2">
        <f t="shared" ca="1" si="5"/>
        <v>0</v>
      </c>
    </row>
    <row r="49" spans="1:11" ht="12.75" customHeight="1" x14ac:dyDescent="0.2">
      <c r="A49" s="64" t="s">
        <v>229</v>
      </c>
      <c r="B49" s="20">
        <v>1055</v>
      </c>
      <c r="C49" s="65" t="s">
        <v>146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2">
        <f t="shared" ca="1" si="5"/>
        <v>0</v>
      </c>
    </row>
    <row r="50" spans="1:11" ht="12.75" customHeight="1" x14ac:dyDescent="0.2">
      <c r="A50" s="64" t="s">
        <v>231</v>
      </c>
      <c r="B50" s="20">
        <v>1056</v>
      </c>
      <c r="C50" s="65" t="s">
        <v>146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2">
        <f t="shared" ca="1" si="5"/>
        <v>0</v>
      </c>
    </row>
    <row r="51" spans="1:11" ht="12.75" customHeight="1" x14ac:dyDescent="0.2">
      <c r="A51" s="64" t="s">
        <v>233</v>
      </c>
      <c r="B51" s="20">
        <v>1057</v>
      </c>
      <c r="C51" s="65" t="s">
        <v>146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2">
        <f t="shared" ca="1" si="5"/>
        <v>0</v>
      </c>
    </row>
    <row r="52" spans="1:11" ht="12.75" customHeight="1" x14ac:dyDescent="0.2">
      <c r="A52" s="64" t="s">
        <v>235</v>
      </c>
      <c r="B52" s="20">
        <v>1058</v>
      </c>
      <c r="C52" s="65" t="s">
        <v>146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2">
        <f t="shared" ref="K52" ca="1" si="6">+SUM(D52:J52)</f>
        <v>0</v>
      </c>
    </row>
    <row r="53" spans="1:11" ht="12.75" customHeight="1" x14ac:dyDescent="0.2">
      <c r="A53" s="64" t="s">
        <v>237</v>
      </c>
      <c r="B53" s="20">
        <v>1059</v>
      </c>
      <c r="C53" s="65" t="s">
        <v>146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2">
        <f t="shared" ref="K53:K55" ca="1" si="7">+SUM(D53:J53)</f>
        <v>0</v>
      </c>
    </row>
    <row r="54" spans="1:11" ht="12.75" customHeight="1" x14ac:dyDescent="0.2">
      <c r="A54" s="64" t="s">
        <v>239</v>
      </c>
      <c r="B54" s="20">
        <v>1060</v>
      </c>
      <c r="C54" s="65" t="s">
        <v>146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2">
        <f t="shared" ca="1" si="7"/>
        <v>0</v>
      </c>
    </row>
    <row r="55" spans="1:11" ht="12.75" customHeight="1" x14ac:dyDescent="0.2">
      <c r="A55" s="64" t="s">
        <v>241</v>
      </c>
      <c r="B55" s="20">
        <v>1061</v>
      </c>
      <c r="C55" s="65" t="s">
        <v>146</v>
      </c>
      <c r="D55" s="21">
        <f t="shared" ref="D55:J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2">
        <f t="shared" ca="1" si="7"/>
        <v>0</v>
      </c>
    </row>
    <row r="56" spans="1:11" ht="12.75" customHeight="1" x14ac:dyDescent="0.2">
      <c r="A56" s="64" t="s">
        <v>243</v>
      </c>
      <c r="B56" s="20">
        <v>2001</v>
      </c>
      <c r="C56" s="65" t="s">
        <v>146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2">
        <f t="shared" ca="1" si="5"/>
        <v>0</v>
      </c>
    </row>
    <row r="57" spans="1:11" ht="12.75" customHeight="1" x14ac:dyDescent="0.2">
      <c r="A57" s="64" t="s">
        <v>245</v>
      </c>
      <c r="B57" s="20">
        <v>2002</v>
      </c>
      <c r="C57" s="65" t="s">
        <v>246</v>
      </c>
      <c r="D57" s="21">
        <f t="shared" ca="1" si="8"/>
        <v>0</v>
      </c>
      <c r="E57" s="21">
        <f t="shared" ca="1" si="8"/>
        <v>3076545023.7582197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2">
        <f t="shared" ca="1" si="5"/>
        <v>3076545023.7582197</v>
      </c>
    </row>
    <row r="58" spans="1:11" ht="12.75" customHeight="1" x14ac:dyDescent="0.2">
      <c r="A58" s="64" t="s">
        <v>248</v>
      </c>
      <c r="B58" s="20">
        <v>2005</v>
      </c>
      <c r="C58" s="65" t="s">
        <v>246</v>
      </c>
      <c r="D58" s="21">
        <f t="shared" ca="1" si="8"/>
        <v>0</v>
      </c>
      <c r="E58" s="21">
        <f t="shared" ca="1" si="8"/>
        <v>249149.94000000006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2">
        <f t="shared" ca="1" si="5"/>
        <v>249149.94000000006</v>
      </c>
    </row>
    <row r="59" spans="1:11" ht="12.75" customHeight="1" x14ac:dyDescent="0.2">
      <c r="A59" s="64" t="s">
        <v>250</v>
      </c>
      <c r="B59" s="20">
        <v>2006</v>
      </c>
      <c r="C59" s="65" t="s">
        <v>251</v>
      </c>
      <c r="D59" s="21">
        <f t="shared" ca="1" si="8"/>
        <v>0</v>
      </c>
      <c r="E59" s="21">
        <f t="shared" ca="1" si="8"/>
        <v>44965645.990000002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2">
        <f t="shared" ca="1" si="5"/>
        <v>44965645.990000002</v>
      </c>
    </row>
    <row r="60" spans="1:11" ht="12.75" customHeight="1" x14ac:dyDescent="0.2">
      <c r="A60" s="64" t="s">
        <v>253</v>
      </c>
      <c r="B60" s="20">
        <v>2007</v>
      </c>
      <c r="C60" s="65" t="s">
        <v>246</v>
      </c>
      <c r="D60" s="21">
        <f t="shared" ca="1" si="8"/>
        <v>0</v>
      </c>
      <c r="E60" s="21">
        <f t="shared" ca="1" si="8"/>
        <v>5844907.2100000717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2">
        <f t="shared" ca="1" si="5"/>
        <v>5844907.2100000717</v>
      </c>
    </row>
    <row r="61" spans="1:11" ht="12.75" customHeight="1" x14ac:dyDescent="0.2">
      <c r="A61" s="64" t="s">
        <v>255</v>
      </c>
      <c r="B61" s="20">
        <v>2008</v>
      </c>
      <c r="C61" s="65" t="s">
        <v>246</v>
      </c>
      <c r="D61" s="21">
        <f t="shared" ca="1" si="8"/>
        <v>0</v>
      </c>
      <c r="E61" s="21">
        <f t="shared" ca="1" si="8"/>
        <v>11118507.26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2">
        <f t="shared" ref="K61" ca="1" si="9">+SUM(D61:J61)</f>
        <v>11118507.26</v>
      </c>
    </row>
    <row r="62" spans="1:11" ht="12.75" customHeight="1" x14ac:dyDescent="0.2">
      <c r="A62" s="64" t="s">
        <v>257</v>
      </c>
      <c r="B62" s="20">
        <v>3001</v>
      </c>
      <c r="C62" s="65" t="s">
        <v>251</v>
      </c>
      <c r="D62" s="21">
        <f t="shared" ca="1" si="8"/>
        <v>0</v>
      </c>
      <c r="E62" s="21">
        <f t="shared" ca="1" si="8"/>
        <v>7832829387.1458969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2">
        <f t="shared" ref="K62:K76" ca="1" si="10">+SUM(D62:J62)</f>
        <v>7832829387.1458969</v>
      </c>
    </row>
    <row r="63" spans="1:11" ht="12.75" customHeight="1" x14ac:dyDescent="0.2">
      <c r="A63" s="64" t="s">
        <v>259</v>
      </c>
      <c r="B63" s="20">
        <v>3002</v>
      </c>
      <c r="C63" s="65" t="s">
        <v>251</v>
      </c>
      <c r="D63" s="21">
        <f t="shared" ca="1" si="8"/>
        <v>0</v>
      </c>
      <c r="E63" s="21">
        <f t="shared" ca="1" si="8"/>
        <v>8039160.1600000001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2">
        <f t="shared" ca="1" si="10"/>
        <v>8039160.1600000001</v>
      </c>
    </row>
    <row r="64" spans="1:11" ht="12.75" customHeight="1" x14ac:dyDescent="0.2">
      <c r="A64" s="64" t="s">
        <v>261</v>
      </c>
      <c r="B64" s="20">
        <v>3003</v>
      </c>
      <c r="C64" s="65" t="s">
        <v>251</v>
      </c>
      <c r="D64" s="21">
        <f t="shared" ca="1" si="8"/>
        <v>0</v>
      </c>
      <c r="E64" s="21">
        <f t="shared" ca="1" si="8"/>
        <v>390449148.47999996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2">
        <f t="shared" ca="1" si="10"/>
        <v>390449148.47999996</v>
      </c>
    </row>
    <row r="65" spans="1:11" ht="12.75" customHeight="1" x14ac:dyDescent="0.2">
      <c r="A65" s="64" t="s">
        <v>263</v>
      </c>
      <c r="B65" s="20">
        <v>3004</v>
      </c>
      <c r="C65" s="65" t="s">
        <v>251</v>
      </c>
      <c r="D65" s="21">
        <f t="shared" ca="1" si="8"/>
        <v>21562219.209999993</v>
      </c>
      <c r="E65" s="21">
        <f t="shared" ca="1" si="8"/>
        <v>57045685.029999994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2">
        <f t="shared" ca="1" si="10"/>
        <v>78607904.23999998</v>
      </c>
    </row>
    <row r="66" spans="1:11" ht="12.75" customHeight="1" x14ac:dyDescent="0.2">
      <c r="A66" s="64" t="s">
        <v>265</v>
      </c>
      <c r="B66" s="20">
        <v>3005</v>
      </c>
      <c r="C66" s="65" t="s">
        <v>251</v>
      </c>
      <c r="D66" s="21">
        <f t="shared" ca="1" si="8"/>
        <v>0</v>
      </c>
      <c r="E66" s="21">
        <f t="shared" ca="1" si="8"/>
        <v>3412959.360000011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2">
        <f t="shared" ca="1" si="10"/>
        <v>3412959.360000011</v>
      </c>
    </row>
    <row r="67" spans="1:11" ht="12.75" customHeight="1" x14ac:dyDescent="0.2">
      <c r="A67" s="64" t="s">
        <v>267</v>
      </c>
      <c r="B67" s="20">
        <v>3006</v>
      </c>
      <c r="C67" s="65" t="s">
        <v>251</v>
      </c>
      <c r="D67" s="21">
        <f t="shared" ca="1" si="8"/>
        <v>0</v>
      </c>
      <c r="E67" s="21">
        <f t="shared" ca="1" si="8"/>
        <v>2959559962.027432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2">
        <f t="shared" ca="1" si="10"/>
        <v>2959559962.027432</v>
      </c>
    </row>
    <row r="68" spans="1:11" ht="12.75" customHeight="1" x14ac:dyDescent="0.2">
      <c r="A68" s="64" t="s">
        <v>269</v>
      </c>
      <c r="B68" s="20">
        <v>3007</v>
      </c>
      <c r="C68" s="65" t="s">
        <v>251</v>
      </c>
      <c r="D68" s="21">
        <f t="shared" ca="1" si="8"/>
        <v>0</v>
      </c>
      <c r="E68" s="21">
        <f t="shared" ca="1" si="8"/>
        <v>14452442.399999958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2">
        <f t="shared" ca="1" si="10"/>
        <v>14452442.399999958</v>
      </c>
    </row>
    <row r="69" spans="1:11" ht="12.75" customHeight="1" x14ac:dyDescent="0.2">
      <c r="A69" s="64" t="s">
        <v>271</v>
      </c>
      <c r="B69" s="20">
        <v>3008</v>
      </c>
      <c r="C69" s="65" t="s">
        <v>251</v>
      </c>
      <c r="D69" s="21">
        <f t="shared" ca="1" si="8"/>
        <v>0</v>
      </c>
      <c r="E69" s="21">
        <f t="shared" ca="1" si="8"/>
        <v>28009.89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2">
        <f t="shared" ca="1" si="10"/>
        <v>28009.89</v>
      </c>
    </row>
    <row r="70" spans="1:11" ht="12.75" customHeight="1" x14ac:dyDescent="0.2">
      <c r="A70" s="64" t="s">
        <v>273</v>
      </c>
      <c r="B70" s="20">
        <v>3009</v>
      </c>
      <c r="C70" s="65" t="s">
        <v>251</v>
      </c>
      <c r="D70" s="21">
        <f t="shared" ca="1" si="8"/>
        <v>0</v>
      </c>
      <c r="E70" s="21">
        <f t="shared" ca="1" si="8"/>
        <v>61502877.740000002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2">
        <f t="shared" ca="1" si="10"/>
        <v>61502877.740000002</v>
      </c>
    </row>
    <row r="71" spans="1:11" ht="12.75" customHeight="1" x14ac:dyDescent="0.2">
      <c r="A71" s="64" t="s">
        <v>275</v>
      </c>
      <c r="B71" s="20">
        <v>3011</v>
      </c>
      <c r="C71" s="65" t="s">
        <v>251</v>
      </c>
      <c r="D71" s="21">
        <f t="shared" ref="D71:J76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23445181.334339999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2">
        <f t="shared" ca="1" si="10"/>
        <v>23445181.334339999</v>
      </c>
    </row>
    <row r="72" spans="1:11" ht="12.75" customHeight="1" x14ac:dyDescent="0.2">
      <c r="A72" s="64" t="s">
        <v>277</v>
      </c>
      <c r="B72" s="20">
        <v>3012</v>
      </c>
      <c r="C72" s="65" t="s">
        <v>251</v>
      </c>
      <c r="D72" s="21">
        <f t="shared" ca="1" si="11"/>
        <v>0</v>
      </c>
      <c r="E72" s="21">
        <f t="shared" ca="1" si="11"/>
        <v>167196201.68000001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2">
        <f t="shared" ca="1" si="10"/>
        <v>167196201.68000001</v>
      </c>
    </row>
    <row r="73" spans="1:11" ht="12.75" customHeight="1" x14ac:dyDescent="0.2">
      <c r="A73" s="64" t="s">
        <v>279</v>
      </c>
      <c r="B73" s="20">
        <v>3015</v>
      </c>
      <c r="C73" s="65" t="s">
        <v>251</v>
      </c>
      <c r="D73" s="21">
        <f t="shared" ca="1" si="11"/>
        <v>0</v>
      </c>
      <c r="E73" s="21">
        <f t="shared" ca="1" si="11"/>
        <v>188405.6</v>
      </c>
      <c r="F73" s="21">
        <f t="shared" ca="1" si="11"/>
        <v>0</v>
      </c>
      <c r="G73" s="21">
        <f t="shared" ca="1" si="11"/>
        <v>0</v>
      </c>
      <c r="H73" s="21">
        <f t="shared" ca="1" si="11"/>
        <v>0</v>
      </c>
      <c r="I73" s="21">
        <f t="shared" ca="1" si="11"/>
        <v>0</v>
      </c>
      <c r="J73" s="21">
        <f t="shared" ca="1" si="11"/>
        <v>0</v>
      </c>
      <c r="K73" s="22">
        <f t="shared" ca="1" si="10"/>
        <v>188405.6</v>
      </c>
    </row>
    <row r="74" spans="1:11" ht="12.75" customHeight="1" x14ac:dyDescent="0.2">
      <c r="A74" s="64" t="s">
        <v>281</v>
      </c>
      <c r="B74" s="20">
        <v>3016</v>
      </c>
      <c r="C74" s="65" t="s">
        <v>251</v>
      </c>
      <c r="D74" s="21">
        <f t="shared" ca="1" si="11"/>
        <v>0</v>
      </c>
      <c r="E74" s="21">
        <f t="shared" ca="1" si="11"/>
        <v>1750603.9599999872</v>
      </c>
      <c r="F74" s="21">
        <f t="shared" ca="1" si="11"/>
        <v>0</v>
      </c>
      <c r="G74" s="21">
        <f t="shared" ca="1" si="11"/>
        <v>0</v>
      </c>
      <c r="H74" s="21">
        <f t="shared" ca="1" si="11"/>
        <v>0</v>
      </c>
      <c r="I74" s="21">
        <f t="shared" ca="1" si="11"/>
        <v>0</v>
      </c>
      <c r="J74" s="21">
        <f t="shared" ca="1" si="11"/>
        <v>0</v>
      </c>
      <c r="K74" s="22">
        <f t="shared" ca="1" si="10"/>
        <v>1750603.9599999872</v>
      </c>
    </row>
    <row r="75" spans="1:11" ht="12.75" customHeight="1" x14ac:dyDescent="0.2">
      <c r="A75" s="64" t="s">
        <v>283</v>
      </c>
      <c r="B75" s="20">
        <v>3017</v>
      </c>
      <c r="C75" s="65" t="s">
        <v>251</v>
      </c>
      <c r="D75" s="21">
        <f t="shared" ca="1" si="11"/>
        <v>0</v>
      </c>
      <c r="E75" s="21">
        <f t="shared" ca="1" si="11"/>
        <v>48110905.720000044</v>
      </c>
      <c r="F75" s="21">
        <f t="shared" ca="1" si="11"/>
        <v>0</v>
      </c>
      <c r="G75" s="21">
        <f t="shared" ca="1" si="11"/>
        <v>0</v>
      </c>
      <c r="H75" s="21">
        <f t="shared" ca="1" si="11"/>
        <v>0</v>
      </c>
      <c r="I75" s="21">
        <f t="shared" ca="1" si="11"/>
        <v>0</v>
      </c>
      <c r="J75" s="21">
        <f t="shared" ca="1" si="11"/>
        <v>0</v>
      </c>
      <c r="K75" s="22">
        <f t="shared" ca="1" si="10"/>
        <v>48110905.720000044</v>
      </c>
    </row>
    <row r="76" spans="1:11" x14ac:dyDescent="0.2">
      <c r="A76" s="64" t="s">
        <v>285</v>
      </c>
      <c r="B76" s="20">
        <v>3018</v>
      </c>
      <c r="C76" s="65" t="s">
        <v>251</v>
      </c>
      <c r="D76" s="21">
        <f t="shared" ca="1" si="11"/>
        <v>0</v>
      </c>
      <c r="E76" s="21">
        <f t="shared" ca="1" si="11"/>
        <v>316366677.20999992</v>
      </c>
      <c r="F76" s="21">
        <f t="shared" ca="1" si="11"/>
        <v>0</v>
      </c>
      <c r="G76" s="21">
        <f t="shared" ca="1" si="11"/>
        <v>0</v>
      </c>
      <c r="H76" s="21">
        <f t="shared" ca="1" si="11"/>
        <v>0</v>
      </c>
      <c r="I76" s="21">
        <f t="shared" ca="1" si="11"/>
        <v>0</v>
      </c>
      <c r="J76" s="21">
        <f t="shared" ca="1" si="11"/>
        <v>0</v>
      </c>
      <c r="K76" s="22">
        <f t="shared" ca="1" si="10"/>
        <v>316366677.20999992</v>
      </c>
    </row>
    <row r="77" spans="1:11" x14ac:dyDescent="0.2">
      <c r="A77" s="66" t="s">
        <v>287</v>
      </c>
      <c r="B77" s="55">
        <v>9000</v>
      </c>
      <c r="C77" s="65" t="s">
        <v>288</v>
      </c>
      <c r="D77" s="56">
        <f t="shared" ref="D77:K77" ca="1" si="12">SUMIF($C$7:$C$76,"HD",D$7:D$76)</f>
        <v>0</v>
      </c>
      <c r="E77" s="56">
        <f t="shared" ca="1" si="12"/>
        <v>0</v>
      </c>
      <c r="F77" s="56">
        <f t="shared" ca="1" si="12"/>
        <v>0</v>
      </c>
      <c r="G77" s="56">
        <f t="shared" ca="1" si="12"/>
        <v>0</v>
      </c>
      <c r="H77" s="56">
        <f t="shared" ca="1" si="12"/>
        <v>0</v>
      </c>
      <c r="I77" s="56">
        <f t="shared" ca="1" si="12"/>
        <v>0</v>
      </c>
      <c r="J77" s="56">
        <f t="shared" ca="1" si="12"/>
        <v>0</v>
      </c>
      <c r="K77" s="56">
        <f t="shared" ca="1" si="12"/>
        <v>0</v>
      </c>
    </row>
    <row r="78" spans="1:11" x14ac:dyDescent="0.2">
      <c r="A78" s="66" t="s">
        <v>290</v>
      </c>
      <c r="B78" s="55">
        <v>9001</v>
      </c>
      <c r="C78" s="65" t="s">
        <v>291</v>
      </c>
      <c r="D78" s="56">
        <f ca="1">SUMIF($C$7:$C$76,"H",D$7:D$76)+SUMIF($C$7:$C$76,"E",D$7:D$76)</f>
        <v>21562219.209999993</v>
      </c>
      <c r="E78" s="56">
        <f t="shared" ref="E78:K78" ca="1" si="13">SUMIF($C$7:$C$76,"H",E$7:E$76)+SUMIF($C$7:$C$76,"E",E$7:E$76)</f>
        <v>15023100841.895884</v>
      </c>
      <c r="F78" s="56">
        <f t="shared" ca="1" si="13"/>
        <v>0</v>
      </c>
      <c r="G78" s="56">
        <f t="shared" ca="1" si="13"/>
        <v>0</v>
      </c>
      <c r="H78" s="56">
        <f t="shared" ca="1" si="13"/>
        <v>0</v>
      </c>
      <c r="I78" s="56">
        <f t="shared" ca="1" si="13"/>
        <v>0</v>
      </c>
      <c r="J78" s="56">
        <f t="shared" ca="1" si="13"/>
        <v>0</v>
      </c>
      <c r="K78" s="56">
        <f t="shared" ca="1" si="13"/>
        <v>15044663061.105885</v>
      </c>
    </row>
    <row r="79" spans="1:11" x14ac:dyDescent="0.2">
      <c r="A79" s="66" t="s">
        <v>293</v>
      </c>
      <c r="B79" s="55">
        <v>9003</v>
      </c>
      <c r="C79" s="65" t="s">
        <v>294</v>
      </c>
      <c r="D79" s="56">
        <f t="shared" ref="D79:J79" ca="1" si="14">D77+D78</f>
        <v>21562219.209999993</v>
      </c>
      <c r="E79" s="56">
        <f t="shared" ca="1" si="14"/>
        <v>15023100841.895884</v>
      </c>
      <c r="F79" s="56">
        <f t="shared" ca="1" si="14"/>
        <v>0</v>
      </c>
      <c r="G79" s="56">
        <f t="shared" ca="1" si="14"/>
        <v>0</v>
      </c>
      <c r="H79" s="56">
        <f t="shared" ca="1" si="14"/>
        <v>0</v>
      </c>
      <c r="I79" s="56">
        <f t="shared" ca="1" si="14"/>
        <v>0</v>
      </c>
      <c r="J79" s="56">
        <f t="shared" ca="1" si="14"/>
        <v>0</v>
      </c>
      <c r="K79" s="56">
        <f ca="1">K77+K78</f>
        <v>15044663061.105885</v>
      </c>
    </row>
  </sheetData>
  <mergeCells count="1">
    <mergeCell ref="E2:G2"/>
  </mergeCells>
  <dataValidations count="1">
    <dataValidation type="list" allowBlank="1" showInputMessage="1" showErrorMessage="1" sqref="B2" xr:uid="{44F7E6DF-8E1C-4E04-B9FC-EB9DC20C4169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A84F-1425-4565-8C95-0E96A237E30F}">
  <dimension ref="A1:DL145"/>
  <sheetViews>
    <sheetView showGridLines="0" zoomScale="80" zoomScaleNormal="80" workbookViewId="0">
      <pane xSplit="3" ySplit="6" topLeftCell="D7" activePane="bottomRight" state="frozen"/>
      <selection activeCell="O135" sqref="O135"/>
      <selection pane="topRight" activeCell="O135" sqref="O135"/>
      <selection pane="bottomLeft" activeCell="O135" sqref="O135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12" width="18.85546875" style="3" customWidth="1"/>
    <col min="113" max="116" width="15.5703125" style="3" customWidth="1"/>
    <col min="117" max="117" width="14.7109375" style="3" customWidth="1"/>
    <col min="118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8</v>
      </c>
      <c r="B2" s="2"/>
      <c r="C2" s="2"/>
    </row>
    <row r="3" spans="1:116" ht="15" customHeight="1" x14ac:dyDescent="0.25">
      <c r="A3" s="4" t="s">
        <v>356</v>
      </c>
      <c r="B3" s="2"/>
      <c r="C3" s="2"/>
    </row>
    <row r="4" spans="1:116" ht="22.5" customHeight="1" x14ac:dyDescent="0.2"/>
    <row r="5" spans="1:116" ht="22.5" customHeight="1" x14ac:dyDescent="0.2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773</v>
      </c>
      <c r="BX5" s="10">
        <v>774</v>
      </c>
      <c r="BY5" s="10">
        <v>775</v>
      </c>
      <c r="BZ5" s="10">
        <v>776</v>
      </c>
      <c r="CA5" s="10">
        <v>777</v>
      </c>
      <c r="CB5" s="10">
        <v>778</v>
      </c>
      <c r="CC5" s="10">
        <v>779</v>
      </c>
      <c r="CD5" s="10">
        <v>780</v>
      </c>
      <c r="CE5" s="10">
        <v>781</v>
      </c>
      <c r="CF5" s="10">
        <v>782</v>
      </c>
      <c r="CG5" s="10">
        <v>783</v>
      </c>
      <c r="CH5" s="10">
        <v>784</v>
      </c>
      <c r="CI5" s="10">
        <v>785</v>
      </c>
      <c r="CJ5" s="10">
        <v>904</v>
      </c>
      <c r="CK5" s="10">
        <v>905</v>
      </c>
      <c r="CL5" s="10">
        <v>906</v>
      </c>
      <c r="CM5" s="10">
        <v>90601</v>
      </c>
      <c r="CN5" s="10">
        <v>90602</v>
      </c>
      <c r="CO5" s="10">
        <v>907</v>
      </c>
      <c r="CP5" s="10">
        <v>90701</v>
      </c>
      <c r="CQ5" s="10">
        <v>90702</v>
      </c>
      <c r="CR5" s="10">
        <v>786</v>
      </c>
      <c r="CS5" s="10">
        <v>789</v>
      </c>
      <c r="CT5" s="10">
        <v>798</v>
      </c>
      <c r="CU5" s="10">
        <v>790</v>
      </c>
      <c r="CV5" s="10">
        <v>791</v>
      </c>
      <c r="CW5" s="10">
        <v>792</v>
      </c>
      <c r="CX5" s="10">
        <v>793</v>
      </c>
      <c r="CY5" s="10">
        <v>794</v>
      </c>
      <c r="CZ5" s="10">
        <v>795</v>
      </c>
      <c r="DA5" s="10">
        <v>796</v>
      </c>
      <c r="DB5" s="10">
        <v>797</v>
      </c>
      <c r="DC5" s="10">
        <v>908</v>
      </c>
      <c r="DD5" s="10">
        <v>909</v>
      </c>
      <c r="DE5" s="10">
        <v>910</v>
      </c>
      <c r="DF5" s="10">
        <v>91001</v>
      </c>
      <c r="DG5" s="10">
        <v>91002</v>
      </c>
      <c r="DH5" s="10">
        <v>911</v>
      </c>
      <c r="DI5" s="10">
        <v>91101</v>
      </c>
      <c r="DJ5" s="10">
        <v>91102</v>
      </c>
      <c r="DK5" s="10">
        <v>799</v>
      </c>
      <c r="DL5" s="5"/>
    </row>
    <row r="6" spans="1:116" ht="80.099999999999994" customHeight="1" x14ac:dyDescent="0.2">
      <c r="A6" s="63" t="s">
        <v>141</v>
      </c>
      <c r="B6" s="63" t="s">
        <v>142</v>
      </c>
      <c r="C6" s="63" t="s">
        <v>143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110</v>
      </c>
      <c r="I6" s="7" t="s">
        <v>48</v>
      </c>
      <c r="J6" s="7" t="s">
        <v>14</v>
      </c>
      <c r="K6" s="7" t="s">
        <v>105</v>
      </c>
      <c r="L6" s="7" t="s">
        <v>106</v>
      </c>
      <c r="M6" s="7" t="s">
        <v>107</v>
      </c>
      <c r="N6" s="7" t="s">
        <v>98</v>
      </c>
      <c r="O6" s="7" t="s">
        <v>41</v>
      </c>
      <c r="P6" s="7" t="s">
        <v>42</v>
      </c>
      <c r="Q6" s="7" t="s">
        <v>37</v>
      </c>
      <c r="R6" s="7" t="s">
        <v>312</v>
      </c>
      <c r="S6" s="7" t="s">
        <v>74</v>
      </c>
      <c r="T6" s="7" t="s">
        <v>75</v>
      </c>
      <c r="U6" s="7" t="s">
        <v>76</v>
      </c>
      <c r="V6" s="7" t="s">
        <v>77</v>
      </c>
      <c r="W6" s="7" t="s">
        <v>30</v>
      </c>
      <c r="X6" s="7" t="s">
        <v>15</v>
      </c>
      <c r="Y6" s="7" t="s">
        <v>83</v>
      </c>
      <c r="Z6" s="7" t="s">
        <v>84</v>
      </c>
      <c r="AA6" s="7" t="s">
        <v>85</v>
      </c>
      <c r="AB6" s="7" t="s">
        <v>86</v>
      </c>
      <c r="AC6" s="7" t="s">
        <v>56</v>
      </c>
      <c r="AD6" s="7" t="s">
        <v>57</v>
      </c>
      <c r="AE6" s="7" t="s">
        <v>87</v>
      </c>
      <c r="AF6" s="7" t="s">
        <v>88</v>
      </c>
      <c r="AG6" s="7" t="s">
        <v>35</v>
      </c>
      <c r="AH6" s="7" t="s">
        <v>79</v>
      </c>
      <c r="AI6" s="7" t="s">
        <v>16</v>
      </c>
      <c r="AJ6" s="7" t="s">
        <v>313</v>
      </c>
      <c r="AK6" s="7" t="s">
        <v>90</v>
      </c>
      <c r="AL6" s="7" t="s">
        <v>91</v>
      </c>
      <c r="AM6" s="7" t="s">
        <v>92</v>
      </c>
      <c r="AN6" s="7" t="s">
        <v>93</v>
      </c>
      <c r="AO6" s="7" t="s">
        <v>81</v>
      </c>
      <c r="AP6" s="7" t="s">
        <v>108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99</v>
      </c>
      <c r="AZ6" s="7" t="s">
        <v>100</v>
      </c>
      <c r="BA6" s="7" t="s">
        <v>101</v>
      </c>
      <c r="BB6" s="7" t="s">
        <v>111</v>
      </c>
      <c r="BC6" s="7" t="s">
        <v>112</v>
      </c>
      <c r="BD6" s="7" t="s">
        <v>17</v>
      </c>
      <c r="BE6" s="7" t="s">
        <v>18</v>
      </c>
      <c r="BF6" s="7" t="s">
        <v>113</v>
      </c>
      <c r="BG6" s="7" t="s">
        <v>114</v>
      </c>
      <c r="BH6" s="7" t="s">
        <v>115</v>
      </c>
      <c r="BI6" s="7" t="s">
        <v>102</v>
      </c>
      <c r="BJ6" s="7" t="s">
        <v>103</v>
      </c>
      <c r="BK6" s="7" t="s">
        <v>116</v>
      </c>
      <c r="BL6" s="7" t="s">
        <v>117</v>
      </c>
      <c r="BM6" s="7" t="s">
        <v>118</v>
      </c>
      <c r="BN6" s="7" t="s">
        <v>120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94</v>
      </c>
      <c r="BU6" s="7" t="s">
        <v>314</v>
      </c>
      <c r="BV6" s="7" t="s">
        <v>96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20</v>
      </c>
      <c r="CI6" s="7" t="s">
        <v>21</v>
      </c>
      <c r="CJ6" s="7" t="s">
        <v>22</v>
      </c>
      <c r="CK6" s="7" t="s">
        <v>23</v>
      </c>
      <c r="CL6" s="7" t="s">
        <v>24</v>
      </c>
      <c r="CM6" s="7" t="s">
        <v>25</v>
      </c>
      <c r="CN6" s="7" t="s">
        <v>26</v>
      </c>
      <c r="CO6" s="7" t="s">
        <v>27</v>
      </c>
      <c r="CP6" s="7" t="s">
        <v>25</v>
      </c>
      <c r="CQ6" s="7" t="s">
        <v>26</v>
      </c>
      <c r="CR6" s="7" t="s">
        <v>28</v>
      </c>
      <c r="CS6" s="7" t="s">
        <v>122</v>
      </c>
      <c r="CT6" s="7" t="s">
        <v>123</v>
      </c>
      <c r="CU6" s="7" t="s">
        <v>125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20</v>
      </c>
      <c r="DB6" s="7" t="s">
        <v>21</v>
      </c>
      <c r="DC6" s="7" t="s">
        <v>22</v>
      </c>
      <c r="DD6" s="7" t="s">
        <v>23</v>
      </c>
      <c r="DE6" s="7" t="s">
        <v>24</v>
      </c>
      <c r="DF6" s="7" t="s">
        <v>25</v>
      </c>
      <c r="DG6" s="7" t="s">
        <v>26</v>
      </c>
      <c r="DH6" s="7" t="s">
        <v>27</v>
      </c>
      <c r="DI6" s="7" t="s">
        <v>25</v>
      </c>
      <c r="DJ6" s="7" t="s">
        <v>26</v>
      </c>
      <c r="DK6" s="7" t="s">
        <v>131</v>
      </c>
      <c r="DL6" s="69" t="s">
        <v>355</v>
      </c>
    </row>
    <row r="7" spans="1:116" ht="12.75" customHeight="1" x14ac:dyDescent="0.2">
      <c r="A7" s="64" t="s">
        <v>145</v>
      </c>
      <c r="B7" s="20">
        <v>1001</v>
      </c>
      <c r="C7" s="65" t="s">
        <v>146</v>
      </c>
      <c r="D7" s="22">
        <v>167345387.03</v>
      </c>
      <c r="E7" s="21">
        <v>0</v>
      </c>
      <c r="F7" s="21">
        <v>0</v>
      </c>
      <c r="G7" s="21">
        <v>167345387.03</v>
      </c>
      <c r="H7" s="21">
        <v>6152372.4700000007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73362393.680000007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944834.61</v>
      </c>
      <c r="Z7" s="21">
        <v>91464718.980000004</v>
      </c>
      <c r="AA7" s="21">
        <v>0</v>
      </c>
      <c r="AB7" s="21">
        <v>5542295.6600000001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752973.45</v>
      </c>
      <c r="AK7" s="21">
        <v>0</v>
      </c>
      <c r="AL7" s="21">
        <v>0</v>
      </c>
      <c r="AM7" s="21">
        <v>17984706.949999999</v>
      </c>
      <c r="AN7" s="21">
        <v>0</v>
      </c>
      <c r="AO7" s="21">
        <v>0</v>
      </c>
      <c r="AP7" s="21">
        <v>-32519.75</v>
      </c>
      <c r="AQ7" s="21">
        <v>0</v>
      </c>
      <c r="AR7" s="21">
        <v>0</v>
      </c>
      <c r="AS7" s="21">
        <v>0</v>
      </c>
      <c r="AT7" s="21">
        <v>1393728.32</v>
      </c>
      <c r="AU7" s="21">
        <v>652668.39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3059103.9400000004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8760156.0999999996</v>
      </c>
      <c r="BQ7" s="21">
        <v>4630687.41</v>
      </c>
      <c r="BR7" s="21">
        <v>82347333.060000002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2">
        <v>0</v>
      </c>
      <c r="CJ7" s="21">
        <v>0</v>
      </c>
      <c r="CK7" s="21">
        <v>0</v>
      </c>
      <c r="CL7" s="22">
        <v>0</v>
      </c>
      <c r="CM7" s="21">
        <v>0</v>
      </c>
      <c r="CN7" s="21">
        <v>0</v>
      </c>
      <c r="CO7" s="22">
        <v>0</v>
      </c>
      <c r="CP7" s="21">
        <v>0</v>
      </c>
      <c r="CQ7" s="21">
        <v>0</v>
      </c>
      <c r="CR7" s="21">
        <v>966074.26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2">
        <v>0</v>
      </c>
      <c r="DC7" s="21">
        <v>0</v>
      </c>
      <c r="DD7" s="21">
        <v>0</v>
      </c>
      <c r="DE7" s="22">
        <v>0</v>
      </c>
      <c r="DF7" s="21">
        <v>0</v>
      </c>
      <c r="DG7" s="21">
        <v>0</v>
      </c>
      <c r="DH7" s="22">
        <v>0</v>
      </c>
      <c r="DI7" s="21">
        <v>0</v>
      </c>
      <c r="DJ7" s="21">
        <v>0</v>
      </c>
      <c r="DK7" s="21">
        <v>0</v>
      </c>
      <c r="DL7" s="21">
        <v>465326914.56000006</v>
      </c>
    </row>
    <row r="8" spans="1:116" ht="12.75" customHeight="1" x14ac:dyDescent="0.2">
      <c r="A8" s="64" t="s">
        <v>148</v>
      </c>
      <c r="B8" s="20">
        <v>1003</v>
      </c>
      <c r="C8" s="65" t="s">
        <v>146</v>
      </c>
      <c r="D8" s="22">
        <v>1105852864.4799991</v>
      </c>
      <c r="E8" s="21">
        <v>6143752.849998951</v>
      </c>
      <c r="F8" s="21">
        <v>311040810.50999975</v>
      </c>
      <c r="G8" s="21">
        <v>788668301.12000036</v>
      </c>
      <c r="H8" s="21">
        <v>178136488.95000005</v>
      </c>
      <c r="I8" s="21">
        <v>138429</v>
      </c>
      <c r="J8" s="21">
        <v>74431.339999996126</v>
      </c>
      <c r="K8" s="21">
        <v>0</v>
      </c>
      <c r="L8" s="21">
        <v>0</v>
      </c>
      <c r="M8" s="21">
        <v>0</v>
      </c>
      <c r="N8" s="21">
        <v>447603.03000000026</v>
      </c>
      <c r="O8" s="21">
        <v>83388632.180000007</v>
      </c>
      <c r="P8" s="21">
        <v>0</v>
      </c>
      <c r="Q8" s="21">
        <v>8325864.1499999762</v>
      </c>
      <c r="R8" s="21">
        <v>0</v>
      </c>
      <c r="S8" s="21">
        <v>0</v>
      </c>
      <c r="T8" s="21">
        <v>1745303365.9300013</v>
      </c>
      <c r="U8" s="21">
        <v>0</v>
      </c>
      <c r="V8" s="21">
        <v>5612004.4700000286</v>
      </c>
      <c r="W8" s="21">
        <v>679275613.63000107</v>
      </c>
      <c r="X8" s="21">
        <v>33309.159999999974</v>
      </c>
      <c r="Y8" s="21">
        <v>28987947.520000011</v>
      </c>
      <c r="Z8" s="21">
        <v>180167883.75999999</v>
      </c>
      <c r="AA8" s="21">
        <v>9314.2000000000044</v>
      </c>
      <c r="AB8" s="21">
        <v>0</v>
      </c>
      <c r="AC8" s="21">
        <v>204059.24000000954</v>
      </c>
      <c r="AD8" s="21">
        <v>93432200.930000007</v>
      </c>
      <c r="AE8" s="21">
        <v>0</v>
      </c>
      <c r="AF8" s="21">
        <v>1050556.2800000012</v>
      </c>
      <c r="AG8" s="21">
        <v>-1533675.7399999797</v>
      </c>
      <c r="AH8" s="21">
        <v>10993620.990000039</v>
      </c>
      <c r="AI8" s="21">
        <v>0</v>
      </c>
      <c r="AJ8" s="21">
        <v>2637044.65</v>
      </c>
      <c r="AK8" s="21">
        <v>18244.389999999956</v>
      </c>
      <c r="AL8" s="21">
        <v>0</v>
      </c>
      <c r="AM8" s="21">
        <v>48540704.590000033</v>
      </c>
      <c r="AN8" s="21">
        <v>0</v>
      </c>
      <c r="AO8" s="21">
        <v>0</v>
      </c>
      <c r="AP8" s="21">
        <v>1717512.0099999979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6106880.8499999046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46377584.669999987</v>
      </c>
      <c r="BN8" s="21">
        <v>35040.170000000857</v>
      </c>
      <c r="BO8" s="21">
        <v>0</v>
      </c>
      <c r="BP8" s="21">
        <v>333123926.67000008</v>
      </c>
      <c r="BQ8" s="21">
        <v>2107116.3099999987</v>
      </c>
      <c r="BR8" s="21">
        <v>80022256.189999998</v>
      </c>
      <c r="BS8" s="21">
        <v>29148785.269999981</v>
      </c>
      <c r="BT8" s="21">
        <v>0</v>
      </c>
      <c r="BU8" s="21">
        <v>0</v>
      </c>
      <c r="BV8" s="21">
        <v>27490750.949999988</v>
      </c>
      <c r="BW8" s="21">
        <v>465513.03</v>
      </c>
      <c r="BX8" s="21">
        <v>0</v>
      </c>
      <c r="BY8" s="21">
        <v>0</v>
      </c>
      <c r="BZ8" s="21">
        <v>10649252.060000001</v>
      </c>
      <c r="CA8" s="21">
        <v>111363273.16</v>
      </c>
      <c r="CB8" s="21">
        <v>1250171.06</v>
      </c>
      <c r="CC8" s="21">
        <v>69082343.730000004</v>
      </c>
      <c r="CD8" s="21">
        <v>10609.449999999721</v>
      </c>
      <c r="CE8" s="21">
        <v>0</v>
      </c>
      <c r="CF8" s="21">
        <v>1601250.3599999999</v>
      </c>
      <c r="CG8" s="21">
        <v>9462665.4900000002</v>
      </c>
      <c r="CH8" s="21">
        <v>30072</v>
      </c>
      <c r="CI8" s="22">
        <v>466420211.37</v>
      </c>
      <c r="CJ8" s="21">
        <v>0</v>
      </c>
      <c r="CK8" s="21">
        <v>0</v>
      </c>
      <c r="CL8" s="22">
        <v>39132.42</v>
      </c>
      <c r="CM8" s="21">
        <v>7199.83</v>
      </c>
      <c r="CN8" s="21">
        <v>31932.59</v>
      </c>
      <c r="CO8" s="22">
        <v>466381078.94999999</v>
      </c>
      <c r="CP8" s="21">
        <v>170013.82</v>
      </c>
      <c r="CQ8" s="21">
        <v>466211065.13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2">
        <v>0</v>
      </c>
      <c r="DC8" s="21">
        <v>0</v>
      </c>
      <c r="DD8" s="21">
        <v>0</v>
      </c>
      <c r="DE8" s="22">
        <v>0</v>
      </c>
      <c r="DF8" s="21">
        <v>0</v>
      </c>
      <c r="DG8" s="21">
        <v>0</v>
      </c>
      <c r="DH8" s="22">
        <v>0</v>
      </c>
      <c r="DI8" s="21">
        <v>0</v>
      </c>
      <c r="DJ8" s="21">
        <v>0</v>
      </c>
      <c r="DK8" s="21">
        <v>0</v>
      </c>
      <c r="DL8" s="21">
        <v>5367561721.9300013</v>
      </c>
    </row>
    <row r="9" spans="1:116" ht="12.75" customHeight="1" x14ac:dyDescent="0.2">
      <c r="A9" s="64" t="s">
        <v>150</v>
      </c>
      <c r="B9" s="20">
        <v>1004</v>
      </c>
      <c r="C9" s="65" t="s">
        <v>146</v>
      </c>
      <c r="D9" s="22">
        <v>236673541.42000017</v>
      </c>
      <c r="E9" s="21">
        <v>4265344.9400000023</v>
      </c>
      <c r="F9" s="21">
        <v>204272540.83000016</v>
      </c>
      <c r="G9" s="21">
        <v>28135655.650000006</v>
      </c>
      <c r="H9" s="21">
        <v>62894579.319999993</v>
      </c>
      <c r="I9" s="21">
        <v>1366416.5000002717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78850382</v>
      </c>
      <c r="P9" s="21">
        <v>0</v>
      </c>
      <c r="Q9" s="21">
        <v>8278179.8599999994</v>
      </c>
      <c r="R9" s="21">
        <v>0</v>
      </c>
      <c r="S9" s="21">
        <v>0</v>
      </c>
      <c r="T9" s="21">
        <v>1102172416.9799995</v>
      </c>
      <c r="U9" s="21">
        <v>123067538.92</v>
      </c>
      <c r="V9" s="21">
        <v>878959.39999962808</v>
      </c>
      <c r="W9" s="21">
        <v>7101920.3799948124</v>
      </c>
      <c r="X9" s="21">
        <v>0</v>
      </c>
      <c r="Y9" s="21">
        <v>536718.52999999968</v>
      </c>
      <c r="Z9" s="21">
        <v>60001405.529999979</v>
      </c>
      <c r="AA9" s="21">
        <v>0</v>
      </c>
      <c r="AB9" s="21">
        <v>0</v>
      </c>
      <c r="AC9" s="21">
        <v>161175.89000000001</v>
      </c>
      <c r="AD9" s="21">
        <v>983907.34</v>
      </c>
      <c r="AE9" s="21">
        <v>0</v>
      </c>
      <c r="AF9" s="21">
        <v>11867.45</v>
      </c>
      <c r="AG9" s="21">
        <v>0</v>
      </c>
      <c r="AH9" s="21">
        <v>442982.1</v>
      </c>
      <c r="AI9" s="21">
        <v>0</v>
      </c>
      <c r="AJ9" s="21">
        <v>3157900.620000002</v>
      </c>
      <c r="AK9" s="21">
        <v>0</v>
      </c>
      <c r="AL9" s="21">
        <v>0</v>
      </c>
      <c r="AM9" s="21">
        <v>35353242.539999999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1885182.7599994086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2207</v>
      </c>
      <c r="BO9" s="21">
        <v>0</v>
      </c>
      <c r="BP9" s="21">
        <v>24258625.649999995</v>
      </c>
      <c r="BQ9" s="21">
        <v>43026041.949999996</v>
      </c>
      <c r="BR9" s="21">
        <v>63317826.880000018</v>
      </c>
      <c r="BS9" s="21">
        <v>6602315.8899999969</v>
      </c>
      <c r="BT9" s="21">
        <v>0</v>
      </c>
      <c r="BU9" s="21">
        <v>0</v>
      </c>
      <c r="BV9" s="21">
        <v>1932770.35</v>
      </c>
      <c r="BW9" s="21">
        <v>157435.87</v>
      </c>
      <c r="BX9" s="21">
        <v>0</v>
      </c>
      <c r="BY9" s="21">
        <v>0</v>
      </c>
      <c r="BZ9" s="21">
        <v>4250741.32</v>
      </c>
      <c r="CA9" s="21">
        <v>28021509.74999997</v>
      </c>
      <c r="CB9" s="21">
        <v>394045.12999999995</v>
      </c>
      <c r="CC9" s="21">
        <v>26021488.670000002</v>
      </c>
      <c r="CD9" s="21">
        <v>0</v>
      </c>
      <c r="CE9" s="21">
        <v>0</v>
      </c>
      <c r="CF9" s="21">
        <v>282169.45</v>
      </c>
      <c r="CG9" s="21">
        <v>3000605.96</v>
      </c>
      <c r="CH9" s="21">
        <v>0</v>
      </c>
      <c r="CI9" s="22">
        <v>1520768091.1499987</v>
      </c>
      <c r="CJ9" s="21">
        <v>0</v>
      </c>
      <c r="CK9" s="21">
        <v>471070.49</v>
      </c>
      <c r="CL9" s="22">
        <v>443550668.20999891</v>
      </c>
      <c r="CM9" s="21">
        <v>66328655.519999839</v>
      </c>
      <c r="CN9" s="21">
        <v>377222012.68999904</v>
      </c>
      <c r="CO9" s="22">
        <v>1076746352.4499998</v>
      </c>
      <c r="CP9" s="21">
        <v>280876338.26999938</v>
      </c>
      <c r="CQ9" s="21">
        <v>795870014.18000031</v>
      </c>
      <c r="CR9" s="21">
        <v>1277561.6499999997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2">
        <v>0</v>
      </c>
      <c r="DC9" s="21">
        <v>0</v>
      </c>
      <c r="DD9" s="21">
        <v>0</v>
      </c>
      <c r="DE9" s="22">
        <v>0</v>
      </c>
      <c r="DF9" s="21">
        <v>0</v>
      </c>
      <c r="DG9" s="21">
        <v>0</v>
      </c>
      <c r="DH9" s="22">
        <v>0</v>
      </c>
      <c r="DI9" s="21">
        <v>0</v>
      </c>
      <c r="DJ9" s="21">
        <v>0</v>
      </c>
      <c r="DK9" s="21">
        <v>0</v>
      </c>
      <c r="DL9" s="21">
        <v>3447131754.2099934</v>
      </c>
    </row>
    <row r="10" spans="1:116" ht="12.75" customHeight="1" x14ac:dyDescent="0.2">
      <c r="A10" s="64" t="s">
        <v>152</v>
      </c>
      <c r="B10" s="20">
        <v>1005</v>
      </c>
      <c r="C10" s="65" t="s">
        <v>146</v>
      </c>
      <c r="D10" s="22">
        <v>2090560498.8400002</v>
      </c>
      <c r="E10" s="21">
        <v>302295584.75509572</v>
      </c>
      <c r="F10" s="21">
        <v>779403821.24562693</v>
      </c>
      <c r="G10" s="21">
        <v>1008861092.8392774</v>
      </c>
      <c r="H10" s="21">
        <v>5250701.42</v>
      </c>
      <c r="I10" s="21">
        <v>21378142.399999902</v>
      </c>
      <c r="J10" s="21">
        <v>-4.5474735088646402E-13</v>
      </c>
      <c r="K10" s="21">
        <v>20810122.18</v>
      </c>
      <c r="L10" s="21">
        <v>0</v>
      </c>
      <c r="M10" s="21">
        <v>0</v>
      </c>
      <c r="N10" s="21">
        <v>0</v>
      </c>
      <c r="O10" s="21">
        <v>154871709.86999997</v>
      </c>
      <c r="P10" s="21">
        <v>0</v>
      </c>
      <c r="Q10" s="21">
        <v>312011736.83999997</v>
      </c>
      <c r="R10" s="21">
        <v>0</v>
      </c>
      <c r="S10" s="21">
        <v>0</v>
      </c>
      <c r="T10" s="21">
        <v>1452831733.2897501</v>
      </c>
      <c r="U10" s="21">
        <v>420883918.54000002</v>
      </c>
      <c r="V10" s="21">
        <v>281901075.04999501</v>
      </c>
      <c r="W10" s="21">
        <v>61933292.13999898</v>
      </c>
      <c r="X10" s="21">
        <v>2336.9700000007801</v>
      </c>
      <c r="Y10" s="21">
        <v>15054141.51</v>
      </c>
      <c r="Z10" s="21">
        <v>144907596.020008</v>
      </c>
      <c r="AA10" s="21">
        <v>3523.8099999999686</v>
      </c>
      <c r="AB10" s="21">
        <v>0</v>
      </c>
      <c r="AC10" s="21">
        <v>349289.17999988992</v>
      </c>
      <c r="AD10" s="21">
        <v>3944437.3799999706</v>
      </c>
      <c r="AE10" s="21">
        <v>0</v>
      </c>
      <c r="AF10" s="21">
        <v>109999.11</v>
      </c>
      <c r="AG10" s="21">
        <v>109632029.88</v>
      </c>
      <c r="AH10" s="21">
        <v>11426914.02</v>
      </c>
      <c r="AI10" s="21">
        <v>188225.32</v>
      </c>
      <c r="AJ10" s="21">
        <v>9508490.7300000004</v>
      </c>
      <c r="AK10" s="21">
        <v>0</v>
      </c>
      <c r="AL10" s="21">
        <v>0</v>
      </c>
      <c r="AM10" s="21">
        <v>12506048.290000001</v>
      </c>
      <c r="AN10" s="21">
        <v>0</v>
      </c>
      <c r="AO10" s="21">
        <v>0</v>
      </c>
      <c r="AP10" s="21">
        <v>62264.460000000006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44986848.709996998</v>
      </c>
      <c r="BE10" s="21">
        <v>0</v>
      </c>
      <c r="BF10" s="21">
        <v>0</v>
      </c>
      <c r="BG10" s="21">
        <v>0</v>
      </c>
      <c r="BH10" s="21">
        <v>0</v>
      </c>
      <c r="BI10" s="21">
        <v>38636478.560000002</v>
      </c>
      <c r="BJ10" s="21">
        <v>0</v>
      </c>
      <c r="BK10" s="21">
        <v>0</v>
      </c>
      <c r="BL10" s="21">
        <v>0</v>
      </c>
      <c r="BM10" s="21">
        <v>54916113.269999899</v>
      </c>
      <c r="BN10" s="21">
        <v>5646078.0100000696</v>
      </c>
      <c r="BO10" s="21">
        <v>0</v>
      </c>
      <c r="BP10" s="21">
        <v>23093940.850000001</v>
      </c>
      <c r="BQ10" s="21">
        <v>35857160.859999999</v>
      </c>
      <c r="BR10" s="21">
        <v>95381632.679999992</v>
      </c>
      <c r="BS10" s="21">
        <v>27070691.970000003</v>
      </c>
      <c r="BT10" s="21">
        <v>0</v>
      </c>
      <c r="BU10" s="21">
        <v>0</v>
      </c>
      <c r="BV10" s="21">
        <v>56752.55</v>
      </c>
      <c r="BW10" s="21">
        <v>1246431.82</v>
      </c>
      <c r="BX10" s="21">
        <v>0</v>
      </c>
      <c r="BY10" s="21">
        <v>165728295.81999999</v>
      </c>
      <c r="BZ10" s="21">
        <v>25568063.82</v>
      </c>
      <c r="CA10" s="21">
        <v>271629872.51999998</v>
      </c>
      <c r="CB10" s="21">
        <v>2565323.0099999998</v>
      </c>
      <c r="CC10" s="21">
        <v>174831038.59</v>
      </c>
      <c r="CD10" s="21">
        <v>5940477.29</v>
      </c>
      <c r="CE10" s="21">
        <v>0</v>
      </c>
      <c r="CF10" s="21">
        <v>3867352.89</v>
      </c>
      <c r="CG10" s="21">
        <v>23386616.59</v>
      </c>
      <c r="CH10" s="21">
        <v>16776.14</v>
      </c>
      <c r="CI10" s="22">
        <v>183384533.97998598</v>
      </c>
      <c r="CJ10" s="21">
        <v>21461.89</v>
      </c>
      <c r="CK10" s="21">
        <v>2171</v>
      </c>
      <c r="CL10" s="22">
        <v>77765072.589994505</v>
      </c>
      <c r="CM10" s="21">
        <v>33608681.801123545</v>
      </c>
      <c r="CN10" s="21">
        <v>44156390.78887096</v>
      </c>
      <c r="CO10" s="22">
        <v>105595828.49999148</v>
      </c>
      <c r="CP10" s="21">
        <v>37488788.914180823</v>
      </c>
      <c r="CQ10" s="21">
        <v>68107039.585810661</v>
      </c>
      <c r="CR10" s="21">
        <v>4872912.8900000099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2">
        <v>0</v>
      </c>
      <c r="DC10" s="21">
        <v>0</v>
      </c>
      <c r="DD10" s="21">
        <v>0</v>
      </c>
      <c r="DE10" s="22">
        <v>0</v>
      </c>
      <c r="DF10" s="21">
        <v>0</v>
      </c>
      <c r="DG10" s="21">
        <v>0</v>
      </c>
      <c r="DH10" s="22">
        <v>0</v>
      </c>
      <c r="DI10" s="21">
        <v>0</v>
      </c>
      <c r="DJ10" s="21">
        <v>0</v>
      </c>
      <c r="DK10" s="21">
        <v>0</v>
      </c>
      <c r="DL10" s="21">
        <v>6318811620.0697384</v>
      </c>
    </row>
    <row r="11" spans="1:116" ht="12.75" customHeight="1" x14ac:dyDescent="0.2">
      <c r="A11" s="64" t="s">
        <v>154</v>
      </c>
      <c r="B11" s="20">
        <v>1006</v>
      </c>
      <c r="C11" s="65" t="s">
        <v>146</v>
      </c>
      <c r="D11" s="22">
        <v>1946432.08</v>
      </c>
      <c r="E11" s="21">
        <v>103546.06</v>
      </c>
      <c r="F11" s="21">
        <v>1831785.74</v>
      </c>
      <c r="G11" s="21">
        <v>11100.28</v>
      </c>
      <c r="H11" s="21">
        <v>0</v>
      </c>
      <c r="I11" s="21">
        <v>808817.86</v>
      </c>
      <c r="J11" s="21">
        <v>0</v>
      </c>
      <c r="K11" s="21">
        <v>194819.462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813468190.90999997</v>
      </c>
      <c r="U11" s="21">
        <v>25368.6996</v>
      </c>
      <c r="V11" s="21">
        <v>11764389.85</v>
      </c>
      <c r="W11" s="21">
        <v>44075785.549999997</v>
      </c>
      <c r="X11" s="21">
        <v>2860</v>
      </c>
      <c r="Y11" s="21">
        <v>103015</v>
      </c>
      <c r="Z11" s="21">
        <v>2559007.5</v>
      </c>
      <c r="AA11" s="21">
        <v>302</v>
      </c>
      <c r="AB11" s="21">
        <v>0</v>
      </c>
      <c r="AC11" s="21">
        <v>0</v>
      </c>
      <c r="AD11" s="21">
        <v>2985.14</v>
      </c>
      <c r="AE11" s="21">
        <v>0</v>
      </c>
      <c r="AF11" s="21">
        <v>17100</v>
      </c>
      <c r="AG11" s="21">
        <v>0</v>
      </c>
      <c r="AH11" s="21">
        <v>0</v>
      </c>
      <c r="AI11" s="21">
        <v>0</v>
      </c>
      <c r="AJ11" s="21">
        <v>962636.05</v>
      </c>
      <c r="AK11" s="21">
        <v>5754.12</v>
      </c>
      <c r="AL11" s="21">
        <v>0</v>
      </c>
      <c r="AM11" s="21">
        <v>1287.8900000000001</v>
      </c>
      <c r="AN11" s="21">
        <v>0</v>
      </c>
      <c r="AO11" s="21">
        <v>0</v>
      </c>
      <c r="AP11" s="21">
        <v>350</v>
      </c>
      <c r="AQ11" s="21">
        <v>0</v>
      </c>
      <c r="AR11" s="21">
        <v>0</v>
      </c>
      <c r="AS11" s="21">
        <v>0</v>
      </c>
      <c r="AT11" s="21">
        <v>8469654.0399999991</v>
      </c>
      <c r="AU11" s="21">
        <v>9578.58</v>
      </c>
      <c r="AV11" s="21">
        <v>25683.72</v>
      </c>
      <c r="AW11" s="21">
        <v>0</v>
      </c>
      <c r="AX11" s="21">
        <v>11207.77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212215.1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1212.3499999999999</v>
      </c>
      <c r="BM11" s="21">
        <v>0</v>
      </c>
      <c r="BN11" s="21">
        <v>13808107.939999999</v>
      </c>
      <c r="BO11" s="21">
        <v>0</v>
      </c>
      <c r="BP11" s="21">
        <v>853647.82</v>
      </c>
      <c r="BQ11" s="21">
        <v>0</v>
      </c>
      <c r="BR11" s="21">
        <v>0.18</v>
      </c>
      <c r="BS11" s="21">
        <v>224172.66</v>
      </c>
      <c r="BT11" s="21">
        <v>0</v>
      </c>
      <c r="BU11" s="21">
        <v>0</v>
      </c>
      <c r="BV11" s="21">
        <v>0</v>
      </c>
      <c r="BW11" s="21">
        <v>310480.78999999998</v>
      </c>
      <c r="BX11" s="21">
        <v>0</v>
      </c>
      <c r="BY11" s="21">
        <v>0</v>
      </c>
      <c r="BZ11" s="21">
        <v>7111306.4500000002</v>
      </c>
      <c r="CA11" s="21">
        <v>72488880.170000002</v>
      </c>
      <c r="CB11" s="21">
        <v>888512</v>
      </c>
      <c r="CC11" s="21">
        <v>47092979.369999997</v>
      </c>
      <c r="CD11" s="21">
        <v>0</v>
      </c>
      <c r="CE11" s="21">
        <v>0</v>
      </c>
      <c r="CF11" s="21">
        <v>1066129.47</v>
      </c>
      <c r="CG11" s="21">
        <v>6425545.7599999998</v>
      </c>
      <c r="CH11" s="21">
        <v>0</v>
      </c>
      <c r="CI11" s="22">
        <v>16229247.960000001</v>
      </c>
      <c r="CJ11" s="21">
        <v>5913.03</v>
      </c>
      <c r="CK11" s="21">
        <v>4954.5</v>
      </c>
      <c r="CL11" s="22">
        <v>9840312.8200000003</v>
      </c>
      <c r="CM11" s="21">
        <v>0</v>
      </c>
      <c r="CN11" s="21">
        <v>9840312.8200000003</v>
      </c>
      <c r="CO11" s="22">
        <v>6378067.6100000003</v>
      </c>
      <c r="CP11" s="21">
        <v>0</v>
      </c>
      <c r="CQ11" s="21">
        <v>6378067.6100000003</v>
      </c>
      <c r="CR11" s="21">
        <v>9014.9968000000008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2">
        <v>0</v>
      </c>
      <c r="DC11" s="21">
        <v>0</v>
      </c>
      <c r="DD11" s="21">
        <v>0</v>
      </c>
      <c r="DE11" s="22">
        <v>0</v>
      </c>
      <c r="DF11" s="21">
        <v>0</v>
      </c>
      <c r="DG11" s="21">
        <v>0</v>
      </c>
      <c r="DH11" s="22">
        <v>0</v>
      </c>
      <c r="DI11" s="21">
        <v>0</v>
      </c>
      <c r="DJ11" s="21">
        <v>0</v>
      </c>
      <c r="DK11" s="21">
        <v>0</v>
      </c>
      <c r="DL11" s="21">
      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       <v>146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157451200.97867423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2">
        <v>0</v>
      </c>
      <c r="CJ12" s="21">
        <v>0</v>
      </c>
      <c r="CK12" s="21">
        <v>0</v>
      </c>
      <c r="CL12" s="22">
        <v>0</v>
      </c>
      <c r="CM12" s="21">
        <v>0</v>
      </c>
      <c r="CN12" s="21">
        <v>0</v>
      </c>
      <c r="CO12" s="22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2">
        <v>0</v>
      </c>
      <c r="DC12" s="21">
        <v>0</v>
      </c>
      <c r="DD12" s="21">
        <v>0</v>
      </c>
      <c r="DE12" s="22">
        <v>0</v>
      </c>
      <c r="DF12" s="21">
        <v>0</v>
      </c>
      <c r="DG12" s="21">
        <v>0</v>
      </c>
      <c r="DH12" s="22">
        <v>0</v>
      </c>
      <c r="DI12" s="21">
        <v>0</v>
      </c>
      <c r="DJ12" s="21">
        <v>0</v>
      </c>
      <c r="DK12" s="21">
        <v>0</v>
      </c>
      <c r="DL12" s="21">
        <v>157451200.97867423</v>
      </c>
    </row>
    <row r="13" spans="1:116" ht="12.75" customHeight="1" x14ac:dyDescent="0.2">
      <c r="A13" s="64" t="s">
        <v>158</v>
      </c>
      <c r="B13" s="20">
        <v>1008</v>
      </c>
      <c r="C13" s="65" t="s">
        <v>146</v>
      </c>
      <c r="D13" s="22">
        <v>66669739.549999997</v>
      </c>
      <c r="E13" s="21">
        <v>167400.68</v>
      </c>
      <c r="F13" s="21">
        <v>23126443.190000001</v>
      </c>
      <c r="G13" s="21">
        <v>43375895.68</v>
      </c>
      <c r="H13" s="21">
        <v>7900905.04</v>
      </c>
      <c r="I13" s="21">
        <v>62765.45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2204805.91</v>
      </c>
      <c r="P13" s="21">
        <v>0</v>
      </c>
      <c r="Q13" s="21">
        <v>106971.92</v>
      </c>
      <c r="R13" s="21">
        <v>0</v>
      </c>
      <c r="S13" s="21">
        <v>0</v>
      </c>
      <c r="T13" s="21">
        <v>708761898.77999997</v>
      </c>
      <c r="U13" s="21">
        <v>8562262.4811770003</v>
      </c>
      <c r="V13" s="21">
        <v>65944.08</v>
      </c>
      <c r="W13" s="21">
        <v>31813869.579999998</v>
      </c>
      <c r="X13" s="21">
        <v>0</v>
      </c>
      <c r="Y13" s="21">
        <v>19157.41</v>
      </c>
      <c r="Z13" s="21">
        <v>1295345.18</v>
      </c>
      <c r="AA13" s="21">
        <v>0</v>
      </c>
      <c r="AB13" s="21">
        <v>0</v>
      </c>
      <c r="AC13" s="21">
        <v>161726.5</v>
      </c>
      <c r="AD13" s="21">
        <v>337896.46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766503.28</v>
      </c>
      <c r="AK13" s="21">
        <v>36.78</v>
      </c>
      <c r="AL13" s="21">
        <v>0</v>
      </c>
      <c r="AM13" s="21">
        <v>0</v>
      </c>
      <c r="AN13" s="21">
        <v>0</v>
      </c>
      <c r="AO13" s="21">
        <v>0</v>
      </c>
      <c r="AP13" s="21">
        <v>621.73</v>
      </c>
      <c r="AQ13" s="21">
        <v>0</v>
      </c>
      <c r="AR13" s="21">
        <v>0</v>
      </c>
      <c r="AS13" s="21">
        <v>0</v>
      </c>
      <c r="AT13" s="21">
        <v>0</v>
      </c>
      <c r="AU13" s="21">
        <v>411439.87</v>
      </c>
      <c r="AV13" s="21">
        <v>409581.08</v>
      </c>
      <c r="AW13" s="21">
        <v>0</v>
      </c>
      <c r="AX13" s="21">
        <v>409459.82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6596.53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-460097.48</v>
      </c>
      <c r="BO13" s="21">
        <v>0</v>
      </c>
      <c r="BP13" s="21">
        <v>3027103.61</v>
      </c>
      <c r="BQ13" s="21">
        <v>354736.75</v>
      </c>
      <c r="BR13" s="21">
        <v>15508008.869999999</v>
      </c>
      <c r="BS13" s="21">
        <v>3293648.96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2">
        <v>1564.68</v>
      </c>
      <c r="CJ13" s="21">
        <v>0</v>
      </c>
      <c r="CK13" s="21">
        <v>0</v>
      </c>
      <c r="CL13" s="22">
        <v>0</v>
      </c>
      <c r="CM13" s="21">
        <v>0</v>
      </c>
      <c r="CN13" s="21">
        <v>0</v>
      </c>
      <c r="CO13" s="22">
        <v>1564.68</v>
      </c>
      <c r="CP13" s="21">
        <v>0</v>
      </c>
      <c r="CQ13" s="21">
        <v>1564.68</v>
      </c>
      <c r="CR13" s="21">
        <v>20423.669999999998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2">
        <v>0</v>
      </c>
      <c r="DC13" s="21">
        <v>0</v>
      </c>
      <c r="DD13" s="21">
        <v>0</v>
      </c>
      <c r="DE13" s="22">
        <v>0</v>
      </c>
      <c r="DF13" s="21">
        <v>0</v>
      </c>
      <c r="DG13" s="21">
        <v>0</v>
      </c>
      <c r="DH13" s="22">
        <v>0</v>
      </c>
      <c r="DI13" s="21">
        <v>0</v>
      </c>
      <c r="DJ13" s="21">
        <v>0</v>
      </c>
      <c r="DK13" s="21">
        <v>0</v>
      </c>
      <c r="DL13" s="21">
        <v>851712916.49117696</v>
      </c>
    </row>
    <row r="14" spans="1:116" ht="12.75" customHeight="1" x14ac:dyDescent="0.2">
      <c r="A14" s="64" t="s">
        <v>159</v>
      </c>
      <c r="B14" s="20">
        <v>1009</v>
      </c>
      <c r="C14" s="65" t="s">
        <v>146</v>
      </c>
      <c r="D14" s="22">
        <v>454743956.50999999</v>
      </c>
      <c r="E14" s="21">
        <v>1653247.0799999989</v>
      </c>
      <c r="F14" s="21">
        <v>117176458.10440955</v>
      </c>
      <c r="G14" s="21">
        <v>335914251.32559043</v>
      </c>
      <c r="H14" s="21">
        <v>5294584.9799999995</v>
      </c>
      <c r="I14" s="21">
        <v>8330.2099999999991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12476108.950000009</v>
      </c>
      <c r="P14" s="21">
        <v>0</v>
      </c>
      <c r="Q14" s="21">
        <v>63932.740000000005</v>
      </c>
      <c r="R14" s="21">
        <v>0</v>
      </c>
      <c r="S14" s="21">
        <v>0</v>
      </c>
      <c r="T14" s="21">
        <v>1406401455.2800002</v>
      </c>
      <c r="U14" s="21">
        <v>64213511.960000001</v>
      </c>
      <c r="V14" s="21">
        <v>1437350.1400000025</v>
      </c>
      <c r="W14" s="21">
        <v>24723423.490000006</v>
      </c>
      <c r="X14" s="21">
        <v>0</v>
      </c>
      <c r="Y14" s="21">
        <v>1001468.48</v>
      </c>
      <c r="Z14" s="21">
        <v>17515379.219999999</v>
      </c>
      <c r="AA14" s="21">
        <v>2.1800000000000002</v>
      </c>
      <c r="AB14" s="21">
        <v>0</v>
      </c>
      <c r="AC14" s="21">
        <v>1022088.9000000022</v>
      </c>
      <c r="AD14" s="21">
        <v>444520.39999999962</v>
      </c>
      <c r="AE14" s="21">
        <v>45010.25</v>
      </c>
      <c r="AF14" s="21">
        <v>400065.32999999996</v>
      </c>
      <c r="AG14" s="21">
        <v>0</v>
      </c>
      <c r="AH14" s="21">
        <v>0</v>
      </c>
      <c r="AI14" s="21">
        <v>0</v>
      </c>
      <c r="AJ14" s="21">
        <v>2761173.93</v>
      </c>
      <c r="AK14" s="21">
        <v>0</v>
      </c>
      <c r="AL14" s="21">
        <v>0</v>
      </c>
      <c r="AM14" s="21">
        <v>1085912.55</v>
      </c>
      <c r="AN14" s="21">
        <v>0</v>
      </c>
      <c r="AO14" s="21">
        <v>0</v>
      </c>
      <c r="AP14" s="21">
        <v>33733.629999999997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174958.44000000006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0.4</v>
      </c>
      <c r="BM14" s="21">
        <v>0</v>
      </c>
      <c r="BN14" s="21">
        <v>31639.819999999992</v>
      </c>
      <c r="BO14" s="21">
        <v>0</v>
      </c>
      <c r="BP14" s="21">
        <v>198565.37999999998</v>
      </c>
      <c r="BQ14" s="21">
        <v>262749.57</v>
      </c>
      <c r="BR14" s="21">
        <v>11717141.109999999</v>
      </c>
      <c r="BS14" s="21">
        <v>3814087.45</v>
      </c>
      <c r="BT14" s="21">
        <v>0</v>
      </c>
      <c r="BU14" s="21">
        <v>0</v>
      </c>
      <c r="BV14" s="21">
        <v>0</v>
      </c>
      <c r="BW14" s="21">
        <v>620545.29</v>
      </c>
      <c r="BX14" s="21">
        <v>0</v>
      </c>
      <c r="BY14" s="21">
        <v>0</v>
      </c>
      <c r="BZ14" s="21">
        <v>14187197.689999999</v>
      </c>
      <c r="CA14" s="21">
        <v>150238399.06</v>
      </c>
      <c r="CB14" s="21">
        <v>1611836.72</v>
      </c>
      <c r="CC14" s="21">
        <v>90991223.719999999</v>
      </c>
      <c r="CD14" s="21">
        <v>0</v>
      </c>
      <c r="CE14" s="21">
        <v>0</v>
      </c>
      <c r="CF14" s="21">
        <v>2136371.2599999998</v>
      </c>
      <c r="CG14" s="21">
        <v>12487360.539999999</v>
      </c>
      <c r="CH14" s="21">
        <v>0</v>
      </c>
      <c r="CI14" s="22">
        <v>97355427.979999945</v>
      </c>
      <c r="CJ14" s="21">
        <v>0</v>
      </c>
      <c r="CK14" s="21">
        <v>0</v>
      </c>
      <c r="CL14" s="22">
        <v>24254423.260000002</v>
      </c>
      <c r="CM14" s="21">
        <v>593091</v>
      </c>
      <c r="CN14" s="21">
        <v>23661332.260000002</v>
      </c>
      <c r="CO14" s="22">
        <v>73101004.719999939</v>
      </c>
      <c r="CP14" s="21">
        <v>3250552.3599999994</v>
      </c>
      <c r="CQ14" s="21">
        <v>69850452.35999994</v>
      </c>
      <c r="CR14" s="21">
        <v>5899198.8700000625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2">
        <v>0</v>
      </c>
      <c r="DC14" s="21">
        <v>0</v>
      </c>
      <c r="DD14" s="21">
        <v>0</v>
      </c>
      <c r="DE14" s="22">
        <v>0</v>
      </c>
      <c r="DF14" s="21">
        <v>0</v>
      </c>
      <c r="DG14" s="21">
        <v>0</v>
      </c>
      <c r="DH14" s="22">
        <v>0</v>
      </c>
      <c r="DI14" s="21">
        <v>0</v>
      </c>
      <c r="DJ14" s="21">
        <v>0</v>
      </c>
      <c r="DK14" s="21">
        <v>0</v>
      </c>
      <c r="DL14" s="21">
        <v>2385398712.4300003</v>
      </c>
    </row>
    <row r="15" spans="1:116" ht="12.75" customHeight="1" x14ac:dyDescent="0.2">
      <c r="A15" s="64" t="s">
        <v>161</v>
      </c>
      <c r="B15" s="20">
        <v>1010</v>
      </c>
      <c r="C15" s="65" t="s">
        <v>146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116241423.71142876</v>
      </c>
      <c r="BQ15" s="21">
        <v>0</v>
      </c>
      <c r="BR15" s="21">
        <v>0</v>
      </c>
      <c r="BS15" s="21">
        <v>3713414225.0790482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128.59047619047618</v>
      </c>
      <c r="CI15" s="22">
        <v>0</v>
      </c>
      <c r="CJ15" s="21">
        <v>0</v>
      </c>
      <c r="CK15" s="21">
        <v>0</v>
      </c>
      <c r="CL15" s="22">
        <v>0</v>
      </c>
      <c r="CM15" s="21">
        <v>0</v>
      </c>
      <c r="CN15" s="21">
        <v>0</v>
      </c>
      <c r="CO15" s="22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2">
        <v>0</v>
      </c>
      <c r="DC15" s="21">
        <v>0</v>
      </c>
      <c r="DD15" s="21">
        <v>0</v>
      </c>
      <c r="DE15" s="22">
        <v>0</v>
      </c>
      <c r="DF15" s="21">
        <v>0</v>
      </c>
      <c r="DG15" s="21">
        <v>0</v>
      </c>
      <c r="DH15" s="22">
        <v>0</v>
      </c>
      <c r="DI15" s="21">
        <v>0</v>
      </c>
      <c r="DJ15" s="21">
        <v>0</v>
      </c>
      <c r="DK15" s="21">
        <v>0</v>
      </c>
      <c r="DL15" s="21">
        <v>3829655777.3809528</v>
      </c>
    </row>
    <row r="16" spans="1:116" ht="12.75" customHeight="1" x14ac:dyDescent="0.2">
      <c r="A16" s="64" t="s">
        <v>163</v>
      </c>
      <c r="B16" s="20">
        <v>1011</v>
      </c>
      <c r="C16" s="65" t="s">
        <v>146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34577535.931823999</v>
      </c>
      <c r="BJ16" s="21">
        <v>40853994.409347989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2">
        <v>0</v>
      </c>
      <c r="CJ16" s="21">
        <v>0</v>
      </c>
      <c r="CK16" s="21">
        <v>0</v>
      </c>
      <c r="CL16" s="22">
        <v>0</v>
      </c>
      <c r="CM16" s="21">
        <v>0</v>
      </c>
      <c r="CN16" s="21">
        <v>0</v>
      </c>
      <c r="CO16" s="22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2">
        <v>0</v>
      </c>
      <c r="DC16" s="21">
        <v>0</v>
      </c>
      <c r="DD16" s="21">
        <v>0</v>
      </c>
      <c r="DE16" s="22">
        <v>0</v>
      </c>
      <c r="DF16" s="21">
        <v>0</v>
      </c>
      <c r="DG16" s="21">
        <v>0</v>
      </c>
      <c r="DH16" s="22">
        <v>0</v>
      </c>
      <c r="DI16" s="21">
        <v>0</v>
      </c>
      <c r="DJ16" s="21">
        <v>0</v>
      </c>
      <c r="DK16" s="21">
        <v>0</v>
      </c>
      <c r="DL16" s="21">
        <v>75431530.34117198</v>
      </c>
    </row>
    <row r="17" spans="1:116" ht="12.75" customHeight="1" x14ac:dyDescent="0.2">
      <c r="A17" s="64" t="s">
        <v>165</v>
      </c>
      <c r="B17" s="20">
        <v>1012</v>
      </c>
      <c r="C17" s="65" t="s">
        <v>146</v>
      </c>
      <c r="D17" s="22">
        <v>341236946</v>
      </c>
      <c r="E17" s="21">
        <v>588959</v>
      </c>
      <c r="F17" s="21">
        <v>70415159</v>
      </c>
      <c r="G17" s="21">
        <v>270232828</v>
      </c>
      <c r="H17" s="21">
        <v>4015286</v>
      </c>
      <c r="I17" s="21">
        <v>59373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35099266</v>
      </c>
      <c r="P17" s="21">
        <v>0</v>
      </c>
      <c r="Q17" s="21">
        <v>6036051</v>
      </c>
      <c r="R17" s="21">
        <v>0</v>
      </c>
      <c r="S17" s="21">
        <v>0</v>
      </c>
      <c r="T17" s="21">
        <v>1202624.1499999999</v>
      </c>
      <c r="U17" s="21">
        <v>0</v>
      </c>
      <c r="V17" s="21">
        <v>807188.09000000008</v>
      </c>
      <c r="W17" s="21">
        <v>3470513.37</v>
      </c>
      <c r="X17" s="21">
        <v>0</v>
      </c>
      <c r="Y17" s="21">
        <v>17276212</v>
      </c>
      <c r="Z17" s="21">
        <v>19171462</v>
      </c>
      <c r="AA17" s="21">
        <v>0</v>
      </c>
      <c r="AB17" s="21">
        <v>0</v>
      </c>
      <c r="AC17" s="21">
        <v>237064</v>
      </c>
      <c r="AD17" s="21">
        <v>4438110</v>
      </c>
      <c r="AE17" s="21">
        <v>0</v>
      </c>
      <c r="AF17" s="21">
        <v>65144</v>
      </c>
      <c r="AG17" s="21">
        <v>683</v>
      </c>
      <c r="AH17" s="21">
        <v>8000</v>
      </c>
      <c r="AI17" s="21">
        <v>0</v>
      </c>
      <c r="AJ17" s="21">
        <v>0</v>
      </c>
      <c r="AK17" s="21">
        <v>0</v>
      </c>
      <c r="AL17" s="21">
        <v>0</v>
      </c>
      <c r="AM17" s="21">
        <v>1652341</v>
      </c>
      <c r="AN17" s="21">
        <v>17600</v>
      </c>
      <c r="AO17" s="21">
        <v>0</v>
      </c>
      <c r="AP17" s="21">
        <v>48013</v>
      </c>
      <c r="AQ17" s="21">
        <v>0</v>
      </c>
      <c r="AR17" s="21">
        <v>0</v>
      </c>
      <c r="AS17" s="21">
        <v>0</v>
      </c>
      <c r="AT17" s="21">
        <v>268338313</v>
      </c>
      <c r="AU17" s="21">
        <v>44239503.950000003</v>
      </c>
      <c r="AV17" s="21">
        <v>60490009.710000001</v>
      </c>
      <c r="AW17" s="21">
        <v>0</v>
      </c>
      <c r="AX17" s="21">
        <v>36703869.390000001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11839357.560000001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17522.650000000001</v>
      </c>
      <c r="BO17" s="21">
        <v>0</v>
      </c>
      <c r="BP17" s="21">
        <v>162995046.84999999</v>
      </c>
      <c r="BQ17" s="21">
        <v>62939.87</v>
      </c>
      <c r="BR17" s="21">
        <v>36187115.020000003</v>
      </c>
      <c r="BS17" s="21">
        <v>35842187.780000001</v>
      </c>
      <c r="BT17" s="21">
        <v>0</v>
      </c>
      <c r="BU17" s="21">
        <v>0</v>
      </c>
      <c r="BV17" s="21">
        <v>40000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2">
        <v>0</v>
      </c>
      <c r="CJ17" s="21">
        <v>0</v>
      </c>
      <c r="CK17" s="21">
        <v>0</v>
      </c>
      <c r="CL17" s="22">
        <v>0</v>
      </c>
      <c r="CM17" s="21">
        <v>0</v>
      </c>
      <c r="CN17" s="21">
        <v>0</v>
      </c>
      <c r="CO17" s="22">
        <v>0</v>
      </c>
      <c r="CP17" s="21">
        <v>0</v>
      </c>
      <c r="CQ17" s="21">
        <v>0</v>
      </c>
      <c r="CR17" s="21">
        <v>9021.0499999999993</v>
      </c>
      <c r="CS17" s="21">
        <v>118869.93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2">
        <v>0</v>
      </c>
      <c r="DC17" s="21">
        <v>0</v>
      </c>
      <c r="DD17" s="21">
        <v>0</v>
      </c>
      <c r="DE17" s="22">
        <v>0</v>
      </c>
      <c r="DF17" s="21">
        <v>0</v>
      </c>
      <c r="DG17" s="21">
        <v>0</v>
      </c>
      <c r="DH17" s="22">
        <v>0</v>
      </c>
      <c r="DI17" s="21">
        <v>0</v>
      </c>
      <c r="DJ17" s="21">
        <v>0</v>
      </c>
      <c r="DK17" s="21">
        <v>0</v>
      </c>
      <c r="DL17" s="21">
        <v>1091725633.3699999</v>
      </c>
    </row>
    <row r="18" spans="1:116" ht="12.75" customHeight="1" x14ac:dyDescent="0.2">
      <c r="A18" s="64" t="s">
        <v>167</v>
      </c>
      <c r="B18" s="20">
        <v>1013</v>
      </c>
      <c r="C18" s="65" t="s">
        <v>146</v>
      </c>
      <c r="D18" s="22">
        <v>24311.719999999994</v>
      </c>
      <c r="E18" s="21">
        <v>562.61684432846732</v>
      </c>
      <c r="F18" s="21">
        <v>14135.018884148036</v>
      </c>
      <c r="G18" s="21">
        <v>9614.0842715234921</v>
      </c>
      <c r="H18" s="21">
        <v>0</v>
      </c>
      <c r="I18" s="21">
        <v>50169.9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4001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96000</v>
      </c>
      <c r="Z18" s="21">
        <v>707574.8</v>
      </c>
      <c r="AA18" s="21">
        <v>0</v>
      </c>
      <c r="AB18" s="21">
        <v>0</v>
      </c>
      <c r="AC18" s="21">
        <v>2595.37</v>
      </c>
      <c r="AD18" s="21">
        <v>1590.3700000000001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697339.22</v>
      </c>
      <c r="AK18" s="21">
        <v>0</v>
      </c>
      <c r="AL18" s="21">
        <v>0</v>
      </c>
      <c r="AM18" s="21">
        <v>22000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274690.78000000003</v>
      </c>
      <c r="AU18" s="21">
        <v>625.77</v>
      </c>
      <c r="AV18" s="21">
        <v>0</v>
      </c>
      <c r="AW18" s="21">
        <v>0</v>
      </c>
      <c r="AX18" s="21">
        <v>479.74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985.21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5</v>
      </c>
      <c r="BO18" s="21">
        <v>0</v>
      </c>
      <c r="BP18" s="21">
        <v>1589.13</v>
      </c>
      <c r="BQ18" s="21">
        <v>0</v>
      </c>
      <c r="BR18" s="21">
        <v>0</v>
      </c>
      <c r="BS18" s="21">
        <v>23281.86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2">
        <v>0</v>
      </c>
      <c r="CJ18" s="21">
        <v>0</v>
      </c>
      <c r="CK18" s="21">
        <v>0</v>
      </c>
      <c r="CL18" s="22">
        <v>0</v>
      </c>
      <c r="CM18" s="21">
        <v>0</v>
      </c>
      <c r="CN18" s="21">
        <v>0</v>
      </c>
      <c r="CO18" s="22">
        <v>0</v>
      </c>
      <c r="CP18" s="21">
        <v>0</v>
      </c>
      <c r="CQ18" s="21">
        <v>0</v>
      </c>
      <c r="CR18" s="21">
        <v>23694.79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2">
        <v>0</v>
      </c>
      <c r="DC18" s="21">
        <v>0</v>
      </c>
      <c r="DD18" s="21">
        <v>0</v>
      </c>
      <c r="DE18" s="22">
        <v>0</v>
      </c>
      <c r="DF18" s="21">
        <v>0</v>
      </c>
      <c r="DG18" s="21">
        <v>0</v>
      </c>
      <c r="DH18" s="22">
        <v>0</v>
      </c>
      <c r="DI18" s="21">
        <v>0</v>
      </c>
      <c r="DJ18" s="21">
        <v>0</v>
      </c>
      <c r="DK18" s="21">
        <v>0</v>
      </c>
      <c r="DL18" s="21">
        <v>1930934.66</v>
      </c>
    </row>
    <row r="19" spans="1:116" ht="12.75" customHeight="1" x14ac:dyDescent="0.2">
      <c r="A19" s="64" t="s">
        <v>169</v>
      </c>
      <c r="B19" s="20">
        <v>1016</v>
      </c>
      <c r="C19" s="65" t="s">
        <v>146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2913571.3126969999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65813682.818768986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2">
        <v>0</v>
      </c>
      <c r="CJ19" s="21">
        <v>0</v>
      </c>
      <c r="CK19" s="21">
        <v>0</v>
      </c>
      <c r="CL19" s="22">
        <v>0</v>
      </c>
      <c r="CM19" s="21">
        <v>0</v>
      </c>
      <c r="CN19" s="21">
        <v>0</v>
      </c>
      <c r="CO19" s="22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2">
        <v>0</v>
      </c>
      <c r="DC19" s="21">
        <v>0</v>
      </c>
      <c r="DD19" s="21">
        <v>0</v>
      </c>
      <c r="DE19" s="22">
        <v>0</v>
      </c>
      <c r="DF19" s="21">
        <v>0</v>
      </c>
      <c r="DG19" s="21">
        <v>0</v>
      </c>
      <c r="DH19" s="22">
        <v>0</v>
      </c>
      <c r="DI19" s="21">
        <v>0</v>
      </c>
      <c r="DJ19" s="21">
        <v>0</v>
      </c>
      <c r="DK19" s="21">
        <v>0</v>
      </c>
      <c r="DL19" s="21">
        <v>68727254.131465986</v>
      </c>
    </row>
    <row r="20" spans="1:116" ht="12.75" customHeight="1" x14ac:dyDescent="0.2">
      <c r="A20" s="64" t="s">
        <v>171</v>
      </c>
      <c r="B20" s="20">
        <v>1017</v>
      </c>
      <c r="C20" s="65" t="s">
        <v>146</v>
      </c>
      <c r="D20" s="22">
        <v>33512987.639999997</v>
      </c>
      <c r="E20" s="21">
        <v>5231435.55</v>
      </c>
      <c r="F20" s="21">
        <v>5955372.79</v>
      </c>
      <c r="G20" s="21">
        <v>22326179.299999997</v>
      </c>
      <c r="H20" s="21">
        <v>3900030.09</v>
      </c>
      <c r="I20" s="21">
        <v>1781146.95</v>
      </c>
      <c r="J20" s="21">
        <v>0</v>
      </c>
      <c r="K20" s="21">
        <v>0</v>
      </c>
      <c r="L20" s="21">
        <v>30000</v>
      </c>
      <c r="M20" s="21">
        <v>0</v>
      </c>
      <c r="N20" s="21">
        <v>0</v>
      </c>
      <c r="O20" s="21">
        <v>67117.5</v>
      </c>
      <c r="P20" s="21">
        <v>0</v>
      </c>
      <c r="Q20" s="21">
        <v>1941049.5899999999</v>
      </c>
      <c r="R20" s="21">
        <v>0</v>
      </c>
      <c r="S20" s="21">
        <v>0</v>
      </c>
      <c r="T20" s="21">
        <v>507864673.59000003</v>
      </c>
      <c r="U20" s="21">
        <v>10341730.380000001</v>
      </c>
      <c r="V20" s="21">
        <v>2058461.08</v>
      </c>
      <c r="W20" s="21">
        <v>7879251.1400000006</v>
      </c>
      <c r="X20" s="21">
        <v>0</v>
      </c>
      <c r="Y20" s="21">
        <v>357136.37</v>
      </c>
      <c r="Z20" s="21">
        <v>1040949.9900000001</v>
      </c>
      <c r="AA20" s="21">
        <v>0</v>
      </c>
      <c r="AB20" s="21">
        <v>0</v>
      </c>
      <c r="AC20" s="21">
        <v>813596.52</v>
      </c>
      <c r="AD20" s="21">
        <v>1589708.15</v>
      </c>
      <c r="AE20" s="21">
        <v>0</v>
      </c>
      <c r="AF20" s="21">
        <v>2247</v>
      </c>
      <c r="AG20" s="21">
        <v>0</v>
      </c>
      <c r="AH20" s="21">
        <v>0</v>
      </c>
      <c r="AI20" s="21">
        <v>0</v>
      </c>
      <c r="AJ20" s="21">
        <v>764184.69</v>
      </c>
      <c r="AK20" s="21">
        <v>0</v>
      </c>
      <c r="AL20" s="21">
        <v>0</v>
      </c>
      <c r="AM20" s="21">
        <v>503379.77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510096.91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455808.4</v>
      </c>
      <c r="BO20" s="21">
        <v>0</v>
      </c>
      <c r="BP20" s="21">
        <v>3121713.3000000003</v>
      </c>
      <c r="BQ20" s="21">
        <v>0</v>
      </c>
      <c r="BR20" s="21">
        <v>1769440.0699999998</v>
      </c>
      <c r="BS20" s="21">
        <v>838627.88000000012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143069847.92000002</v>
      </c>
      <c r="BZ20" s="21">
        <v>0</v>
      </c>
      <c r="CA20" s="21">
        <v>432156.28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676765.22</v>
      </c>
      <c r="CH20" s="21">
        <v>494</v>
      </c>
      <c r="CI20" s="22">
        <v>12480737.459999999</v>
      </c>
      <c r="CJ20" s="21">
        <v>11397.15</v>
      </c>
      <c r="CK20" s="21">
        <v>0</v>
      </c>
      <c r="CL20" s="22">
        <v>2832116.54</v>
      </c>
      <c r="CM20" s="21">
        <v>358177.37</v>
      </c>
      <c r="CN20" s="21">
        <v>2473939.17</v>
      </c>
      <c r="CO20" s="22">
        <v>9637223.7699999996</v>
      </c>
      <c r="CP20" s="21">
        <v>1456761.95</v>
      </c>
      <c r="CQ20" s="21">
        <v>8180461.8200000003</v>
      </c>
      <c r="CR20" s="21">
        <v>278640.92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2">
        <v>0</v>
      </c>
      <c r="DC20" s="21">
        <v>0</v>
      </c>
      <c r="DD20" s="21">
        <v>0</v>
      </c>
      <c r="DE20" s="22">
        <v>0</v>
      </c>
      <c r="DF20" s="21">
        <v>0</v>
      </c>
      <c r="DG20" s="21">
        <v>0</v>
      </c>
      <c r="DH20" s="22">
        <v>0</v>
      </c>
      <c r="DI20" s="21">
        <v>0</v>
      </c>
      <c r="DJ20" s="21">
        <v>0</v>
      </c>
      <c r="DK20" s="21">
        <v>0</v>
      </c>
      <c r="DL20" s="21">
        <v>738081978.81000006</v>
      </c>
    </row>
    <row r="21" spans="1:116" ht="12.75" customHeight="1" x14ac:dyDescent="0.2">
      <c r="A21" s="64" t="s">
        <v>173</v>
      </c>
      <c r="B21" s="20">
        <v>1018</v>
      </c>
      <c r="C21" s="65" t="s">
        <v>146</v>
      </c>
      <c r="D21" s="22">
        <v>167712249.29000002</v>
      </c>
      <c r="E21" s="21">
        <v>2140055.48</v>
      </c>
      <c r="F21" s="21">
        <v>97007696.829999998</v>
      </c>
      <c r="G21" s="21">
        <v>68564496.980000004</v>
      </c>
      <c r="H21" s="21">
        <v>0</v>
      </c>
      <c r="I21" s="21">
        <v>1833056.86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2219547.64</v>
      </c>
      <c r="W21" s="21">
        <v>94325130.579999998</v>
      </c>
      <c r="X21" s="21">
        <v>0</v>
      </c>
      <c r="Y21" s="21">
        <v>163756.11000000002</v>
      </c>
      <c r="Z21" s="21">
        <v>274640.47000000003</v>
      </c>
      <c r="AA21" s="21">
        <v>0</v>
      </c>
      <c r="AB21" s="21">
        <v>0</v>
      </c>
      <c r="AC21" s="21">
        <v>74245.759999999995</v>
      </c>
      <c r="AD21" s="21">
        <v>41949.98</v>
      </c>
      <c r="AE21" s="21">
        <v>0</v>
      </c>
      <c r="AF21" s="21">
        <v>1500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1386.56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858952.71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295.06</v>
      </c>
      <c r="BN21" s="21">
        <v>56360.5</v>
      </c>
      <c r="BO21" s="21">
        <v>0</v>
      </c>
      <c r="BP21" s="21">
        <v>120517.23</v>
      </c>
      <c r="BQ21" s="21">
        <v>0</v>
      </c>
      <c r="BR21" s="21">
        <v>11618553.68</v>
      </c>
      <c r="BS21" s="21">
        <v>326863.74</v>
      </c>
      <c r="BT21" s="21">
        <v>0</v>
      </c>
      <c r="BU21" s="21">
        <v>0</v>
      </c>
      <c r="BV21" s="21">
        <v>227629.82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2">
        <v>18770624.32</v>
      </c>
      <c r="CJ21" s="21">
        <v>0</v>
      </c>
      <c r="CK21" s="21">
        <v>0</v>
      </c>
      <c r="CL21" s="22">
        <v>18279739.16</v>
      </c>
      <c r="CM21" s="21">
        <v>18279739.16</v>
      </c>
      <c r="CN21" s="21">
        <v>0</v>
      </c>
      <c r="CO21" s="22">
        <v>490885.16000000003</v>
      </c>
      <c r="CP21" s="21">
        <v>490885.16000000003</v>
      </c>
      <c r="CQ21" s="21">
        <v>0</v>
      </c>
      <c r="CR21" s="21">
        <v>1333029.8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2">
        <v>0</v>
      </c>
      <c r="DC21" s="21">
        <v>0</v>
      </c>
      <c r="DD21" s="21">
        <v>0</v>
      </c>
      <c r="DE21" s="22">
        <v>0</v>
      </c>
      <c r="DF21" s="21">
        <v>0</v>
      </c>
      <c r="DG21" s="21">
        <v>0</v>
      </c>
      <c r="DH21" s="22">
        <v>0</v>
      </c>
      <c r="DI21" s="21">
        <v>0</v>
      </c>
      <c r="DJ21" s="21">
        <v>0</v>
      </c>
      <c r="DK21" s="21">
        <v>0</v>
      </c>
      <c r="DL21" s="21">
        <v>299960290.11000001</v>
      </c>
    </row>
    <row r="22" spans="1:116" ht="12.75" customHeight="1" x14ac:dyDescent="0.2">
      <c r="A22" s="64" t="s">
        <v>175</v>
      </c>
      <c r="B22" s="20">
        <v>1020</v>
      </c>
      <c r="C22" s="65" t="s">
        <v>146</v>
      </c>
      <c r="D22" s="22">
        <v>1377185529.0900002</v>
      </c>
      <c r="E22" s="21">
        <v>4362256.92</v>
      </c>
      <c r="F22" s="21">
        <v>434297209.58999997</v>
      </c>
      <c r="G22" s="21">
        <v>938526062.58000004</v>
      </c>
      <c r="H22" s="21">
        <v>81805958.989999995</v>
      </c>
      <c r="I22" s="21">
        <v>2246878.33</v>
      </c>
      <c r="J22" s="21">
        <v>0</v>
      </c>
      <c r="K22" s="21">
        <v>1145916.67</v>
      </c>
      <c r="L22" s="21">
        <v>0</v>
      </c>
      <c r="M22" s="21">
        <v>0</v>
      </c>
      <c r="N22" s="21">
        <v>0</v>
      </c>
      <c r="O22" s="21">
        <v>71547104.159999996</v>
      </c>
      <c r="P22" s="21">
        <v>0</v>
      </c>
      <c r="Q22" s="21">
        <v>217531188.80000001</v>
      </c>
      <c r="R22" s="21">
        <v>0</v>
      </c>
      <c r="S22" s="21">
        <v>0</v>
      </c>
      <c r="T22" s="21">
        <v>2191225550.5200005</v>
      </c>
      <c r="U22" s="21">
        <v>310918558.19999999</v>
      </c>
      <c r="V22" s="21">
        <v>12810918.83</v>
      </c>
      <c r="W22" s="21">
        <v>100186351.09</v>
      </c>
      <c r="X22" s="21">
        <v>66597.67</v>
      </c>
      <c r="Y22" s="21">
        <v>74916303.040000007</v>
      </c>
      <c r="Z22" s="21">
        <v>399473430.10000002</v>
      </c>
      <c r="AA22" s="21">
        <v>0</v>
      </c>
      <c r="AB22" s="21">
        <v>0</v>
      </c>
      <c r="AC22" s="21">
        <v>0</v>
      </c>
      <c r="AD22" s="21">
        <v>30756864.739999998</v>
      </c>
      <c r="AE22" s="21">
        <v>0</v>
      </c>
      <c r="AF22" s="21">
        <v>19184421.420000002</v>
      </c>
      <c r="AG22" s="21">
        <v>110181476.58</v>
      </c>
      <c r="AH22" s="21">
        <v>30222520.699999999</v>
      </c>
      <c r="AI22" s="21">
        <v>8410445.5099999998</v>
      </c>
      <c r="AJ22" s="21">
        <v>9194050.3599999994</v>
      </c>
      <c r="AK22" s="21">
        <v>12649.92</v>
      </c>
      <c r="AL22" s="21">
        <v>0</v>
      </c>
      <c r="AM22" s="21">
        <v>39928557.18</v>
      </c>
      <c r="AN22" s="21">
        <v>4555818.68</v>
      </c>
      <c r="AO22" s="21">
        <v>0</v>
      </c>
      <c r="AP22" s="21">
        <v>1985206.71</v>
      </c>
      <c r="AQ22" s="21">
        <v>0</v>
      </c>
      <c r="AR22" s="21">
        <v>0</v>
      </c>
      <c r="AS22" s="21">
        <v>0</v>
      </c>
      <c r="AT22" s="21">
        <v>711597555.29999995</v>
      </c>
      <c r="AU22" s="21">
        <v>388211189.72000003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18262406.300000001</v>
      </c>
      <c r="BE22" s="21">
        <v>0</v>
      </c>
      <c r="BF22" s="21">
        <v>0</v>
      </c>
      <c r="BG22" s="21">
        <v>0</v>
      </c>
      <c r="BH22" s="21">
        <v>36882.910000000003</v>
      </c>
      <c r="BI22" s="21">
        <v>0</v>
      </c>
      <c r="BJ22" s="21">
        <v>0</v>
      </c>
      <c r="BK22" s="21">
        <v>0</v>
      </c>
      <c r="BL22" s="21">
        <v>31814.65</v>
      </c>
      <c r="BM22" s="21">
        <v>0</v>
      </c>
      <c r="BN22" s="21">
        <v>689939.23</v>
      </c>
      <c r="BO22" s="21">
        <v>0</v>
      </c>
      <c r="BP22" s="21">
        <v>19400391.34</v>
      </c>
      <c r="BQ22" s="21">
        <v>9742266.3900000006</v>
      </c>
      <c r="BR22" s="21">
        <v>3197140798.6700001</v>
      </c>
      <c r="BS22" s="21">
        <v>22607455.789999999</v>
      </c>
      <c r="BT22" s="21">
        <v>0</v>
      </c>
      <c r="BU22" s="21">
        <v>0</v>
      </c>
      <c r="BV22" s="21">
        <v>0</v>
      </c>
      <c r="BW22" s="21">
        <v>6514685.3300000001</v>
      </c>
      <c r="BX22" s="21">
        <v>0</v>
      </c>
      <c r="BY22" s="21">
        <v>0</v>
      </c>
      <c r="BZ22" s="21">
        <v>148877037.93000001</v>
      </c>
      <c r="CA22" s="21">
        <v>1590657063.3499999</v>
      </c>
      <c r="CB22" s="21">
        <v>16511333.77</v>
      </c>
      <c r="CC22" s="21">
        <v>947229709.22000003</v>
      </c>
      <c r="CD22" s="21">
        <v>0</v>
      </c>
      <c r="CE22" s="21">
        <v>0</v>
      </c>
      <c r="CF22" s="21">
        <v>22442178.940000001</v>
      </c>
      <c r="CG22" s="21">
        <v>130176896.34</v>
      </c>
      <c r="CH22" s="21">
        <v>0</v>
      </c>
      <c r="CI22" s="22">
        <v>3650604701.3199997</v>
      </c>
      <c r="CJ22" s="21">
        <v>0</v>
      </c>
      <c r="CK22" s="21">
        <v>70210</v>
      </c>
      <c r="CL22" s="22">
        <v>815372678.48000002</v>
      </c>
      <c r="CM22" s="21">
        <v>282134.59000000003</v>
      </c>
      <c r="CN22" s="21">
        <v>815090543.88999999</v>
      </c>
      <c r="CO22" s="22">
        <v>2835161812.8399997</v>
      </c>
      <c r="CP22" s="21">
        <v>8194262.1200000001</v>
      </c>
      <c r="CQ22" s="21">
        <v>2826967550.7199998</v>
      </c>
      <c r="CR22" s="21">
        <v>914831.01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2">
        <v>0</v>
      </c>
      <c r="DC22" s="21">
        <v>0</v>
      </c>
      <c r="DD22" s="21">
        <v>0</v>
      </c>
      <c r="DE22" s="22">
        <v>0</v>
      </c>
      <c r="DF22" s="21">
        <v>0</v>
      </c>
      <c r="DG22" s="21">
        <v>0</v>
      </c>
      <c r="DH22" s="22">
        <v>0</v>
      </c>
      <c r="DI22" s="21">
        <v>0</v>
      </c>
      <c r="DJ22" s="21">
        <v>0</v>
      </c>
      <c r="DK22" s="21">
        <v>0</v>
      </c>
      <c r="DL22" s="21">
        <v>15977141434.800005</v>
      </c>
    </row>
    <row r="23" spans="1:116" ht="12.75" customHeight="1" x14ac:dyDescent="0.2">
      <c r="A23" s="64" t="s">
        <v>177</v>
      </c>
      <c r="B23" s="20">
        <v>1022</v>
      </c>
      <c r="C23" s="65" t="s">
        <v>146</v>
      </c>
      <c r="D23" s="22">
        <v>182505418.26999998</v>
      </c>
      <c r="E23" s="21">
        <v>1799361.6600000004</v>
      </c>
      <c r="F23" s="21">
        <v>67949584.976980761</v>
      </c>
      <c r="G23" s="21">
        <v>112756471.63301922</v>
      </c>
      <c r="H23" s="21">
        <v>0</v>
      </c>
      <c r="I23" s="21">
        <v>565736.25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160104529.88</v>
      </c>
      <c r="P23" s="21">
        <v>0</v>
      </c>
      <c r="Q23" s="21">
        <v>1977415.5100000002</v>
      </c>
      <c r="R23" s="21">
        <v>0</v>
      </c>
      <c r="S23" s="21">
        <v>0</v>
      </c>
      <c r="T23" s="21">
        <v>4857164.1099999975</v>
      </c>
      <c r="U23" s="21">
        <v>114691.11</v>
      </c>
      <c r="V23" s="21">
        <v>1309342.99</v>
      </c>
      <c r="W23" s="21">
        <v>7503644.9599999981</v>
      </c>
      <c r="X23" s="21">
        <v>0</v>
      </c>
      <c r="Y23" s="21">
        <v>2078444.3800000001</v>
      </c>
      <c r="Z23" s="21">
        <v>17065600.439999998</v>
      </c>
      <c r="AA23" s="21">
        <v>0</v>
      </c>
      <c r="AB23" s="21">
        <v>0</v>
      </c>
      <c r="AC23" s="21">
        <v>0</v>
      </c>
      <c r="AD23" s="21">
        <v>153064.95000000001</v>
      </c>
      <c r="AE23" s="21">
        <v>0</v>
      </c>
      <c r="AF23" s="21">
        <v>467550.74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274692.51000000007</v>
      </c>
      <c r="AN23" s="21">
        <v>0</v>
      </c>
      <c r="AO23" s="21">
        <v>0</v>
      </c>
      <c r="AP23" s="21">
        <v>16018.2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1093111.46</v>
      </c>
      <c r="BE23" s="21">
        <v>51893.55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43263.54</v>
      </c>
      <c r="BO23" s="21">
        <v>0</v>
      </c>
      <c r="BP23" s="21">
        <v>24982430.96000028</v>
      </c>
      <c r="BQ23" s="21">
        <v>5951521.6400005845</v>
      </c>
      <c r="BR23" s="21">
        <v>13122261.370000001</v>
      </c>
      <c r="BS23" s="21">
        <v>5997925.379999999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559701.16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2">
        <v>22545467.230000027</v>
      </c>
      <c r="CJ23" s="21">
        <v>0</v>
      </c>
      <c r="CK23" s="21">
        <v>0</v>
      </c>
      <c r="CL23" s="22">
        <v>10746013.310000023</v>
      </c>
      <c r="CM23" s="21">
        <v>81717</v>
      </c>
      <c r="CN23" s="21">
        <v>10664296.310000023</v>
      </c>
      <c r="CO23" s="22">
        <v>11799453.920000004</v>
      </c>
      <c r="CP23" s="21">
        <v>45708</v>
      </c>
      <c r="CQ23" s="21">
        <v>11753745.920000004</v>
      </c>
      <c r="CR23" s="21">
        <v>27005963.780000202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2">
        <v>0</v>
      </c>
      <c r="DC23" s="21">
        <v>0</v>
      </c>
      <c r="DD23" s="21">
        <v>0</v>
      </c>
      <c r="DE23" s="22">
        <v>0</v>
      </c>
      <c r="DF23" s="21">
        <v>0</v>
      </c>
      <c r="DG23" s="21">
        <v>0</v>
      </c>
      <c r="DH23" s="22">
        <v>0</v>
      </c>
      <c r="DI23" s="21">
        <v>0</v>
      </c>
      <c r="DJ23" s="21">
        <v>0</v>
      </c>
      <c r="DK23" s="21">
        <v>0</v>
      </c>
      <c r="DL23" s="21">
        <v>480346854.37000108</v>
      </c>
    </row>
    <row r="24" spans="1:116" ht="12.75" customHeight="1" x14ac:dyDescent="0.2">
      <c r="A24" s="64" t="s">
        <v>179</v>
      </c>
      <c r="B24" s="20">
        <v>1025</v>
      </c>
      <c r="C24" s="65" t="s">
        <v>146</v>
      </c>
      <c r="D24" s="22">
        <v>42208663.459999979</v>
      </c>
      <c r="E24" s="21">
        <v>729578.15</v>
      </c>
      <c r="F24" s="21">
        <v>8795946.1799999792</v>
      </c>
      <c r="G24" s="21">
        <v>32683139.129999999</v>
      </c>
      <c r="H24" s="21">
        <v>966446.28</v>
      </c>
      <c r="I24" s="21">
        <v>828802.44000000099</v>
      </c>
      <c r="J24" s="21">
        <v>991430.99</v>
      </c>
      <c r="K24" s="21">
        <v>0</v>
      </c>
      <c r="L24" s="21">
        <v>0</v>
      </c>
      <c r="M24" s="21">
        <v>0</v>
      </c>
      <c r="N24" s="21">
        <v>0</v>
      </c>
      <c r="O24" s="21">
        <v>29776985.140000001</v>
      </c>
      <c r="P24" s="21">
        <v>0</v>
      </c>
      <c r="Q24" s="21">
        <v>1412912.2</v>
      </c>
      <c r="R24" s="21">
        <v>0</v>
      </c>
      <c r="S24" s="21">
        <v>0</v>
      </c>
      <c r="T24" s="21">
        <v>18272951.780000102</v>
      </c>
      <c r="U24" s="21">
        <v>39081.17</v>
      </c>
      <c r="V24" s="21">
        <v>3086929.3599999701</v>
      </c>
      <c r="W24" s="21">
        <v>64780667.510000303</v>
      </c>
      <c r="X24" s="21">
        <v>0</v>
      </c>
      <c r="Y24" s="21">
        <v>4990936.29</v>
      </c>
      <c r="Z24" s="21">
        <v>6962531.6500000702</v>
      </c>
      <c r="AA24" s="21">
        <v>0</v>
      </c>
      <c r="AB24" s="21">
        <v>0</v>
      </c>
      <c r="AC24" s="21">
        <v>571878.89000000095</v>
      </c>
      <c r="AD24" s="21">
        <v>2052397.3799999801</v>
      </c>
      <c r="AE24" s="21">
        <v>0</v>
      </c>
      <c r="AF24" s="21">
        <v>504053.1</v>
      </c>
      <c r="AG24" s="21">
        <v>0</v>
      </c>
      <c r="AH24" s="21">
        <v>0</v>
      </c>
      <c r="AI24" s="21">
        <v>0</v>
      </c>
      <c r="AJ24" s="21">
        <v>1665</v>
      </c>
      <c r="AK24" s="21">
        <v>0</v>
      </c>
      <c r="AL24" s="21">
        <v>0</v>
      </c>
      <c r="AM24" s="21">
        <v>231603.94</v>
      </c>
      <c r="AN24" s="21">
        <v>20617</v>
      </c>
      <c r="AO24" s="21">
        <v>0</v>
      </c>
      <c r="AP24" s="21">
        <v>548725.86</v>
      </c>
      <c r="AQ24" s="21">
        <v>0</v>
      </c>
      <c r="AR24" s="21">
        <v>0</v>
      </c>
      <c r="AS24" s="21">
        <v>0</v>
      </c>
      <c r="AT24" s="21">
        <v>98357724.609999493</v>
      </c>
      <c r="AU24" s="21">
        <v>7750349.5400000298</v>
      </c>
      <c r="AV24" s="21">
        <v>7663901.9600000596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5738793.3299998604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205189.3</v>
      </c>
      <c r="BO24" s="21">
        <v>0</v>
      </c>
      <c r="BP24" s="21">
        <v>23230739.3999997</v>
      </c>
      <c r="BQ24" s="21">
        <v>0</v>
      </c>
      <c r="BR24" s="21">
        <v>513037.26</v>
      </c>
      <c r="BS24" s="21">
        <v>8676953.33999989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124589.93</v>
      </c>
      <c r="CB24" s="21">
        <v>0</v>
      </c>
      <c r="CC24" s="21">
        <v>76654409.789999902</v>
      </c>
      <c r="CD24" s="21">
        <v>0</v>
      </c>
      <c r="CE24" s="21">
        <v>0</v>
      </c>
      <c r="CF24" s="21">
        <v>0</v>
      </c>
      <c r="CG24" s="21">
        <v>45699.38</v>
      </c>
      <c r="CH24" s="21">
        <v>4780.8</v>
      </c>
      <c r="CI24" s="22">
        <v>54244131.149999991</v>
      </c>
      <c r="CJ24" s="21">
        <v>1500</v>
      </c>
      <c r="CK24" s="21">
        <v>0</v>
      </c>
      <c r="CL24" s="22">
        <v>49110636.209999993</v>
      </c>
      <c r="CM24" s="21">
        <v>0</v>
      </c>
      <c r="CN24" s="21">
        <v>49110636.209999993</v>
      </c>
      <c r="CO24" s="22">
        <v>5131994.9400000004</v>
      </c>
      <c r="CP24" s="21">
        <v>233234.96</v>
      </c>
      <c r="CQ24" s="21">
        <v>4898759.9800000004</v>
      </c>
      <c r="CR24" s="21">
        <v>357186.42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2">
        <v>0</v>
      </c>
      <c r="DC24" s="21">
        <v>0</v>
      </c>
      <c r="DD24" s="21">
        <v>0</v>
      </c>
      <c r="DE24" s="22">
        <v>0</v>
      </c>
      <c r="DF24" s="21">
        <v>0</v>
      </c>
      <c r="DG24" s="21">
        <v>0</v>
      </c>
      <c r="DH24" s="22">
        <v>0</v>
      </c>
      <c r="DI24" s="21">
        <v>0</v>
      </c>
      <c r="DJ24" s="21">
        <v>0</v>
      </c>
      <c r="DK24" s="21">
        <v>0</v>
      </c>
      <c r="DL24" s="21">
        <v>461816765.64999938</v>
      </c>
    </row>
    <row r="25" spans="1:116" ht="12.75" customHeight="1" x14ac:dyDescent="0.2">
      <c r="A25" s="64" t="s">
        <v>181</v>
      </c>
      <c r="B25" s="20">
        <v>1027</v>
      </c>
      <c r="C25" s="65" t="s">
        <v>146</v>
      </c>
      <c r="D25" s="22">
        <v>46995.94</v>
      </c>
      <c r="E25" s="21">
        <v>46994.33</v>
      </c>
      <c r="F25" s="21">
        <v>0</v>
      </c>
      <c r="G25" s="21">
        <v>1.61</v>
      </c>
      <c r="H25" s="21">
        <v>0</v>
      </c>
      <c r="I25" s="21">
        <v>78735.09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342.4</v>
      </c>
      <c r="P25" s="21">
        <v>0</v>
      </c>
      <c r="Q25" s="21">
        <v>0</v>
      </c>
      <c r="R25" s="21">
        <v>0</v>
      </c>
      <c r="S25" s="21">
        <v>0</v>
      </c>
      <c r="T25" s="21">
        <v>70144007.38000001</v>
      </c>
      <c r="U25" s="21">
        <v>15437.976500000001</v>
      </c>
      <c r="V25" s="21">
        <v>390641.47</v>
      </c>
      <c r="W25" s="21">
        <v>1278401.8699999999</v>
      </c>
      <c r="X25" s="21">
        <v>0</v>
      </c>
      <c r="Y25" s="21">
        <v>925</v>
      </c>
      <c r="Z25" s="21">
        <v>137063.16999999998</v>
      </c>
      <c r="AA25" s="21">
        <v>0</v>
      </c>
      <c r="AB25" s="21">
        <v>0</v>
      </c>
      <c r="AC25" s="21">
        <v>1348.5</v>
      </c>
      <c r="AD25" s="21">
        <v>85.109999999999985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2340</v>
      </c>
      <c r="AK25" s="21">
        <v>0</v>
      </c>
      <c r="AL25" s="21">
        <v>0</v>
      </c>
      <c r="AM25" s="21">
        <v>20000</v>
      </c>
      <c r="AN25" s="21">
        <v>0</v>
      </c>
      <c r="AO25" s="21">
        <v>0</v>
      </c>
      <c r="AP25" s="21">
        <v>0.44</v>
      </c>
      <c r="AQ25" s="21">
        <v>0</v>
      </c>
      <c r="AR25" s="21">
        <v>0</v>
      </c>
      <c r="AS25" s="21">
        <v>0</v>
      </c>
      <c r="AT25" s="21">
        <v>158962.66</v>
      </c>
      <c r="AU25" s="21">
        <v>103.82000000000001</v>
      </c>
      <c r="AV25" s="21">
        <v>704.2399999999999</v>
      </c>
      <c r="AW25" s="21">
        <v>0</v>
      </c>
      <c r="AX25" s="21">
        <v>20.900000000000002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67088.639999999999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2395.27</v>
      </c>
      <c r="BO25" s="21">
        <v>0</v>
      </c>
      <c r="BP25" s="21">
        <v>401.78999999999996</v>
      </c>
      <c r="BQ25" s="21">
        <v>0</v>
      </c>
      <c r="BR25" s="21">
        <v>4175.3100000000004</v>
      </c>
      <c r="BS25" s="21">
        <v>15687.86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5893.33</v>
      </c>
      <c r="CE25" s="21">
        <v>0</v>
      </c>
      <c r="CF25" s="21">
        <v>0</v>
      </c>
      <c r="CG25" s="21">
        <v>0</v>
      </c>
      <c r="CH25" s="21">
        <v>1020</v>
      </c>
      <c r="CI25" s="22">
        <v>5971306.4499999993</v>
      </c>
      <c r="CJ25" s="21">
        <v>0</v>
      </c>
      <c r="CK25" s="21">
        <v>0</v>
      </c>
      <c r="CL25" s="22">
        <v>343255.48</v>
      </c>
      <c r="CM25" s="21">
        <v>6787.39</v>
      </c>
      <c r="CN25" s="21">
        <v>336468.08999999997</v>
      </c>
      <c r="CO25" s="22">
        <v>5628050.9699999997</v>
      </c>
      <c r="CP25" s="21">
        <v>0</v>
      </c>
      <c r="CQ25" s="21">
        <v>5628050.9699999997</v>
      </c>
      <c r="CR25" s="21">
        <v>94305.97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2">
        <v>0</v>
      </c>
      <c r="DC25" s="21">
        <v>0</v>
      </c>
      <c r="DD25" s="21">
        <v>0</v>
      </c>
      <c r="DE25" s="22">
        <v>0</v>
      </c>
      <c r="DF25" s="21">
        <v>0</v>
      </c>
      <c r="DG25" s="21">
        <v>0</v>
      </c>
      <c r="DH25" s="22">
        <v>0</v>
      </c>
      <c r="DI25" s="21">
        <v>0</v>
      </c>
      <c r="DJ25" s="21">
        <v>0</v>
      </c>
      <c r="DK25" s="21">
        <v>0</v>
      </c>
      <c r="DL25" s="21">
        <v>78438390.586500019</v>
      </c>
    </row>
    <row r="26" spans="1:116" ht="12.75" customHeight="1" x14ac:dyDescent="0.2">
      <c r="A26" s="64" t="s">
        <v>183</v>
      </c>
      <c r="B26" s="20">
        <v>1028</v>
      </c>
      <c r="C26" s="65" t="s">
        <v>146</v>
      </c>
      <c r="D26" s="22">
        <v>317528250.11100006</v>
      </c>
      <c r="E26" s="21">
        <v>3086403.92</v>
      </c>
      <c r="F26" s="21">
        <v>264928464.23600009</v>
      </c>
      <c r="G26" s="21">
        <v>49513381.955000006</v>
      </c>
      <c r="H26" s="21">
        <v>459099.45299999998</v>
      </c>
      <c r="I26" s="21">
        <v>1526705.6099999996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5489505.6570000006</v>
      </c>
      <c r="P26" s="21">
        <v>0</v>
      </c>
      <c r="Q26" s="21">
        <v>1192891.189</v>
      </c>
      <c r="R26" s="21">
        <v>0</v>
      </c>
      <c r="S26" s="21">
        <v>0</v>
      </c>
      <c r="T26" s="21">
        <v>606618504.85231709</v>
      </c>
      <c r="U26" s="21">
        <v>22817613.880683012</v>
      </c>
      <c r="V26" s="21">
        <v>2922169.0199999991</v>
      </c>
      <c r="W26" s="21">
        <v>38258214.560000002</v>
      </c>
      <c r="X26" s="21">
        <v>0</v>
      </c>
      <c r="Y26" s="21">
        <v>1328745.7930000001</v>
      </c>
      <c r="Z26" s="21">
        <v>5782928.3949999986</v>
      </c>
      <c r="AA26" s="21">
        <v>0</v>
      </c>
      <c r="AB26" s="21">
        <v>0</v>
      </c>
      <c r="AC26" s="21">
        <v>274503.09600000008</v>
      </c>
      <c r="AD26" s="21">
        <v>1130106.5779999997</v>
      </c>
      <c r="AE26" s="21">
        <v>0</v>
      </c>
      <c r="AF26" s="21">
        <v>23526.65</v>
      </c>
      <c r="AG26" s="21">
        <v>0</v>
      </c>
      <c r="AH26" s="21">
        <v>0</v>
      </c>
      <c r="AI26" s="21">
        <v>0</v>
      </c>
      <c r="AJ26" s="21">
        <v>1004126</v>
      </c>
      <c r="AK26" s="21">
        <v>11345.2</v>
      </c>
      <c r="AL26" s="21">
        <v>0</v>
      </c>
      <c r="AM26" s="21">
        <v>71339.17</v>
      </c>
      <c r="AN26" s="21">
        <v>0</v>
      </c>
      <c r="AO26" s="21">
        <v>0</v>
      </c>
      <c r="AP26" s="21">
        <v>80171.807000000001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773408.72799999954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19693.68</v>
      </c>
      <c r="BO26" s="21">
        <v>0</v>
      </c>
      <c r="BP26" s="21">
        <v>26530850.020000003</v>
      </c>
      <c r="BQ26" s="21">
        <v>1130838.4749999999</v>
      </c>
      <c r="BR26" s="21">
        <v>6847550.5749999993</v>
      </c>
      <c r="BS26" s="21">
        <v>4671993.5449999981</v>
      </c>
      <c r="BT26" s="21">
        <v>0</v>
      </c>
      <c r="BU26" s="21">
        <v>0</v>
      </c>
      <c r="BV26" s="21">
        <v>0</v>
      </c>
      <c r="BW26" s="21">
        <v>641.23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2">
        <v>156412508.8106145</v>
      </c>
      <c r="CJ26" s="21">
        <v>1125</v>
      </c>
      <c r="CK26" s="21">
        <v>6948</v>
      </c>
      <c r="CL26" s="22">
        <v>26185138.159999922</v>
      </c>
      <c r="CM26" s="21">
        <v>1226728.1500000018</v>
      </c>
      <c r="CN26" s="21">
        <v>24958410.00999992</v>
      </c>
      <c r="CO26" s="22">
        <v>130219297.65061457</v>
      </c>
      <c r="CP26" s="21">
        <v>6245230.8400000073</v>
      </c>
      <c r="CQ26" s="21">
        <v>123974066.81061457</v>
      </c>
      <c r="CR26" s="21">
        <v>216813.41999994777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2">
        <v>0</v>
      </c>
      <c r="DC26" s="21">
        <v>0</v>
      </c>
      <c r="DD26" s="21">
        <v>0</v>
      </c>
      <c r="DE26" s="22">
        <v>0</v>
      </c>
      <c r="DF26" s="21">
        <v>0</v>
      </c>
      <c r="DG26" s="21">
        <v>0</v>
      </c>
      <c r="DH26" s="22">
        <v>0</v>
      </c>
      <c r="DI26" s="21">
        <v>0</v>
      </c>
      <c r="DJ26" s="21">
        <v>0</v>
      </c>
      <c r="DK26" s="21">
        <v>0</v>
      </c>
      <c r="DL26" s="21">
        <v>1203124045.5056145</v>
      </c>
    </row>
    <row r="27" spans="1:116" ht="12.75" customHeight="1" x14ac:dyDescent="0.2">
      <c r="A27" s="64" t="s">
        <v>185</v>
      </c>
      <c r="B27" s="20">
        <v>1030</v>
      </c>
      <c r="C27" s="65" t="s">
        <v>146</v>
      </c>
      <c r="D27" s="22">
        <v>530227.79999999981</v>
      </c>
      <c r="E27" s="21">
        <v>130067.28999999998</v>
      </c>
      <c r="F27" s="21">
        <v>246827.05999999982</v>
      </c>
      <c r="G27" s="21">
        <v>153333.45000000004</v>
      </c>
      <c r="H27" s="21">
        <v>0</v>
      </c>
      <c r="I27" s="21">
        <v>439652.03999999992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4617.76</v>
      </c>
      <c r="P27" s="21">
        <v>11096364.4</v>
      </c>
      <c r="Q27" s="21">
        <v>0</v>
      </c>
      <c r="R27" s="21">
        <v>0</v>
      </c>
      <c r="S27" s="21">
        <v>0</v>
      </c>
      <c r="T27" s="21">
        <v>2412527.6800000006</v>
      </c>
      <c r="U27" s="21">
        <v>0</v>
      </c>
      <c r="V27" s="21">
        <v>1240242.1800000002</v>
      </c>
      <c r="W27" s="21">
        <v>4355416.7099999981</v>
      </c>
      <c r="X27" s="21">
        <v>0</v>
      </c>
      <c r="Y27" s="21">
        <v>20058.72</v>
      </c>
      <c r="Z27" s="21">
        <v>3935.8299999999995</v>
      </c>
      <c r="AA27" s="21">
        <v>0</v>
      </c>
      <c r="AB27" s="21">
        <v>0</v>
      </c>
      <c r="AC27" s="21">
        <v>18521.149999999998</v>
      </c>
      <c r="AD27" s="21">
        <v>1450.0000000000002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491090.78000000038</v>
      </c>
      <c r="AN27" s="21">
        <v>0</v>
      </c>
      <c r="AO27" s="21">
        <v>0</v>
      </c>
      <c r="AP27" s="21">
        <v>20597021.890000001</v>
      </c>
      <c r="AQ27" s="21">
        <v>0</v>
      </c>
      <c r="AR27" s="21">
        <v>0</v>
      </c>
      <c r="AS27" s="21">
        <v>0</v>
      </c>
      <c r="AT27" s="21">
        <v>2269370.4199999995</v>
      </c>
      <c r="AU27" s="21">
        <v>39254.529999999992</v>
      </c>
      <c r="AV27" s="21">
        <v>3253.5000000000005</v>
      </c>
      <c r="AW27" s="21">
        <v>0</v>
      </c>
      <c r="AX27" s="21">
        <v>3108.9400000000005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377150.82999999984</v>
      </c>
      <c r="BE27" s="21">
        <v>602.11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104728.42000000001</v>
      </c>
      <c r="BO27" s="21">
        <v>0</v>
      </c>
      <c r="BP27" s="21">
        <v>8687.4100000000035</v>
      </c>
      <c r="BQ27" s="21">
        <v>0</v>
      </c>
      <c r="BR27" s="21">
        <v>51208.080000000009</v>
      </c>
      <c r="BS27" s="21">
        <v>514055.45000000054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14340.060000000003</v>
      </c>
      <c r="CB27" s="21">
        <v>0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22550</v>
      </c>
      <c r="CI27" s="22">
        <v>322743378.10999995</v>
      </c>
      <c r="CJ27" s="21">
        <v>0</v>
      </c>
      <c r="CK27" s="21">
        <v>0</v>
      </c>
      <c r="CL27" s="22">
        <v>135587</v>
      </c>
      <c r="CM27" s="21">
        <v>0</v>
      </c>
      <c r="CN27" s="21">
        <v>135587</v>
      </c>
      <c r="CO27" s="22">
        <v>322607791.10999995</v>
      </c>
      <c r="CP27" s="21">
        <v>0</v>
      </c>
      <c r="CQ27" s="21">
        <v>322607791.10999995</v>
      </c>
      <c r="CR27" s="21">
        <v>17978.640000000003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2">
        <v>0</v>
      </c>
      <c r="DC27" s="21">
        <v>0</v>
      </c>
      <c r="DD27" s="21">
        <v>0</v>
      </c>
      <c r="DE27" s="22">
        <v>0</v>
      </c>
      <c r="DF27" s="21">
        <v>0</v>
      </c>
      <c r="DG27" s="21">
        <v>0</v>
      </c>
      <c r="DH27" s="22">
        <v>0</v>
      </c>
      <c r="DI27" s="21">
        <v>0</v>
      </c>
      <c r="DJ27" s="21">
        <v>0</v>
      </c>
      <c r="DK27" s="21">
        <v>0</v>
      </c>
      <c r="DL27" s="21">
        <v>367380793.43999976</v>
      </c>
    </row>
    <row r="28" spans="1:116" ht="12.75" customHeight="1" x14ac:dyDescent="0.2">
      <c r="A28" s="64" t="s">
        <v>187</v>
      </c>
      <c r="B28" s="20">
        <v>1031</v>
      </c>
      <c r="C28" s="65" t="s">
        <v>146</v>
      </c>
      <c r="D28" s="22">
        <v>298006.87</v>
      </c>
      <c r="E28" s="21">
        <v>106085.56</v>
      </c>
      <c r="F28" s="21">
        <v>0</v>
      </c>
      <c r="G28" s="21">
        <v>191921.31</v>
      </c>
      <c r="H28" s="21">
        <v>0</v>
      </c>
      <c r="I28" s="21">
        <v>32979.949999999997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1800</v>
      </c>
      <c r="W28" s="21">
        <v>92378.880000000005</v>
      </c>
      <c r="X28" s="21">
        <v>0</v>
      </c>
      <c r="Y28" s="21">
        <v>0</v>
      </c>
      <c r="Z28" s="21">
        <v>103213.3</v>
      </c>
      <c r="AA28" s="21">
        <v>0</v>
      </c>
      <c r="AB28" s="21">
        <v>0</v>
      </c>
      <c r="AC28" s="21">
        <v>0</v>
      </c>
      <c r="AD28" s="21">
        <v>81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463.69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835.55</v>
      </c>
      <c r="BO28" s="21">
        <v>0</v>
      </c>
      <c r="BP28" s="21">
        <v>1278.7</v>
      </c>
      <c r="BQ28" s="21">
        <v>0</v>
      </c>
      <c r="BR28" s="21">
        <v>0</v>
      </c>
      <c r="BS28" s="21">
        <v>1064.1099999999999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2">
        <v>0</v>
      </c>
      <c r="CJ28" s="21">
        <v>0</v>
      </c>
      <c r="CK28" s="21">
        <v>0</v>
      </c>
      <c r="CL28" s="22">
        <v>0</v>
      </c>
      <c r="CM28" s="21">
        <v>0</v>
      </c>
      <c r="CN28" s="21">
        <v>0</v>
      </c>
      <c r="CO28" s="22">
        <v>0</v>
      </c>
      <c r="CP28" s="21">
        <v>0</v>
      </c>
      <c r="CQ28" s="21">
        <v>0</v>
      </c>
      <c r="CR28" s="21">
        <v>7142.26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2">
        <v>0</v>
      </c>
      <c r="DC28" s="21">
        <v>0</v>
      </c>
      <c r="DD28" s="21">
        <v>0</v>
      </c>
      <c r="DE28" s="22">
        <v>0</v>
      </c>
      <c r="DF28" s="21">
        <v>0</v>
      </c>
      <c r="DG28" s="21">
        <v>0</v>
      </c>
      <c r="DH28" s="22">
        <v>0</v>
      </c>
      <c r="DI28" s="21">
        <v>0</v>
      </c>
      <c r="DJ28" s="21">
        <v>0</v>
      </c>
      <c r="DK28" s="21">
        <v>0</v>
      </c>
      <c r="DL28" s="21">
        <v>539244.30999999994</v>
      </c>
    </row>
    <row r="29" spans="1:116" ht="12.75" customHeight="1" x14ac:dyDescent="0.2">
      <c r="A29" s="64" t="s">
        <v>189</v>
      </c>
      <c r="B29" s="20">
        <v>1032</v>
      </c>
      <c r="C29" s="65" t="s">
        <v>146</v>
      </c>
      <c r="D29" s="22">
        <v>198007298.26479986</v>
      </c>
      <c r="E29" s="21">
        <v>13319329.538900344</v>
      </c>
      <c r="F29" s="21">
        <v>112881327.04748149</v>
      </c>
      <c r="G29" s="21">
        <v>71806641.678418025</v>
      </c>
      <c r="H29" s="21">
        <v>127732875.41620001</v>
      </c>
      <c r="I29" s="21">
        <v>1433953.69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2930278.0577000002</v>
      </c>
      <c r="P29" s="21">
        <v>0</v>
      </c>
      <c r="Q29" s="21">
        <v>0</v>
      </c>
      <c r="R29" s="21">
        <v>0</v>
      </c>
      <c r="S29" s="21">
        <v>0</v>
      </c>
      <c r="T29" s="21">
        <v>8119964.8999999976</v>
      </c>
      <c r="U29" s="21">
        <v>9542.85</v>
      </c>
      <c r="V29" s="21">
        <v>1793463.83</v>
      </c>
      <c r="W29" s="21">
        <v>10313106.43</v>
      </c>
      <c r="X29" s="21">
        <v>19147.210000000003</v>
      </c>
      <c r="Y29" s="21">
        <v>4678</v>
      </c>
      <c r="Z29" s="21">
        <v>23710341.093499999</v>
      </c>
      <c r="AA29" s="21">
        <v>0</v>
      </c>
      <c r="AB29" s="21">
        <v>0</v>
      </c>
      <c r="AC29" s="21">
        <v>21235.719999999998</v>
      </c>
      <c r="AD29" s="21">
        <v>23484507.381300006</v>
      </c>
      <c r="AE29" s="21">
        <v>0</v>
      </c>
      <c r="AF29" s="21">
        <v>412066.02</v>
      </c>
      <c r="AG29" s="21">
        <v>129669</v>
      </c>
      <c r="AH29" s="21">
        <v>129669</v>
      </c>
      <c r="AI29" s="21">
        <v>15289.19</v>
      </c>
      <c r="AJ29" s="21">
        <v>16434.71</v>
      </c>
      <c r="AK29" s="21">
        <v>419846.67</v>
      </c>
      <c r="AL29" s="21">
        <v>0</v>
      </c>
      <c r="AM29" s="21">
        <v>0</v>
      </c>
      <c r="AN29" s="21">
        <v>86907.63</v>
      </c>
      <c r="AO29" s="21">
        <v>0</v>
      </c>
      <c r="AP29" s="21">
        <v>3422694.32</v>
      </c>
      <c r="AQ29" s="21">
        <v>0</v>
      </c>
      <c r="AR29" s="21">
        <v>0</v>
      </c>
      <c r="AS29" s="21">
        <v>0</v>
      </c>
      <c r="AT29" s="21">
        <v>283548965.87830001</v>
      </c>
      <c r="AU29" s="21">
        <v>35069490.454299994</v>
      </c>
      <c r="AV29" s="21">
        <v>71709472.208199978</v>
      </c>
      <c r="AW29" s="21">
        <v>0</v>
      </c>
      <c r="AX29" s="21">
        <v>35258873.008599997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19259994.3402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322148.25</v>
      </c>
      <c r="BO29" s="21">
        <v>0</v>
      </c>
      <c r="BP29" s="21">
        <v>15013273.9516</v>
      </c>
      <c r="BQ29" s="21">
        <v>5399640.0499999998</v>
      </c>
      <c r="BR29" s="21">
        <v>17052258.41</v>
      </c>
      <c r="BS29" s="21">
        <v>100538321.05880001</v>
      </c>
      <c r="BT29" s="21">
        <v>0</v>
      </c>
      <c r="BU29" s="21">
        <v>0</v>
      </c>
      <c r="BV29" s="21">
        <v>295344.94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606.63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2">
        <v>14439868.849999998</v>
      </c>
      <c r="CJ29" s="21">
        <v>1200</v>
      </c>
      <c r="CK29" s="21">
        <v>0</v>
      </c>
      <c r="CL29" s="22">
        <v>2361718.63</v>
      </c>
      <c r="CM29" s="21">
        <v>85221.85</v>
      </c>
      <c r="CN29" s="21">
        <v>2276496.7799999998</v>
      </c>
      <c r="CO29" s="22">
        <v>12076950.219999999</v>
      </c>
      <c r="CP29" s="21">
        <v>1168040.27</v>
      </c>
      <c r="CQ29" s="21">
        <v>10908909.949999999</v>
      </c>
      <c r="CR29" s="21">
        <v>141741.96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2">
        <v>0</v>
      </c>
      <c r="DC29" s="21">
        <v>0</v>
      </c>
      <c r="DD29" s="21">
        <v>0</v>
      </c>
      <c r="DE29" s="22">
        <v>0</v>
      </c>
      <c r="DF29" s="21">
        <v>0</v>
      </c>
      <c r="DG29" s="21">
        <v>0</v>
      </c>
      <c r="DH29" s="22">
        <v>0</v>
      </c>
      <c r="DI29" s="21">
        <v>0</v>
      </c>
      <c r="DJ29" s="21">
        <v>0</v>
      </c>
      <c r="DK29" s="21">
        <v>0</v>
      </c>
      <c r="DL29" s="21">
        <v>1000262969.3734998</v>
      </c>
    </row>
    <row r="30" spans="1:116" ht="12.75" customHeight="1" x14ac:dyDescent="0.2">
      <c r="A30" s="64" t="s">
        <v>191</v>
      </c>
      <c r="B30" s="20">
        <v>1034</v>
      </c>
      <c r="C30" s="65" t="s">
        <v>146</v>
      </c>
      <c r="D30" s="22">
        <v>7314189.4900000002</v>
      </c>
      <c r="E30" s="21">
        <v>669603.16999999981</v>
      </c>
      <c r="F30" s="21">
        <v>1958903.59</v>
      </c>
      <c r="G30" s="21">
        <v>4685682.7300000004</v>
      </c>
      <c r="H30" s="21">
        <v>724740.78</v>
      </c>
      <c r="I30" s="21">
        <v>393458.37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25095169.870000001</v>
      </c>
      <c r="P30" s="21">
        <v>0</v>
      </c>
      <c r="Q30" s="21">
        <v>29427.68</v>
      </c>
      <c r="R30" s="21">
        <v>0</v>
      </c>
      <c r="S30" s="21">
        <v>0</v>
      </c>
      <c r="T30" s="21">
        <v>442995999.97999901</v>
      </c>
      <c r="U30" s="21">
        <v>12318743.389999967</v>
      </c>
      <c r="V30" s="21">
        <v>7300650.2999999998</v>
      </c>
      <c r="W30" s="21">
        <v>40422903.579999998</v>
      </c>
      <c r="X30" s="21">
        <v>0</v>
      </c>
      <c r="Y30" s="21">
        <v>66330.39</v>
      </c>
      <c r="Z30" s="21">
        <v>2632998.2799999998</v>
      </c>
      <c r="AA30" s="21">
        <v>0</v>
      </c>
      <c r="AB30" s="21">
        <v>0</v>
      </c>
      <c r="AC30" s="21">
        <v>147805.06</v>
      </c>
      <c r="AD30" s="21">
        <v>2503263.46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437536.42</v>
      </c>
      <c r="AK30" s="21">
        <v>89222.48</v>
      </c>
      <c r="AL30" s="21">
        <v>0</v>
      </c>
      <c r="AM30" s="21">
        <v>0</v>
      </c>
      <c r="AN30" s="21">
        <v>0</v>
      </c>
      <c r="AO30" s="21">
        <v>0</v>
      </c>
      <c r="AP30" s="21">
        <v>770</v>
      </c>
      <c r="AQ30" s="21">
        <v>0</v>
      </c>
      <c r="AR30" s="21">
        <v>0</v>
      </c>
      <c r="AS30" s="21">
        <v>0</v>
      </c>
      <c r="AT30" s="21">
        <v>16249312.609999999</v>
      </c>
      <c r="AU30" s="21">
        <v>446939.37</v>
      </c>
      <c r="AV30" s="21">
        <v>557209.02</v>
      </c>
      <c r="AW30" s="21">
        <v>0</v>
      </c>
      <c r="AX30" s="21">
        <v>291891.42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1012940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72174.75</v>
      </c>
      <c r="BM30" s="21">
        <v>0</v>
      </c>
      <c r="BN30" s="21">
        <v>810936.82</v>
      </c>
      <c r="BO30" s="21">
        <v>0</v>
      </c>
      <c r="BP30" s="21">
        <v>5700680.1200000001</v>
      </c>
      <c r="BQ30" s="21">
        <v>45018.25</v>
      </c>
      <c r="BR30" s="21">
        <v>3722857.83</v>
      </c>
      <c r="BS30" s="21">
        <v>1940368.59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2">
        <v>11608000.289999999</v>
      </c>
      <c r="CJ30" s="21">
        <v>0</v>
      </c>
      <c r="CK30" s="21">
        <v>0</v>
      </c>
      <c r="CL30" s="22">
        <v>0</v>
      </c>
      <c r="CM30" s="21">
        <v>0</v>
      </c>
      <c r="CN30" s="21">
        <v>0</v>
      </c>
      <c r="CO30" s="22">
        <v>11608000.289999999</v>
      </c>
      <c r="CP30" s="21">
        <v>0</v>
      </c>
      <c r="CQ30" s="21">
        <v>11608000.289999999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2">
        <v>0</v>
      </c>
      <c r="DC30" s="21">
        <v>0</v>
      </c>
      <c r="DD30" s="21">
        <v>0</v>
      </c>
      <c r="DE30" s="22">
        <v>0</v>
      </c>
      <c r="DF30" s="21">
        <v>0</v>
      </c>
      <c r="DG30" s="21">
        <v>0</v>
      </c>
      <c r="DH30" s="22">
        <v>0</v>
      </c>
      <c r="DI30" s="21">
        <v>0</v>
      </c>
      <c r="DJ30" s="21">
        <v>0</v>
      </c>
      <c r="DK30" s="21">
        <v>0</v>
      </c>
      <c r="DL30" s="21">
        <v>584931538.59999895</v>
      </c>
    </row>
    <row r="31" spans="1:116" ht="12.75" customHeight="1" x14ac:dyDescent="0.2">
      <c r="A31" s="64" t="s">
        <v>193</v>
      </c>
      <c r="B31" s="20">
        <v>1035</v>
      </c>
      <c r="C31" s="65" t="s">
        <v>146</v>
      </c>
      <c r="D31" s="22">
        <v>48812836.327622995</v>
      </c>
      <c r="E31" s="21">
        <v>1600922.950069</v>
      </c>
      <c r="F31" s="21">
        <v>5072289.1806189995</v>
      </c>
      <c r="G31" s="21">
        <v>42139624.196934998</v>
      </c>
      <c r="H31" s="21">
        <v>11137107.618267</v>
      </c>
      <c r="I31" s="21">
        <v>6439413.1400000043</v>
      </c>
      <c r="J31" s="21">
        <v>0</v>
      </c>
      <c r="K31" s="21">
        <v>740916.97</v>
      </c>
      <c r="L31" s="21">
        <v>0</v>
      </c>
      <c r="M31" s="21">
        <v>0</v>
      </c>
      <c r="N31" s="21">
        <v>0</v>
      </c>
      <c r="O31" s="21">
        <v>5492646.7049329998</v>
      </c>
      <c r="P31" s="21">
        <v>0</v>
      </c>
      <c r="Q31" s="21">
        <v>2172929.1326859999</v>
      </c>
      <c r="R31" s="21">
        <v>0</v>
      </c>
      <c r="S31" s="21">
        <v>0</v>
      </c>
      <c r="T31" s="21">
        <v>559732532.40999997</v>
      </c>
      <c r="U31" s="21">
        <v>454581.06033100002</v>
      </c>
      <c r="V31" s="21">
        <v>109393129.40000001</v>
      </c>
      <c r="W31" s="21">
        <v>196291285.22</v>
      </c>
      <c r="X31" s="21">
        <v>81963.260001000002</v>
      </c>
      <c r="Y31" s="21">
        <v>3938212.4025889998</v>
      </c>
      <c r="Z31" s="21">
        <v>3270287.7141249999</v>
      </c>
      <c r="AA31" s="21">
        <v>0</v>
      </c>
      <c r="AB31" s="21">
        <v>0</v>
      </c>
      <c r="AC31" s="21">
        <v>678426.07066600001</v>
      </c>
      <c r="AD31" s="21">
        <v>5394957.6888669999</v>
      </c>
      <c r="AE31" s="21">
        <v>0</v>
      </c>
      <c r="AF31" s="21">
        <v>498135.47000299999</v>
      </c>
      <c r="AG31" s="21">
        <v>0</v>
      </c>
      <c r="AH31" s="21">
        <v>0</v>
      </c>
      <c r="AI31" s="21">
        <v>0</v>
      </c>
      <c r="AJ31" s="21">
        <v>9520</v>
      </c>
      <c r="AK31" s="21">
        <v>137244.20004600001</v>
      </c>
      <c r="AL31" s="21">
        <v>0</v>
      </c>
      <c r="AM31" s="21">
        <v>3349367.5060359999</v>
      </c>
      <c r="AN31" s="21">
        <v>0</v>
      </c>
      <c r="AO31" s="21">
        <v>6000</v>
      </c>
      <c r="AP31" s="21">
        <v>157425.75988100001</v>
      </c>
      <c r="AQ31" s="21">
        <v>0</v>
      </c>
      <c r="AR31" s="21">
        <v>0</v>
      </c>
      <c r="AS31" s="21">
        <v>0</v>
      </c>
      <c r="AT31" s="21">
        <v>77825537.264536008</v>
      </c>
      <c r="AU31" s="21">
        <v>3877903.099248</v>
      </c>
      <c r="AV31" s="21">
        <v>3649194.9088949999</v>
      </c>
      <c r="AW31" s="21">
        <v>0</v>
      </c>
      <c r="AX31" s="21">
        <v>3742860.6088610003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1254257.351634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72165.370053999999</v>
      </c>
      <c r="BM31" s="21">
        <v>0</v>
      </c>
      <c r="BN31" s="21">
        <v>16962849.009755</v>
      </c>
      <c r="BO31" s="21">
        <v>0</v>
      </c>
      <c r="BP31" s="21">
        <v>5166980.3604199998</v>
      </c>
      <c r="BQ31" s="21">
        <v>16274070.904080998</v>
      </c>
      <c r="BR31" s="21">
        <v>33495487.254271001</v>
      </c>
      <c r="BS31" s="21">
        <v>4635620.4719430003</v>
      </c>
      <c r="BT31" s="21">
        <v>0</v>
      </c>
      <c r="BU31" s="21">
        <v>0</v>
      </c>
      <c r="BV31" s="21">
        <v>3563933.268098</v>
      </c>
      <c r="BW31" s="21">
        <v>58896.06</v>
      </c>
      <c r="BX31" s="21">
        <v>0</v>
      </c>
      <c r="BY31" s="21">
        <v>0</v>
      </c>
      <c r="BZ31" s="21">
        <v>1341755.27</v>
      </c>
      <c r="CA31" s="21">
        <v>16557133.039999999</v>
      </c>
      <c r="CB31" s="21">
        <v>372465.07</v>
      </c>
      <c r="CC31" s="21">
        <v>15086520.77</v>
      </c>
      <c r="CD31" s="21">
        <v>0</v>
      </c>
      <c r="CE31" s="21">
        <v>0</v>
      </c>
      <c r="CF31" s="21">
        <v>177914.42</v>
      </c>
      <c r="CG31" s="21">
        <v>1364291.02</v>
      </c>
      <c r="CH31" s="21">
        <v>42528.54</v>
      </c>
      <c r="CI31" s="22">
        <v>18705192.720040001</v>
      </c>
      <c r="CJ31" s="21">
        <v>0</v>
      </c>
      <c r="CK31" s="21">
        <v>1084042.54</v>
      </c>
      <c r="CL31" s="22">
        <v>17425410.940000001</v>
      </c>
      <c r="CM31" s="21">
        <v>573337.59</v>
      </c>
      <c r="CN31" s="21">
        <v>16852073.350000001</v>
      </c>
      <c r="CO31" s="22">
        <v>195739.24004</v>
      </c>
      <c r="CP31" s="21">
        <v>150436.17004</v>
      </c>
      <c r="CQ31" s="21">
        <v>45303.07</v>
      </c>
      <c r="CR31" s="21">
        <v>4321864.5310939997</v>
      </c>
      <c r="CS31" s="21">
        <v>0</v>
      </c>
      <c r="CT31" s="21">
        <v>13935.25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2">
        <v>0</v>
      </c>
      <c r="DC31" s="21">
        <v>0</v>
      </c>
      <c r="DD31" s="21">
        <v>0</v>
      </c>
      <c r="DE31" s="22">
        <v>0</v>
      </c>
      <c r="DF31" s="21">
        <v>0</v>
      </c>
      <c r="DG31" s="21">
        <v>0</v>
      </c>
      <c r="DH31" s="22">
        <v>0</v>
      </c>
      <c r="DI31" s="21">
        <v>0</v>
      </c>
      <c r="DJ31" s="21">
        <v>0</v>
      </c>
      <c r="DK31" s="21">
        <v>0</v>
      </c>
      <c r="DL31" s="21">
        <v>1186752274.618984</v>
      </c>
    </row>
    <row r="32" spans="1:116" ht="12.75" customHeight="1" x14ac:dyDescent="0.2">
      <c r="A32" s="64" t="s">
        <v>195</v>
      </c>
      <c r="B32" s="20">
        <v>1036</v>
      </c>
      <c r="C32" s="65" t="s">
        <v>146</v>
      </c>
      <c r="D32" s="22">
        <v>3694481.6000000006</v>
      </c>
      <c r="E32" s="21">
        <v>564399.43999999936</v>
      </c>
      <c r="F32" s="21">
        <v>2368497.360000005</v>
      </c>
      <c r="G32" s="21">
        <v>761584.79999999597</v>
      </c>
      <c r="H32" s="21">
        <v>13295.02</v>
      </c>
      <c r="I32" s="21">
        <v>572740.74000000022</v>
      </c>
      <c r="J32" s="21">
        <v>0</v>
      </c>
      <c r="K32" s="21">
        <v>711363.89999999991</v>
      </c>
      <c r="L32" s="21">
        <v>0</v>
      </c>
      <c r="M32" s="21">
        <v>0</v>
      </c>
      <c r="N32" s="21">
        <v>0</v>
      </c>
      <c r="O32" s="21">
        <v>435501.69999999995</v>
      </c>
      <c r="P32" s="21">
        <v>0</v>
      </c>
      <c r="Q32" s="21">
        <v>21943.030000000002</v>
      </c>
      <c r="R32" s="21">
        <v>0</v>
      </c>
      <c r="S32" s="21">
        <v>0</v>
      </c>
      <c r="T32" s="21">
        <v>37384528.529999591</v>
      </c>
      <c r="U32" s="21">
        <v>66415.47</v>
      </c>
      <c r="V32" s="21">
        <v>6089898.8499999922</v>
      </c>
      <c r="W32" s="21">
        <v>23567328.809999898</v>
      </c>
      <c r="X32" s="21">
        <v>-695.33</v>
      </c>
      <c r="Y32" s="21">
        <v>130035.70000000391</v>
      </c>
      <c r="Z32" s="21">
        <v>148625.30999999857</v>
      </c>
      <c r="AA32" s="21">
        <v>1050.3499999999999</v>
      </c>
      <c r="AB32" s="21">
        <v>0</v>
      </c>
      <c r="AC32" s="21">
        <v>18921.070000000025</v>
      </c>
      <c r="AD32" s="21">
        <v>13673.379999999901</v>
      </c>
      <c r="AE32" s="21">
        <v>0</v>
      </c>
      <c r="AF32" s="21">
        <v>10390</v>
      </c>
      <c r="AG32" s="21">
        <v>1498.5</v>
      </c>
      <c r="AH32" s="21">
        <v>249.25</v>
      </c>
      <c r="AI32" s="21">
        <v>0</v>
      </c>
      <c r="AJ32" s="21">
        <v>0</v>
      </c>
      <c r="AK32" s="21">
        <v>4617.6400000000003</v>
      </c>
      <c r="AL32" s="21">
        <v>0</v>
      </c>
      <c r="AM32" s="21">
        <v>0</v>
      </c>
      <c r="AN32" s="21">
        <v>0</v>
      </c>
      <c r="AO32" s="21">
        <v>0</v>
      </c>
      <c r="AP32" s="21">
        <v>2376.0199999999982</v>
      </c>
      <c r="AQ32" s="21">
        <v>0</v>
      </c>
      <c r="AR32" s="21">
        <v>0</v>
      </c>
      <c r="AS32" s="21">
        <v>0</v>
      </c>
      <c r="AT32" s="21">
        <v>16151553.239999978</v>
      </c>
      <c r="AU32" s="21">
        <v>1043327.0399999953</v>
      </c>
      <c r="AV32" s="21">
        <v>112498.39000000001</v>
      </c>
      <c r="AW32" s="21">
        <v>0</v>
      </c>
      <c r="AX32" s="21">
        <v>133914.29999999653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46958.469999999863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31760.570000000007</v>
      </c>
      <c r="BO32" s="21">
        <v>0</v>
      </c>
      <c r="BP32" s="21">
        <v>299546.75999998685</v>
      </c>
      <c r="BQ32" s="21">
        <v>0</v>
      </c>
      <c r="BR32" s="21">
        <v>1002886.67</v>
      </c>
      <c r="BS32" s="21">
        <v>184299.49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2">
        <v>14065736.720000001</v>
      </c>
      <c r="CJ32" s="21">
        <v>2228575.2500000019</v>
      </c>
      <c r="CK32" s="21">
        <v>18800</v>
      </c>
      <c r="CL32" s="22">
        <v>11818361.469999999</v>
      </c>
      <c r="CM32" s="21">
        <v>45453.78</v>
      </c>
      <c r="CN32" s="21">
        <v>11772907.689999999</v>
      </c>
      <c r="CO32" s="22">
        <v>0</v>
      </c>
      <c r="CP32" s="21">
        <v>0</v>
      </c>
      <c r="CQ32" s="21">
        <v>0</v>
      </c>
      <c r="CR32" s="21">
        <v>232759.76000000018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2">
        <v>0</v>
      </c>
      <c r="DC32" s="21">
        <v>0</v>
      </c>
      <c r="DD32" s="21">
        <v>0</v>
      </c>
      <c r="DE32" s="22">
        <v>0</v>
      </c>
      <c r="DF32" s="21">
        <v>0</v>
      </c>
      <c r="DG32" s="21">
        <v>0</v>
      </c>
      <c r="DH32" s="22">
        <v>0</v>
      </c>
      <c r="DI32" s="21">
        <v>0</v>
      </c>
      <c r="DJ32" s="21">
        <v>0</v>
      </c>
      <c r="DK32" s="21">
        <v>0</v>
      </c>
      <c r="DL32" s="21">
        <v>106193480.94999942</v>
      </c>
    </row>
    <row r="33" spans="1:116" ht="12.75" customHeight="1" x14ac:dyDescent="0.2">
      <c r="A33" s="64" t="s">
        <v>197</v>
      </c>
      <c r="B33" s="20">
        <v>1037</v>
      </c>
      <c r="C33" s="65" t="s">
        <v>146</v>
      </c>
      <c r="D33" s="22">
        <v>116321013.83999997</v>
      </c>
      <c r="E33" s="21">
        <v>60111054.370000012</v>
      </c>
      <c r="F33" s="21">
        <v>97375.900000000009</v>
      </c>
      <c r="G33" s="21">
        <v>56112583.56999997</v>
      </c>
      <c r="H33" s="21">
        <v>855.45</v>
      </c>
      <c r="I33" s="21">
        <v>141098.02000000005</v>
      </c>
      <c r="J33" s="21">
        <v>0</v>
      </c>
      <c r="K33" s="21">
        <v>840440.8900000006</v>
      </c>
      <c r="L33" s="21">
        <v>0</v>
      </c>
      <c r="M33" s="21">
        <v>0</v>
      </c>
      <c r="N33" s="21">
        <v>0</v>
      </c>
      <c r="O33" s="21">
        <v>164480.46000000002</v>
      </c>
      <c r="P33" s="21">
        <v>0</v>
      </c>
      <c r="Q33" s="21">
        <v>0</v>
      </c>
      <c r="R33" s="21">
        <v>0</v>
      </c>
      <c r="S33" s="21">
        <v>0</v>
      </c>
      <c r="T33" s="21">
        <v>4053610.1699999822</v>
      </c>
      <c r="U33" s="21">
        <v>32880.18</v>
      </c>
      <c r="V33" s="21">
        <v>570175.75000000116</v>
      </c>
      <c r="W33" s="21">
        <v>6782191.5800000206</v>
      </c>
      <c r="X33" s="21">
        <v>0</v>
      </c>
      <c r="Y33" s="21">
        <v>311550</v>
      </c>
      <c r="Z33" s="21">
        <v>16887852.009999998</v>
      </c>
      <c r="AA33" s="21">
        <v>0</v>
      </c>
      <c r="AB33" s="21">
        <v>0</v>
      </c>
      <c r="AC33" s="21">
        <v>14275.47000000001</v>
      </c>
      <c r="AD33" s="21">
        <v>205360.47000000003</v>
      </c>
      <c r="AE33" s="21">
        <v>0</v>
      </c>
      <c r="AF33" s="21">
        <v>29030.400000000001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12203423.930000002</v>
      </c>
      <c r="AN33" s="21">
        <v>12600</v>
      </c>
      <c r="AO33" s="21">
        <v>0</v>
      </c>
      <c r="AP33" s="21">
        <v>22500</v>
      </c>
      <c r="AQ33" s="21">
        <v>0</v>
      </c>
      <c r="AR33" s="21">
        <v>0</v>
      </c>
      <c r="AS33" s="21">
        <v>0</v>
      </c>
      <c r="AT33" s="21">
        <v>24853263.890000079</v>
      </c>
      <c r="AU33" s="21">
        <v>496747.55000000075</v>
      </c>
      <c r="AV33" s="21">
        <v>1047198.9200000012</v>
      </c>
      <c r="AW33" s="21">
        <v>0</v>
      </c>
      <c r="AX33" s="21">
        <v>591252.57000000065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497778.07999999874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65011.930000000044</v>
      </c>
      <c r="BO33" s="21">
        <v>0</v>
      </c>
      <c r="BP33" s="21">
        <v>22453917.769999985</v>
      </c>
      <c r="BQ33" s="21">
        <v>0</v>
      </c>
      <c r="BR33" s="21">
        <v>0</v>
      </c>
      <c r="BS33" s="21">
        <v>4554093.6400000053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32983.97</v>
      </c>
      <c r="CE33" s="21">
        <v>0</v>
      </c>
      <c r="CF33" s="21">
        <v>0</v>
      </c>
      <c r="CG33" s="21">
        <v>0</v>
      </c>
      <c r="CH33" s="21">
        <v>0</v>
      </c>
      <c r="CI33" s="22">
        <v>0</v>
      </c>
      <c r="CJ33" s="21">
        <v>0</v>
      </c>
      <c r="CK33" s="21">
        <v>0</v>
      </c>
      <c r="CL33" s="22">
        <v>0</v>
      </c>
      <c r="CM33" s="21">
        <v>0</v>
      </c>
      <c r="CN33" s="21">
        <v>0</v>
      </c>
      <c r="CO33" s="22">
        <v>0</v>
      </c>
      <c r="CP33" s="21">
        <v>0</v>
      </c>
      <c r="CQ33" s="21">
        <v>0</v>
      </c>
      <c r="CR33" s="21">
        <v>826949.64000000188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2">
        <v>0</v>
      </c>
      <c r="DC33" s="21">
        <v>0</v>
      </c>
      <c r="DD33" s="21">
        <v>0</v>
      </c>
      <c r="DE33" s="22">
        <v>0</v>
      </c>
      <c r="DF33" s="21">
        <v>0</v>
      </c>
      <c r="DG33" s="21">
        <v>0</v>
      </c>
      <c r="DH33" s="22">
        <v>0</v>
      </c>
      <c r="DI33" s="21">
        <v>0</v>
      </c>
      <c r="DJ33" s="21">
        <v>0</v>
      </c>
      <c r="DK33" s="21">
        <v>0</v>
      </c>
      <c r="DL33" s="21">
        <v>214012536.58000007</v>
      </c>
    </row>
    <row r="34" spans="1:116" ht="12.75" customHeight="1" x14ac:dyDescent="0.2">
      <c r="A34" s="64" t="s">
        <v>199</v>
      </c>
      <c r="B34" s="20">
        <v>1038</v>
      </c>
      <c r="C34" s="65" t="s">
        <v>146</v>
      </c>
      <c r="D34" s="22">
        <v>46297242.977799989</v>
      </c>
      <c r="E34" s="21">
        <v>7897462.6097665904</v>
      </c>
      <c r="F34" s="21">
        <v>38399780.368033402</v>
      </c>
      <c r="G34" s="21">
        <v>0</v>
      </c>
      <c r="H34" s="21">
        <v>93171368.230000004</v>
      </c>
      <c r="I34" s="21">
        <v>872214.53000000096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75979376.615600005</v>
      </c>
      <c r="P34" s="21">
        <v>0</v>
      </c>
      <c r="Q34" s="21">
        <v>13975.23</v>
      </c>
      <c r="R34" s="21">
        <v>0</v>
      </c>
      <c r="S34" s="21">
        <v>0</v>
      </c>
      <c r="T34" s="21">
        <v>0</v>
      </c>
      <c r="U34" s="21">
        <v>0</v>
      </c>
      <c r="V34" s="21">
        <v>57902.05</v>
      </c>
      <c r="W34" s="21">
        <v>1010795.06</v>
      </c>
      <c r="X34" s="21">
        <v>0</v>
      </c>
      <c r="Y34" s="21">
        <v>2858762.8089000001</v>
      </c>
      <c r="Z34" s="21">
        <v>9807063.2846000008</v>
      </c>
      <c r="AA34" s="21">
        <v>0</v>
      </c>
      <c r="AB34" s="21">
        <v>0</v>
      </c>
      <c r="AC34" s="21">
        <v>37497519.799999997</v>
      </c>
      <c r="AD34" s="21">
        <v>54921015.452100001</v>
      </c>
      <c r="AE34" s="21">
        <v>0</v>
      </c>
      <c r="AF34" s="21">
        <v>10537.38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15457274.749199999</v>
      </c>
      <c r="AN34" s="21">
        <v>790236.62</v>
      </c>
      <c r="AO34" s="21">
        <v>11526.65</v>
      </c>
      <c r="AP34" s="21">
        <v>371239.32</v>
      </c>
      <c r="AQ34" s="21">
        <v>0</v>
      </c>
      <c r="AR34" s="21">
        <v>0</v>
      </c>
      <c r="AS34" s="21">
        <v>0</v>
      </c>
      <c r="AT34" s="21">
        <v>90341580.247299999</v>
      </c>
      <c r="AU34" s="21">
        <v>39333282.076499999</v>
      </c>
      <c r="AV34" s="21">
        <v>1814216.07</v>
      </c>
      <c r="AW34" s="21">
        <v>0</v>
      </c>
      <c r="AX34" s="21">
        <v>1720.85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3263432.4039000701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1331245.77</v>
      </c>
      <c r="BQ34" s="21">
        <v>0</v>
      </c>
      <c r="BR34" s="21">
        <v>0</v>
      </c>
      <c r="BS34" s="21">
        <v>3775997173.4303498</v>
      </c>
      <c r="BT34" s="21">
        <v>0</v>
      </c>
      <c r="BU34" s="21">
        <v>0</v>
      </c>
      <c r="BV34" s="21">
        <v>39938630.18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1066178.8899999999</v>
      </c>
      <c r="CI34" s="22">
        <v>153969.93</v>
      </c>
      <c r="CJ34" s="21">
        <v>149119.93</v>
      </c>
      <c r="CK34" s="21">
        <v>4850</v>
      </c>
      <c r="CL34" s="22">
        <v>0</v>
      </c>
      <c r="CM34" s="21">
        <v>0</v>
      </c>
      <c r="CN34" s="21">
        <v>0</v>
      </c>
      <c r="CO34" s="22">
        <v>0</v>
      </c>
      <c r="CP34" s="21">
        <v>0</v>
      </c>
      <c r="CQ34" s="21">
        <v>0</v>
      </c>
      <c r="CR34" s="21">
        <v>15940203.304999899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2">
        <v>0</v>
      </c>
      <c r="DC34" s="21">
        <v>0</v>
      </c>
      <c r="DD34" s="21">
        <v>0</v>
      </c>
      <c r="DE34" s="22">
        <v>0</v>
      </c>
      <c r="DF34" s="21">
        <v>0</v>
      </c>
      <c r="DG34" s="21">
        <v>0</v>
      </c>
      <c r="DH34" s="22">
        <v>0</v>
      </c>
      <c r="DI34" s="21">
        <v>0</v>
      </c>
      <c r="DJ34" s="21">
        <v>0</v>
      </c>
      <c r="DK34" s="21">
        <v>0</v>
      </c>
      <c r="DL34" s="21">
        <v>4308309683.9112492</v>
      </c>
    </row>
    <row r="35" spans="1:116" ht="12.75" customHeight="1" x14ac:dyDescent="0.2">
      <c r="A35" s="64" t="s">
        <v>201</v>
      </c>
      <c r="B35" s="20">
        <v>1039</v>
      </c>
      <c r="C35" s="65" t="s">
        <v>146</v>
      </c>
      <c r="D35" s="22">
        <v>4403295</v>
      </c>
      <c r="E35" s="21">
        <v>723032</v>
      </c>
      <c r="F35" s="21">
        <v>3282304</v>
      </c>
      <c r="G35" s="21">
        <v>397959</v>
      </c>
      <c r="H35" s="21">
        <v>0</v>
      </c>
      <c r="I35" s="21">
        <v>143990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8711796</v>
      </c>
      <c r="P35" s="21">
        <v>0</v>
      </c>
      <c r="Q35" s="21">
        <v>0</v>
      </c>
      <c r="R35" s="21">
        <v>0</v>
      </c>
      <c r="S35" s="21">
        <v>0</v>
      </c>
      <c r="T35" s="21">
        <v>516512</v>
      </c>
      <c r="U35" s="21">
        <v>12621</v>
      </c>
      <c r="V35" s="21">
        <v>109540</v>
      </c>
      <c r="W35" s="21">
        <v>666806</v>
      </c>
      <c r="X35" s="21">
        <v>854</v>
      </c>
      <c r="Y35" s="21">
        <v>173543</v>
      </c>
      <c r="Z35" s="21">
        <v>2883098</v>
      </c>
      <c r="AA35" s="21">
        <v>0</v>
      </c>
      <c r="AB35" s="21">
        <v>0</v>
      </c>
      <c r="AC35" s="21">
        <v>3690</v>
      </c>
      <c r="AD35" s="21">
        <v>74518</v>
      </c>
      <c r="AE35" s="21">
        <v>0</v>
      </c>
      <c r="AF35" s="21">
        <v>10000</v>
      </c>
      <c r="AG35" s="21">
        <v>0</v>
      </c>
      <c r="AH35" s="21">
        <v>0</v>
      </c>
      <c r="AI35" s="21">
        <v>0</v>
      </c>
      <c r="AJ35" s="21">
        <v>64700</v>
      </c>
      <c r="AK35" s="21">
        <v>0</v>
      </c>
      <c r="AL35" s="21">
        <v>0</v>
      </c>
      <c r="AM35" s="21">
        <v>2702610</v>
      </c>
      <c r="AN35" s="21">
        <v>0</v>
      </c>
      <c r="AO35" s="21">
        <v>0</v>
      </c>
      <c r="AP35" s="21">
        <v>100</v>
      </c>
      <c r="AQ35" s="21">
        <v>0</v>
      </c>
      <c r="AR35" s="21">
        <v>0</v>
      </c>
      <c r="AS35" s="21">
        <v>0</v>
      </c>
      <c r="AT35" s="21">
        <v>4582823</v>
      </c>
      <c r="AU35" s="21">
        <v>413806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307784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6333</v>
      </c>
      <c r="BQ35" s="21">
        <v>0</v>
      </c>
      <c r="BR35" s="21">
        <v>1097352</v>
      </c>
      <c r="BS35" s="21">
        <v>10104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2">
        <v>7207501.4000000004</v>
      </c>
      <c r="CJ35" s="21">
        <v>0</v>
      </c>
      <c r="CK35" s="21">
        <v>67182.48</v>
      </c>
      <c r="CL35" s="22">
        <v>7140318.9199999999</v>
      </c>
      <c r="CM35" s="21">
        <v>0</v>
      </c>
      <c r="CN35" s="21">
        <v>7140318.9199999999</v>
      </c>
      <c r="CO35" s="22">
        <v>0</v>
      </c>
      <c r="CP35" s="21">
        <v>0</v>
      </c>
      <c r="CQ35" s="21">
        <v>0</v>
      </c>
      <c r="CR35" s="21">
        <v>11278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2">
        <v>0</v>
      </c>
      <c r="DC35" s="21">
        <v>0</v>
      </c>
      <c r="DD35" s="21">
        <v>0</v>
      </c>
      <c r="DE35" s="22">
        <v>0</v>
      </c>
      <c r="DF35" s="21">
        <v>0</v>
      </c>
      <c r="DG35" s="21">
        <v>0</v>
      </c>
      <c r="DH35" s="22">
        <v>0</v>
      </c>
      <c r="DI35" s="21">
        <v>0</v>
      </c>
      <c r="DJ35" s="21">
        <v>0</v>
      </c>
      <c r="DK35" s="21">
        <v>0</v>
      </c>
      <c r="DL35" s="21">
        <v>34114654.399999999</v>
      </c>
    </row>
    <row r="36" spans="1:116" ht="12.75" customHeight="1" x14ac:dyDescent="0.2">
      <c r="A36" s="64" t="s">
        <v>203</v>
      </c>
      <c r="B36" s="20">
        <v>1040</v>
      </c>
      <c r="C36" s="65" t="s">
        <v>146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38412975.18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45658424.689999998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2">
        <v>0</v>
      </c>
      <c r="CJ36" s="21">
        <v>0</v>
      </c>
      <c r="CK36" s="21">
        <v>0</v>
      </c>
      <c r="CL36" s="22">
        <v>0</v>
      </c>
      <c r="CM36" s="21">
        <v>0</v>
      </c>
      <c r="CN36" s="21">
        <v>0</v>
      </c>
      <c r="CO36" s="22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2">
        <v>0</v>
      </c>
      <c r="DC36" s="21">
        <v>0</v>
      </c>
      <c r="DD36" s="21">
        <v>0</v>
      </c>
      <c r="DE36" s="22">
        <v>0</v>
      </c>
      <c r="DF36" s="21">
        <v>0</v>
      </c>
      <c r="DG36" s="21">
        <v>0</v>
      </c>
      <c r="DH36" s="22">
        <v>0</v>
      </c>
      <c r="DI36" s="21">
        <v>0</v>
      </c>
      <c r="DJ36" s="21">
        <v>0</v>
      </c>
      <c r="DK36" s="21">
        <v>0</v>
      </c>
      <c r="DL36" s="21">
        <v>84071399.870000005</v>
      </c>
    </row>
    <row r="37" spans="1:116" ht="12.75" customHeight="1" x14ac:dyDescent="0.2">
      <c r="A37" s="64" t="s">
        <v>205</v>
      </c>
      <c r="B37" s="20">
        <v>1043</v>
      </c>
      <c r="C37" s="65" t="s">
        <v>146</v>
      </c>
      <c r="D37" s="22">
        <v>562208779.88999999</v>
      </c>
      <c r="E37" s="21">
        <v>1350980.61</v>
      </c>
      <c r="F37" s="21">
        <v>409862488.12</v>
      </c>
      <c r="G37" s="21">
        <v>150995311.16</v>
      </c>
      <c r="H37" s="21">
        <v>1957634.69</v>
      </c>
      <c r="I37" s="21">
        <v>1412808.37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44760055.079999998</v>
      </c>
      <c r="P37" s="21">
        <v>0</v>
      </c>
      <c r="Q37" s="21">
        <v>1109327.72</v>
      </c>
      <c r="R37" s="21">
        <v>0</v>
      </c>
      <c r="S37" s="21">
        <v>0</v>
      </c>
      <c r="T37" s="21">
        <v>488952024.71000004</v>
      </c>
      <c r="U37" s="21">
        <v>0</v>
      </c>
      <c r="V37" s="21">
        <v>689153.42</v>
      </c>
      <c r="W37" s="21">
        <v>4189638</v>
      </c>
      <c r="X37" s="21">
        <v>0</v>
      </c>
      <c r="Y37" s="21">
        <v>1660771.19</v>
      </c>
      <c r="Z37" s="21">
        <v>15286910.84</v>
      </c>
      <c r="AA37" s="21">
        <v>0</v>
      </c>
      <c r="AB37" s="21">
        <v>0</v>
      </c>
      <c r="AC37" s="21">
        <v>466406.31</v>
      </c>
      <c r="AD37" s="21">
        <v>12671129.439999999</v>
      </c>
      <c r="AE37" s="21">
        <v>0</v>
      </c>
      <c r="AF37" s="21">
        <v>4830</v>
      </c>
      <c r="AG37" s="21">
        <v>0</v>
      </c>
      <c r="AH37" s="21">
        <v>0</v>
      </c>
      <c r="AI37" s="21">
        <v>0</v>
      </c>
      <c r="AJ37" s="21">
        <v>914021.45</v>
      </c>
      <c r="AK37" s="21">
        <v>0</v>
      </c>
      <c r="AL37" s="21">
        <v>0</v>
      </c>
      <c r="AM37" s="21">
        <v>12232189.41</v>
      </c>
      <c r="AN37" s="21">
        <v>0</v>
      </c>
      <c r="AO37" s="21">
        <v>0</v>
      </c>
      <c r="AP37" s="21">
        <v>5550655.4299999997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808302.52999999898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24520.75</v>
      </c>
      <c r="BO37" s="21">
        <v>0</v>
      </c>
      <c r="BP37" s="21">
        <v>8062387.5999999903</v>
      </c>
      <c r="BQ37" s="21">
        <v>4968486.97</v>
      </c>
      <c r="BR37" s="21">
        <v>11835218.76</v>
      </c>
      <c r="BS37" s="21">
        <v>7945017.0300000003</v>
      </c>
      <c r="BT37" s="21">
        <v>0</v>
      </c>
      <c r="BU37" s="21">
        <v>0</v>
      </c>
      <c r="BV37" s="21">
        <v>2900561.93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3810192.92</v>
      </c>
      <c r="CE37" s="21">
        <v>0</v>
      </c>
      <c r="CF37" s="21">
        <v>0</v>
      </c>
      <c r="CG37" s="21">
        <v>0</v>
      </c>
      <c r="CH37" s="21">
        <v>0</v>
      </c>
      <c r="CI37" s="22">
        <v>3044288.1999999881</v>
      </c>
      <c r="CJ37" s="21">
        <v>6712.67</v>
      </c>
      <c r="CK37" s="21">
        <v>0</v>
      </c>
      <c r="CL37" s="22">
        <v>635400.32999999996</v>
      </c>
      <c r="CM37" s="21">
        <v>137623.54</v>
      </c>
      <c r="CN37" s="21">
        <v>497776.79</v>
      </c>
      <c r="CO37" s="22">
        <v>2402175.1999999881</v>
      </c>
      <c r="CP37" s="21">
        <v>0</v>
      </c>
      <c r="CQ37" s="21">
        <v>2402175.1999999881</v>
      </c>
      <c r="CR37" s="21">
        <v>183434.21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2">
        <v>0</v>
      </c>
      <c r="DC37" s="21">
        <v>0</v>
      </c>
      <c r="DD37" s="21">
        <v>0</v>
      </c>
      <c r="DE37" s="22">
        <v>0</v>
      </c>
      <c r="DF37" s="21">
        <v>0</v>
      </c>
      <c r="DG37" s="21">
        <v>0</v>
      </c>
      <c r="DH37" s="22">
        <v>0</v>
      </c>
      <c r="DI37" s="21">
        <v>0</v>
      </c>
      <c r="DJ37" s="21">
        <v>0</v>
      </c>
      <c r="DK37" s="21">
        <v>0</v>
      </c>
      <c r="DL37" s="21">
        <v>1197648746.8500004</v>
      </c>
    </row>
    <row r="38" spans="1:116" ht="12.75" customHeight="1" x14ac:dyDescent="0.2">
      <c r="A38" s="64" t="s">
        <v>207</v>
      </c>
      <c r="B38" s="20">
        <v>1044</v>
      </c>
      <c r="C38" s="65" t="s">
        <v>146</v>
      </c>
      <c r="D38" s="22">
        <v>42261.869999999995</v>
      </c>
      <c r="E38" s="21">
        <v>38352.269999999997</v>
      </c>
      <c r="F38" s="21">
        <v>3909.6</v>
      </c>
      <c r="G38" s="21">
        <v>0</v>
      </c>
      <c r="H38" s="21">
        <v>0</v>
      </c>
      <c r="I38" s="21">
        <v>30055.279999999999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477.02</v>
      </c>
      <c r="P38" s="21">
        <v>0</v>
      </c>
      <c r="Q38" s="21">
        <v>0</v>
      </c>
      <c r="R38" s="21">
        <v>0</v>
      </c>
      <c r="S38" s="21">
        <v>0</v>
      </c>
      <c r="T38" s="21">
        <v>129119445.06999999</v>
      </c>
      <c r="U38" s="21">
        <v>0</v>
      </c>
      <c r="V38" s="21">
        <v>1058586.96</v>
      </c>
      <c r="W38" s="21">
        <v>681010.61</v>
      </c>
      <c r="X38" s="21">
        <v>0</v>
      </c>
      <c r="Y38" s="21">
        <v>0</v>
      </c>
      <c r="Z38" s="21">
        <v>14.91</v>
      </c>
      <c r="AA38" s="21">
        <v>0</v>
      </c>
      <c r="AB38" s="21">
        <v>0</v>
      </c>
      <c r="AC38" s="21">
        <v>534.49</v>
      </c>
      <c r="AD38" s="21">
        <v>88.37</v>
      </c>
      <c r="AE38" s="21">
        <v>0</v>
      </c>
      <c r="AF38" s="21">
        <v>477.02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477.02</v>
      </c>
      <c r="AP38" s="21">
        <v>15.85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6778.66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1115890.68</v>
      </c>
      <c r="BO38" s="21">
        <v>0</v>
      </c>
      <c r="BP38" s="21">
        <v>0</v>
      </c>
      <c r="BQ38" s="21">
        <v>0</v>
      </c>
      <c r="BR38" s="21">
        <v>0</v>
      </c>
      <c r="BS38" s="21">
        <v>22.98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2">
        <v>19259.939999999999</v>
      </c>
      <c r="CJ38" s="21">
        <v>0</v>
      </c>
      <c r="CK38" s="21">
        <v>0</v>
      </c>
      <c r="CL38" s="22">
        <v>19259.939999999999</v>
      </c>
      <c r="CM38" s="21">
        <v>6.09</v>
      </c>
      <c r="CN38" s="21">
        <v>19253.849999999999</v>
      </c>
      <c r="CO38" s="22">
        <v>0</v>
      </c>
      <c r="CP38" s="21">
        <v>0</v>
      </c>
      <c r="CQ38" s="21">
        <v>0</v>
      </c>
      <c r="CR38" s="21">
        <v>12487.52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2">
        <v>0</v>
      </c>
      <c r="DC38" s="21">
        <v>0</v>
      </c>
      <c r="DD38" s="21">
        <v>0</v>
      </c>
      <c r="DE38" s="22">
        <v>0</v>
      </c>
      <c r="DF38" s="21">
        <v>0</v>
      </c>
      <c r="DG38" s="21">
        <v>0</v>
      </c>
      <c r="DH38" s="22">
        <v>0</v>
      </c>
      <c r="DI38" s="21">
        <v>0</v>
      </c>
      <c r="DJ38" s="21">
        <v>0</v>
      </c>
      <c r="DK38" s="21">
        <v>0</v>
      </c>
      <c r="DL38" s="21">
        <v>132087884.24999997</v>
      </c>
    </row>
    <row r="39" spans="1:116" ht="12.75" customHeight="1" x14ac:dyDescent="0.2">
      <c r="A39" s="64" t="s">
        <v>209</v>
      </c>
      <c r="B39" s="20">
        <v>1045</v>
      </c>
      <c r="C39" s="65" t="s">
        <v>146</v>
      </c>
      <c r="D39" s="22">
        <v>850853.1399999999</v>
      </c>
      <c r="E39" s="21">
        <v>180392.29</v>
      </c>
      <c r="F39" s="21">
        <v>53301.66</v>
      </c>
      <c r="G39" s="21">
        <v>617159.18999999994</v>
      </c>
      <c r="H39" s="21">
        <v>11629.62</v>
      </c>
      <c r="I39" s="21">
        <v>181882.29</v>
      </c>
      <c r="J39" s="21">
        <v>0</v>
      </c>
      <c r="K39" s="21">
        <v>9507631.6199999992</v>
      </c>
      <c r="L39" s="21">
        <v>0</v>
      </c>
      <c r="M39" s="21">
        <v>94482.92</v>
      </c>
      <c r="N39" s="21">
        <v>0</v>
      </c>
      <c r="O39" s="21">
        <v>167055.54999999999</v>
      </c>
      <c r="P39" s="21">
        <v>0</v>
      </c>
      <c r="Q39" s="21">
        <v>67958.490000000005</v>
      </c>
      <c r="R39" s="21">
        <v>0</v>
      </c>
      <c r="S39" s="21">
        <v>0</v>
      </c>
      <c r="T39" s="21">
        <v>3801863.0839999998</v>
      </c>
      <c r="U39" s="21">
        <v>5625642.4100000001</v>
      </c>
      <c r="V39" s="21">
        <v>1148862.23</v>
      </c>
      <c r="W39" s="21">
        <v>3400148.84</v>
      </c>
      <c r="X39" s="21">
        <v>0</v>
      </c>
      <c r="Y39" s="21">
        <v>6970.85</v>
      </c>
      <c r="Z39" s="21">
        <v>67188.259999999995</v>
      </c>
      <c r="AA39" s="21">
        <v>0</v>
      </c>
      <c r="AB39" s="21">
        <v>0</v>
      </c>
      <c r="AC39" s="21">
        <v>9248.7900000000009</v>
      </c>
      <c r="AD39" s="21">
        <v>24622.31</v>
      </c>
      <c r="AE39" s="21">
        <v>0</v>
      </c>
      <c r="AF39" s="21">
        <v>1308.4100000000001</v>
      </c>
      <c r="AG39" s="21">
        <v>0</v>
      </c>
      <c r="AH39" s="21">
        <v>12760.25</v>
      </c>
      <c r="AI39" s="21">
        <v>0</v>
      </c>
      <c r="AJ39" s="21">
        <v>3180704.78</v>
      </c>
      <c r="AK39" s="21">
        <v>0</v>
      </c>
      <c r="AL39" s="21">
        <v>0</v>
      </c>
      <c r="AM39" s="21">
        <v>1071.43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5962527.1299999999</v>
      </c>
      <c r="AU39" s="21">
        <v>25612.68</v>
      </c>
      <c r="AV39" s="21">
        <v>0</v>
      </c>
      <c r="AW39" s="21">
        <v>0</v>
      </c>
      <c r="AX39" s="21">
        <v>24250.68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52480.14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283551.65999999997</v>
      </c>
      <c r="BO39" s="21">
        <v>0</v>
      </c>
      <c r="BP39" s="21">
        <v>1136544.21</v>
      </c>
      <c r="BQ39" s="21">
        <v>0</v>
      </c>
      <c r="BR39" s="21">
        <v>56262.67</v>
      </c>
      <c r="BS39" s="21">
        <v>791572.68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2">
        <v>7800</v>
      </c>
      <c r="CJ39" s="21">
        <v>0</v>
      </c>
      <c r="CK39" s="21">
        <v>0</v>
      </c>
      <c r="CL39" s="22">
        <v>7800</v>
      </c>
      <c r="CM39" s="21">
        <v>0</v>
      </c>
      <c r="CN39" s="21">
        <v>7800</v>
      </c>
      <c r="CO39" s="22">
        <v>0</v>
      </c>
      <c r="CP39" s="21">
        <v>0</v>
      </c>
      <c r="CQ39" s="21">
        <v>0</v>
      </c>
      <c r="CR39" s="21">
        <v>44455.199999999997</v>
      </c>
      <c r="CS39" s="21">
        <v>287429.65000000002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2">
        <v>0</v>
      </c>
      <c r="DC39" s="21">
        <v>0</v>
      </c>
      <c r="DD39" s="21">
        <v>0</v>
      </c>
      <c r="DE39" s="22">
        <v>0</v>
      </c>
      <c r="DF39" s="21">
        <v>0</v>
      </c>
      <c r="DG39" s="21">
        <v>0</v>
      </c>
      <c r="DH39" s="22">
        <v>0</v>
      </c>
      <c r="DI39" s="21">
        <v>0</v>
      </c>
      <c r="DJ39" s="21">
        <v>0</v>
      </c>
      <c r="DK39" s="21">
        <v>0</v>
      </c>
      <c r="DL39" s="21">
        <v>36834371.974000007</v>
      </c>
    </row>
    <row r="40" spans="1:116" ht="12.75" customHeight="1" x14ac:dyDescent="0.2">
      <c r="A40" s="64" t="s">
        <v>211</v>
      </c>
      <c r="B40" s="20">
        <v>1046</v>
      </c>
      <c r="C40" s="65" t="s">
        <v>146</v>
      </c>
      <c r="D40" s="22">
        <v>124257.34</v>
      </c>
      <c r="E40" s="21">
        <v>34776.050000000003</v>
      </c>
      <c r="F40" s="21">
        <v>53928.55</v>
      </c>
      <c r="G40" s="21">
        <v>35552.74</v>
      </c>
      <c r="H40" s="21">
        <v>0</v>
      </c>
      <c r="I40" s="21">
        <v>197642.83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26506529.34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152306.01999999999</v>
      </c>
      <c r="W40" s="21">
        <v>32481153.82</v>
      </c>
      <c r="X40" s="21">
        <v>189.29</v>
      </c>
      <c r="Y40" s="21">
        <v>0</v>
      </c>
      <c r="Z40" s="21">
        <v>0</v>
      </c>
      <c r="AA40" s="21">
        <v>0</v>
      </c>
      <c r="AB40" s="21">
        <v>0</v>
      </c>
      <c r="AC40" s="21">
        <v>2845.44</v>
      </c>
      <c r="AD40" s="21">
        <v>4097.3500000000004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1879516.95</v>
      </c>
      <c r="AU40" s="21">
        <v>11765.17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255287.37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68543.839999999997</v>
      </c>
      <c r="BO40" s="21">
        <v>0</v>
      </c>
      <c r="BP40" s="21">
        <v>17705.3</v>
      </c>
      <c r="BQ40" s="21">
        <v>0</v>
      </c>
      <c r="BR40" s="21">
        <v>1517.32</v>
      </c>
      <c r="BS40" s="21">
        <v>10937.17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2">
        <v>0</v>
      </c>
      <c r="CJ40" s="21">
        <v>0</v>
      </c>
      <c r="CK40" s="21">
        <v>0</v>
      </c>
      <c r="CL40" s="22">
        <v>0</v>
      </c>
      <c r="CM40" s="21">
        <v>0</v>
      </c>
      <c r="CN40" s="21">
        <v>0</v>
      </c>
      <c r="CO40" s="22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2">
        <v>0</v>
      </c>
      <c r="DC40" s="21">
        <v>0</v>
      </c>
      <c r="DD40" s="21">
        <v>0</v>
      </c>
      <c r="DE40" s="22">
        <v>0</v>
      </c>
      <c r="DF40" s="21">
        <v>0</v>
      </c>
      <c r="DG40" s="21">
        <v>0</v>
      </c>
      <c r="DH40" s="22">
        <v>0</v>
      </c>
      <c r="DI40" s="21">
        <v>0</v>
      </c>
      <c r="DJ40" s="21">
        <v>0</v>
      </c>
      <c r="DK40" s="21">
        <v>0</v>
      </c>
      <c r="DL40" s="21">
        <v>61714294.550000004</v>
      </c>
    </row>
    <row r="41" spans="1:116" ht="12.75" customHeight="1" x14ac:dyDescent="0.2">
      <c r="A41" s="64" t="s">
        <v>213</v>
      </c>
      <c r="B41" s="20">
        <v>1047</v>
      </c>
      <c r="C41" s="65" t="s">
        <v>146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2">
        <v>0</v>
      </c>
      <c r="CJ41" s="21">
        <v>0</v>
      </c>
      <c r="CK41" s="21">
        <v>0</v>
      </c>
      <c r="CL41" s="22">
        <v>0</v>
      </c>
      <c r="CM41" s="21">
        <v>0</v>
      </c>
      <c r="CN41" s="21">
        <v>0</v>
      </c>
      <c r="CO41" s="22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2">
        <v>0</v>
      </c>
      <c r="DC41" s="21">
        <v>0</v>
      </c>
      <c r="DD41" s="21">
        <v>0</v>
      </c>
      <c r="DE41" s="22">
        <v>0</v>
      </c>
      <c r="DF41" s="21">
        <v>0</v>
      </c>
      <c r="DG41" s="21">
        <v>0</v>
      </c>
      <c r="DH41" s="22">
        <v>0</v>
      </c>
      <c r="DI41" s="21">
        <v>0</v>
      </c>
      <c r="DJ41" s="21">
        <v>0</v>
      </c>
      <c r="DK41" s="21">
        <v>0</v>
      </c>
      <c r="DL41" s="21">
        <v>0</v>
      </c>
    </row>
    <row r="42" spans="1:116" ht="12.75" customHeight="1" x14ac:dyDescent="0.2">
      <c r="A42" s="64" t="s">
        <v>215</v>
      </c>
      <c r="B42" s="20">
        <v>1048</v>
      </c>
      <c r="C42" s="65" t="s">
        <v>146</v>
      </c>
      <c r="D42" s="22">
        <v>97859.440000000017</v>
      </c>
      <c r="E42" s="21">
        <v>37768.120000000024</v>
      </c>
      <c r="F42" s="21">
        <v>8819.66</v>
      </c>
      <c r="G42" s="21">
        <v>51271.659999999989</v>
      </c>
      <c r="H42" s="21">
        <v>0</v>
      </c>
      <c r="I42" s="21">
        <v>132896.39999999994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198201.36000000002</v>
      </c>
      <c r="P42" s="21">
        <v>0</v>
      </c>
      <c r="Q42" s="21">
        <v>170332.53999999998</v>
      </c>
      <c r="R42" s="21">
        <v>0</v>
      </c>
      <c r="S42" s="21">
        <v>0</v>
      </c>
      <c r="T42" s="21">
        <v>38189737.569999412</v>
      </c>
      <c r="U42" s="21">
        <v>0</v>
      </c>
      <c r="V42" s="21">
        <v>645301.89999999874</v>
      </c>
      <c r="W42" s="21">
        <v>34657218.570000194</v>
      </c>
      <c r="X42" s="21">
        <v>0</v>
      </c>
      <c r="Y42" s="21">
        <v>682166.42999999993</v>
      </c>
      <c r="Z42" s="21">
        <v>107252.30000000015</v>
      </c>
      <c r="AA42" s="21">
        <v>0</v>
      </c>
      <c r="AB42" s="21">
        <v>0</v>
      </c>
      <c r="AC42" s="21">
        <v>7815.1800000000021</v>
      </c>
      <c r="AD42" s="21">
        <v>3810.2300000000014</v>
      </c>
      <c r="AE42" s="21">
        <v>0</v>
      </c>
      <c r="AF42" s="21">
        <v>1595.03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450.1</v>
      </c>
      <c r="AQ42" s="21">
        <v>0</v>
      </c>
      <c r="AR42" s="21">
        <v>0</v>
      </c>
      <c r="AS42" s="21">
        <v>0</v>
      </c>
      <c r="AT42" s="21">
        <v>5934214.5300000012</v>
      </c>
      <c r="AU42" s="21">
        <v>114137.82999999991</v>
      </c>
      <c r="AV42" s="21">
        <v>16967.329999999994</v>
      </c>
      <c r="AW42" s="21">
        <v>0</v>
      </c>
      <c r="AX42" s="21">
        <v>2679.5400000000013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1029874.9399999903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566.36999999999966</v>
      </c>
      <c r="BM42" s="21">
        <v>0</v>
      </c>
      <c r="BN42" s="21">
        <v>62929.580000000038</v>
      </c>
      <c r="BO42" s="21">
        <v>0</v>
      </c>
      <c r="BP42" s="21">
        <v>1754259.4299999997</v>
      </c>
      <c r="BQ42" s="21">
        <v>0</v>
      </c>
      <c r="BR42" s="21">
        <v>688.42</v>
      </c>
      <c r="BS42" s="21">
        <v>22608.720000000001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363216.87999999989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2">
        <v>1104928.8700000001</v>
      </c>
      <c r="CJ42" s="21">
        <v>0</v>
      </c>
      <c r="CK42" s="21">
        <v>0</v>
      </c>
      <c r="CL42" s="22">
        <v>1104928.8700000001</v>
      </c>
      <c r="CM42" s="21">
        <v>0</v>
      </c>
      <c r="CN42" s="21">
        <v>1104928.8700000001</v>
      </c>
      <c r="CO42" s="22">
        <v>0</v>
      </c>
      <c r="CP42" s="21">
        <v>0</v>
      </c>
      <c r="CQ42" s="21">
        <v>0</v>
      </c>
      <c r="CR42" s="21">
        <v>18930.560000000001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2">
        <v>0</v>
      </c>
      <c r="DC42" s="21">
        <v>0</v>
      </c>
      <c r="DD42" s="21">
        <v>0</v>
      </c>
      <c r="DE42" s="22">
        <v>0</v>
      </c>
      <c r="DF42" s="21">
        <v>0</v>
      </c>
      <c r="DG42" s="21">
        <v>0</v>
      </c>
      <c r="DH42" s="22">
        <v>0</v>
      </c>
      <c r="DI42" s="21">
        <v>0</v>
      </c>
      <c r="DJ42" s="21">
        <v>0</v>
      </c>
      <c r="DK42" s="21">
        <v>0</v>
      </c>
      <c r="DL42" s="21">
        <v>85320640.049999639</v>
      </c>
    </row>
    <row r="43" spans="1:116" ht="14.1" customHeight="1" x14ac:dyDescent="0.2">
      <c r="A43" s="64" t="s">
        <v>217</v>
      </c>
      <c r="B43" s="20">
        <v>1049</v>
      </c>
      <c r="C43" s="65" t="s">
        <v>146</v>
      </c>
      <c r="D43" s="22">
        <v>35229.56</v>
      </c>
      <c r="E43" s="21">
        <v>32074.47</v>
      </c>
      <c r="F43" s="21">
        <v>0</v>
      </c>
      <c r="G43" s="21">
        <v>3155.0899999999997</v>
      </c>
      <c r="H43" s="21">
        <v>0</v>
      </c>
      <c r="I43" s="21">
        <v>98625.12999999999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2097.2799999999997</v>
      </c>
      <c r="P43" s="21">
        <v>0</v>
      </c>
      <c r="Q43" s="21">
        <v>0</v>
      </c>
      <c r="R43" s="21">
        <v>0</v>
      </c>
      <c r="S43" s="21">
        <v>0</v>
      </c>
      <c r="T43" s="21">
        <v>1833065.7799999975</v>
      </c>
      <c r="U43" s="21">
        <v>0</v>
      </c>
      <c r="V43" s="21">
        <v>236025.28000000006</v>
      </c>
      <c r="W43" s="21">
        <v>1271034.0499999996</v>
      </c>
      <c r="X43" s="21">
        <v>0</v>
      </c>
      <c r="Y43" s="21">
        <v>250</v>
      </c>
      <c r="Z43" s="21">
        <v>1301.4199999999996</v>
      </c>
      <c r="AA43" s="21">
        <v>0</v>
      </c>
      <c r="AB43" s="21">
        <v>0</v>
      </c>
      <c r="AC43" s="21">
        <v>8839.0599999999959</v>
      </c>
      <c r="AD43" s="21">
        <v>4175.99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69</v>
      </c>
      <c r="AQ43" s="21">
        <v>0</v>
      </c>
      <c r="AR43" s="21">
        <v>0</v>
      </c>
      <c r="AS43" s="21">
        <v>0</v>
      </c>
      <c r="AT43" s="21">
        <v>212086.83</v>
      </c>
      <c r="AU43" s="21">
        <v>2230.1200000000003</v>
      </c>
      <c r="AV43" s="21">
        <v>2180.4400000000005</v>
      </c>
      <c r="AW43" s="21">
        <v>0</v>
      </c>
      <c r="AX43" s="21">
        <v>2180.4400000000005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3399.4099999999935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4306.5199999999995</v>
      </c>
      <c r="BO43" s="21">
        <v>0</v>
      </c>
      <c r="BP43" s="21">
        <v>2039.66</v>
      </c>
      <c r="BQ43" s="21">
        <v>0</v>
      </c>
      <c r="BR43" s="21">
        <v>0</v>
      </c>
      <c r="BS43" s="21">
        <v>2973.35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2">
        <v>1222285.18</v>
      </c>
      <c r="CJ43" s="21">
        <v>0</v>
      </c>
      <c r="CK43" s="21">
        <v>0</v>
      </c>
      <c r="CL43" s="22">
        <v>1222285.18</v>
      </c>
      <c r="CM43" s="21">
        <v>447825.56</v>
      </c>
      <c r="CN43" s="21">
        <v>774459.62</v>
      </c>
      <c r="CO43" s="22">
        <v>0</v>
      </c>
      <c r="CP43" s="21">
        <v>0</v>
      </c>
      <c r="CQ43" s="21">
        <v>0</v>
      </c>
      <c r="CR43" s="21">
        <v>44308.299999999952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2">
        <v>0</v>
      </c>
      <c r="DC43" s="21">
        <v>0</v>
      </c>
      <c r="DD43" s="21">
        <v>0</v>
      </c>
      <c r="DE43" s="22">
        <v>0</v>
      </c>
      <c r="DF43" s="21">
        <v>0</v>
      </c>
      <c r="DG43" s="21">
        <v>0</v>
      </c>
      <c r="DH43" s="22">
        <v>0</v>
      </c>
      <c r="DI43" s="21">
        <v>0</v>
      </c>
      <c r="DJ43" s="21">
        <v>0</v>
      </c>
      <c r="DK43" s="21">
        <v>0</v>
      </c>
      <c r="DL43" s="21">
        <v>4988702.799999998</v>
      </c>
    </row>
    <row r="44" spans="1:116" ht="14.1" customHeight="1" x14ac:dyDescent="0.2">
      <c r="A44" s="64" t="s">
        <v>219</v>
      </c>
      <c r="B44" s="20">
        <v>1050</v>
      </c>
      <c r="C44" s="65" t="s">
        <v>146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-423497.27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-2252377.63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-27831.07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-9675.01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2">
        <v>0</v>
      </c>
      <c r="CJ44" s="21">
        <v>0</v>
      </c>
      <c r="CK44" s="21">
        <v>0</v>
      </c>
      <c r="CL44" s="22">
        <v>0</v>
      </c>
      <c r="CM44" s="21">
        <v>0</v>
      </c>
      <c r="CN44" s="21">
        <v>0</v>
      </c>
      <c r="CO44" s="22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2">
        <v>0</v>
      </c>
      <c r="DC44" s="21">
        <v>0</v>
      </c>
      <c r="DD44" s="21">
        <v>0</v>
      </c>
      <c r="DE44" s="22">
        <v>0</v>
      </c>
      <c r="DF44" s="21">
        <v>0</v>
      </c>
      <c r="DG44" s="21">
        <v>0</v>
      </c>
      <c r="DH44" s="22">
        <v>0</v>
      </c>
      <c r="DI44" s="21">
        <v>0</v>
      </c>
      <c r="DJ44" s="21">
        <v>0</v>
      </c>
      <c r="DK44" s="21">
        <v>0</v>
      </c>
      <c r="DL44" s="21">
        <v>-2713380.9799999995</v>
      </c>
    </row>
    <row r="45" spans="1:116" ht="12.75" customHeight="1" x14ac:dyDescent="0.2">
      <c r="A45" s="64" t="s">
        <v>221</v>
      </c>
      <c r="B45" s="20">
        <v>1051</v>
      </c>
      <c r="C45" s="65" t="s">
        <v>146</v>
      </c>
      <c r="D45" s="22">
        <v>2636810.5699999998</v>
      </c>
      <c r="E45" s="21">
        <v>8598.0399999999991</v>
      </c>
      <c r="F45" s="21">
        <v>2628212.5299999998</v>
      </c>
      <c r="G45" s="21">
        <v>0</v>
      </c>
      <c r="H45" s="21">
        <v>0</v>
      </c>
      <c r="I45" s="21">
        <v>41908.99</v>
      </c>
      <c r="J45" s="21">
        <v>0</v>
      </c>
      <c r="K45" s="21">
        <v>266584.2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2354</v>
      </c>
      <c r="W45" s="21">
        <v>54236.460000000006</v>
      </c>
      <c r="X45" s="21">
        <v>52847.44</v>
      </c>
      <c r="Y45" s="21">
        <v>0.72</v>
      </c>
      <c r="Z45" s="21">
        <v>81935.240000000005</v>
      </c>
      <c r="AA45" s="21">
        <v>0</v>
      </c>
      <c r="AB45" s="21">
        <v>0</v>
      </c>
      <c r="AC45" s="21">
        <v>243.88000000000002</v>
      </c>
      <c r="AD45" s="21">
        <v>2369469.0499999998</v>
      </c>
      <c r="AE45" s="21">
        <v>0</v>
      </c>
      <c r="AF45" s="21">
        <v>0</v>
      </c>
      <c r="AG45" s="21">
        <v>-5863068.5999999996</v>
      </c>
      <c r="AH45" s="21">
        <v>0</v>
      </c>
      <c r="AI45" s="21">
        <v>49283279.310000002</v>
      </c>
      <c r="AJ45" s="21">
        <v>190375.85</v>
      </c>
      <c r="AK45" s="21">
        <v>2095.2399999999998</v>
      </c>
      <c r="AL45" s="21">
        <v>0</v>
      </c>
      <c r="AM45" s="21">
        <v>0</v>
      </c>
      <c r="AN45" s="21">
        <v>0</v>
      </c>
      <c r="AO45" s="21">
        <v>0</v>
      </c>
      <c r="AP45" s="21">
        <v>0.55000000000000004</v>
      </c>
      <c r="AQ45" s="21">
        <v>0</v>
      </c>
      <c r="AR45" s="21">
        <v>0</v>
      </c>
      <c r="AS45" s="21">
        <v>0</v>
      </c>
      <c r="AT45" s="21">
        <v>343921.82</v>
      </c>
      <c r="AU45" s="21">
        <v>2248874.5999999996</v>
      </c>
      <c r="AV45" s="21">
        <v>2900.71</v>
      </c>
      <c r="AW45" s="21">
        <v>0</v>
      </c>
      <c r="AX45" s="21">
        <v>2926.96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295.94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0.53</v>
      </c>
      <c r="BM45" s="21">
        <v>0</v>
      </c>
      <c r="BN45" s="21">
        <v>233.07999999999998</v>
      </c>
      <c r="BO45" s="21">
        <v>0</v>
      </c>
      <c r="BP45" s="21">
        <v>11.21</v>
      </c>
      <c r="BQ45" s="21">
        <v>0</v>
      </c>
      <c r="BR45" s="21">
        <v>298875</v>
      </c>
      <c r="BS45" s="21">
        <v>19702.900000000001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2">
        <v>0</v>
      </c>
      <c r="CJ45" s="21">
        <v>0</v>
      </c>
      <c r="CK45" s="21">
        <v>0</v>
      </c>
      <c r="CL45" s="22">
        <v>0</v>
      </c>
      <c r="CM45" s="21">
        <v>0</v>
      </c>
      <c r="CN45" s="21">
        <v>0</v>
      </c>
      <c r="CO45" s="22">
        <v>0</v>
      </c>
      <c r="CP45" s="21">
        <v>0</v>
      </c>
      <c r="CQ45" s="21">
        <v>0</v>
      </c>
      <c r="CR45" s="21">
        <v>14378.050000000001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2">
        <v>0</v>
      </c>
      <c r="DC45" s="21">
        <v>0</v>
      </c>
      <c r="DD45" s="21">
        <v>0</v>
      </c>
      <c r="DE45" s="22">
        <v>0</v>
      </c>
      <c r="DF45" s="21">
        <v>0</v>
      </c>
      <c r="DG45" s="21">
        <v>0</v>
      </c>
      <c r="DH45" s="22">
        <v>0</v>
      </c>
      <c r="DI45" s="21">
        <v>0</v>
      </c>
      <c r="DJ45" s="21">
        <v>0</v>
      </c>
      <c r="DK45" s="21">
        <v>0</v>
      </c>
      <c r="DL45" s="21">
        <v>52051193.700000003</v>
      </c>
    </row>
    <row r="46" spans="1:116" ht="12.75" customHeight="1" x14ac:dyDescent="0.2">
      <c r="A46" s="64" t="s">
        <v>223</v>
      </c>
      <c r="B46" s="20">
        <v>1052</v>
      </c>
      <c r="C46" s="65" t="s">
        <v>146</v>
      </c>
      <c r="D46" s="22">
        <v>1138064.4400000006</v>
      </c>
      <c r="E46" s="21">
        <v>0</v>
      </c>
      <c r="F46" s="21">
        <v>0</v>
      </c>
      <c r="G46" s="21">
        <v>1138064.4400000006</v>
      </c>
      <c r="H46" s="21">
        <v>293486.31000000006</v>
      </c>
      <c r="I46" s="21">
        <v>5044.84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23162.6</v>
      </c>
      <c r="W46" s="21">
        <v>148425.29000000007</v>
      </c>
      <c r="X46" s="21">
        <v>0</v>
      </c>
      <c r="Y46" s="21">
        <v>230345.29</v>
      </c>
      <c r="Z46" s="21">
        <v>133027.1999999999</v>
      </c>
      <c r="AA46" s="21">
        <v>0</v>
      </c>
      <c r="AB46" s="21">
        <v>0</v>
      </c>
      <c r="AC46" s="21">
        <v>-41.379999999999995</v>
      </c>
      <c r="AD46" s="21">
        <v>41.87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91</v>
      </c>
      <c r="AQ46" s="21">
        <v>0</v>
      </c>
      <c r="AR46" s="21">
        <v>0</v>
      </c>
      <c r="AS46" s="21">
        <v>0</v>
      </c>
      <c r="AT46" s="21">
        <v>11803802.749999996</v>
      </c>
      <c r="AU46" s="21">
        <v>2240.6400000000003</v>
      </c>
      <c r="AV46" s="21">
        <v>142.34000000000015</v>
      </c>
      <c r="AW46" s="21">
        <v>0</v>
      </c>
      <c r="AX46" s="21">
        <v>142.67999999999984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788.69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179.48999999999998</v>
      </c>
      <c r="BO46" s="21">
        <v>0</v>
      </c>
      <c r="BP46" s="21">
        <v>15402.21</v>
      </c>
      <c r="BQ46" s="21">
        <v>0</v>
      </c>
      <c r="BR46" s="21">
        <v>5684837.9699999997</v>
      </c>
      <c r="BS46" s="21">
        <v>2.8200000000000003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5.1514348342607263E-14</v>
      </c>
      <c r="CI46" s="22">
        <v>-7.3363537467230344E-13</v>
      </c>
      <c r="CJ46" s="21">
        <v>0</v>
      </c>
      <c r="CK46" s="21">
        <v>0</v>
      </c>
      <c r="CL46" s="22">
        <v>-7.3363537467230344E-13</v>
      </c>
      <c r="CM46" s="21">
        <v>-7.3363537467230344E-13</v>
      </c>
      <c r="CN46" s="21">
        <v>0</v>
      </c>
      <c r="CO46" s="22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2">
        <v>0</v>
      </c>
      <c r="DC46" s="21">
        <v>0</v>
      </c>
      <c r="DD46" s="21">
        <v>0</v>
      </c>
      <c r="DE46" s="22">
        <v>0</v>
      </c>
      <c r="DF46" s="21">
        <v>0</v>
      </c>
      <c r="DG46" s="21">
        <v>0</v>
      </c>
      <c r="DH46" s="22">
        <v>0</v>
      </c>
      <c r="DI46" s="21">
        <v>0</v>
      </c>
      <c r="DJ46" s="21">
        <v>0</v>
      </c>
      <c r="DK46" s="21">
        <v>0</v>
      </c>
      <c r="DL46" s="21">
        <v>19479187.049999997</v>
      </c>
    </row>
    <row r="47" spans="1:116" ht="12.75" customHeight="1" x14ac:dyDescent="0.2">
      <c r="A47" s="64" t="s">
        <v>225</v>
      </c>
      <c r="B47" s="20">
        <v>1053</v>
      </c>
      <c r="C47" s="65" t="s">
        <v>146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2">
        <v>0</v>
      </c>
      <c r="CJ47" s="21">
        <v>0</v>
      </c>
      <c r="CK47" s="21">
        <v>0</v>
      </c>
      <c r="CL47" s="22">
        <v>0</v>
      </c>
      <c r="CM47" s="21">
        <v>0</v>
      </c>
      <c r="CN47" s="21">
        <v>0</v>
      </c>
      <c r="CO47" s="22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2">
        <v>0</v>
      </c>
      <c r="DC47" s="21">
        <v>0</v>
      </c>
      <c r="DD47" s="21">
        <v>0</v>
      </c>
      <c r="DE47" s="22">
        <v>0</v>
      </c>
      <c r="DF47" s="21">
        <v>0</v>
      </c>
      <c r="DG47" s="21">
        <v>0</v>
      </c>
      <c r="DH47" s="22">
        <v>0</v>
      </c>
      <c r="DI47" s="21">
        <v>0</v>
      </c>
      <c r="DJ47" s="21">
        <v>0</v>
      </c>
      <c r="DK47" s="21">
        <v>0</v>
      </c>
      <c r="DL47" s="21">
        <v>0</v>
      </c>
    </row>
    <row r="48" spans="1:116" ht="12.75" customHeight="1" x14ac:dyDescent="0.2">
      <c r="A48" s="64" t="s">
        <v>227</v>
      </c>
      <c r="B48" s="20">
        <v>1054</v>
      </c>
      <c r="C48" s="65" t="s">
        <v>146</v>
      </c>
      <c r="D48" s="22">
        <v>-284598.91000000003</v>
      </c>
      <c r="E48" s="21">
        <v>-352792.31000000006</v>
      </c>
      <c r="F48" s="21">
        <v>64597.81</v>
      </c>
      <c r="G48" s="21">
        <v>3595.5900000000006</v>
      </c>
      <c r="H48" s="21">
        <v>-8737.17</v>
      </c>
      <c r="I48" s="21">
        <v>1014549.33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387550.46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-14463601.309999777</v>
      </c>
      <c r="X48" s="21">
        <v>0</v>
      </c>
      <c r="Y48" s="21">
        <v>64.089999999999804</v>
      </c>
      <c r="Z48" s="21">
        <v>-1180946.7100000007</v>
      </c>
      <c r="AA48" s="21">
        <v>0</v>
      </c>
      <c r="AB48" s="21">
        <v>0</v>
      </c>
      <c r="AC48" s="21">
        <v>-28682.089999999982</v>
      </c>
      <c r="AD48" s="21">
        <v>-93172.789999999877</v>
      </c>
      <c r="AE48" s="21">
        <v>0</v>
      </c>
      <c r="AF48" s="21">
        <v>194856.01</v>
      </c>
      <c r="AG48" s="21">
        <v>0</v>
      </c>
      <c r="AH48" s="21">
        <v>0</v>
      </c>
      <c r="AI48" s="21">
        <v>0</v>
      </c>
      <c r="AJ48" s="21">
        <v>675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-8.4699999999998923</v>
      </c>
      <c r="AQ48" s="21">
        <v>0</v>
      </c>
      <c r="AR48" s="21">
        <v>0</v>
      </c>
      <c r="AS48" s="21">
        <v>0</v>
      </c>
      <c r="AT48" s="21">
        <v>-254548.2199999998</v>
      </c>
      <c r="AU48" s="21">
        <v>-98049.679999999949</v>
      </c>
      <c r="AV48" s="21">
        <v>-32122.709999999992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-230053.73999999935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-10101.739999999972</v>
      </c>
      <c r="BO48" s="21">
        <v>0</v>
      </c>
      <c r="BP48" s="21">
        <v>-22518.80999999999</v>
      </c>
      <c r="BQ48" s="21">
        <v>1364.23</v>
      </c>
      <c r="BR48" s="21">
        <v>0</v>
      </c>
      <c r="BS48" s="21">
        <v>2692.3500000000031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-1282659.2500000002</v>
      </c>
      <c r="BZ48" s="21">
        <v>98466.889999999985</v>
      </c>
      <c r="CA48" s="21">
        <v>0</v>
      </c>
      <c r="CB48" s="21">
        <v>0</v>
      </c>
      <c r="CC48" s="21">
        <v>850496.93000000052</v>
      </c>
      <c r="CD48" s="21">
        <v>0</v>
      </c>
      <c r="CE48" s="21">
        <v>0</v>
      </c>
      <c r="CF48" s="21">
        <v>0</v>
      </c>
      <c r="CG48" s="21">
        <v>12741.54</v>
      </c>
      <c r="CH48" s="21">
        <v>0</v>
      </c>
      <c r="CI48" s="22">
        <v>296769.71999999881</v>
      </c>
      <c r="CJ48" s="21">
        <v>0</v>
      </c>
      <c r="CK48" s="21">
        <v>0</v>
      </c>
      <c r="CL48" s="22">
        <v>296769.71999999881</v>
      </c>
      <c r="CM48" s="21">
        <v>0</v>
      </c>
      <c r="CN48" s="21">
        <v>296769.71999999881</v>
      </c>
      <c r="CO48" s="22">
        <v>0</v>
      </c>
      <c r="CP48" s="21">
        <v>0</v>
      </c>
      <c r="CQ48" s="21">
        <v>0</v>
      </c>
      <c r="CR48" s="21">
        <v>604027.74999999779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2">
        <v>0</v>
      </c>
      <c r="DC48" s="21">
        <v>0</v>
      </c>
      <c r="DD48" s="21">
        <v>0</v>
      </c>
      <c r="DE48" s="22">
        <v>0</v>
      </c>
      <c r="DF48" s="21">
        <v>0</v>
      </c>
      <c r="DG48" s="21">
        <v>0</v>
      </c>
      <c r="DH48" s="22">
        <v>0</v>
      </c>
      <c r="DI48" s="21">
        <v>0</v>
      </c>
      <c r="DJ48" s="21">
        <v>0</v>
      </c>
      <c r="DK48" s="21">
        <v>0</v>
      </c>
      <c r="DL48" s="21">
        <v>-14525547.299999785</v>
      </c>
    </row>
    <row r="49" spans="1:116" ht="12.75" customHeight="1" x14ac:dyDescent="0.2">
      <c r="A49" s="64" t="s">
        <v>229</v>
      </c>
      <c r="B49" s="20">
        <v>1055</v>
      </c>
      <c r="C49" s="65" t="s">
        <v>146</v>
      </c>
      <c r="D49" s="22">
        <v>11125.759999999998</v>
      </c>
      <c r="E49" s="21">
        <v>10707.46</v>
      </c>
      <c r="F49" s="21">
        <v>418.29999999999899</v>
      </c>
      <c r="G49" s="21">
        <v>-2.2737367544323201E-13</v>
      </c>
      <c r="H49" s="21">
        <v>12.63</v>
      </c>
      <c r="I49" s="21">
        <v>44357.01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-554241.89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363082.52</v>
      </c>
      <c r="W49" s="21">
        <v>3052441.09</v>
      </c>
      <c r="X49" s="21">
        <v>0</v>
      </c>
      <c r="Y49" s="21">
        <v>20898.599999999999</v>
      </c>
      <c r="Z49" s="21">
        <v>5731.77</v>
      </c>
      <c r="AA49" s="21">
        <v>251.25</v>
      </c>
      <c r="AB49" s="21">
        <v>0.75</v>
      </c>
      <c r="AC49" s="21">
        <v>158.66999999999999</v>
      </c>
      <c r="AD49" s="21">
        <v>1509.78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783016.88210475049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404658.6</v>
      </c>
      <c r="AU49" s="21">
        <v>1501.13</v>
      </c>
      <c r="AV49" s="21">
        <v>3461.4</v>
      </c>
      <c r="AW49" s="21">
        <v>0</v>
      </c>
      <c r="AX49" s="21">
        <v>1153.8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109886.08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9443.61</v>
      </c>
      <c r="BO49" s="21">
        <v>0</v>
      </c>
      <c r="BP49" s="21">
        <v>312.5</v>
      </c>
      <c r="BQ49" s="21">
        <v>0</v>
      </c>
      <c r="BR49" s="21">
        <v>48786.69</v>
      </c>
      <c r="BS49" s="21">
        <v>35577.46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5497.59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1517.51</v>
      </c>
      <c r="CI49" s="22">
        <v>76070088.950000018</v>
      </c>
      <c r="CJ49" s="21">
        <v>17937.84</v>
      </c>
      <c r="CK49" s="21">
        <v>0</v>
      </c>
      <c r="CL49" s="22">
        <v>68810304.540000007</v>
      </c>
      <c r="CM49" s="21">
        <v>3496.36</v>
      </c>
      <c r="CN49" s="21">
        <v>68806808.180000007</v>
      </c>
      <c r="CO49" s="22">
        <v>7241846.5700000003</v>
      </c>
      <c r="CP49" s="21">
        <v>394851.34</v>
      </c>
      <c r="CQ49" s="21">
        <v>6846995.2300000004</v>
      </c>
      <c r="CR49" s="21">
        <v>14701148.140000001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2">
        <v>0</v>
      </c>
      <c r="DC49" s="21">
        <v>0</v>
      </c>
      <c r="DD49" s="21">
        <v>0</v>
      </c>
      <c r="DE49" s="22">
        <v>0</v>
      </c>
      <c r="DF49" s="21">
        <v>0</v>
      </c>
      <c r="DG49" s="21">
        <v>0</v>
      </c>
      <c r="DH49" s="22">
        <v>0</v>
      </c>
      <c r="DI49" s="21">
        <v>0</v>
      </c>
      <c r="DJ49" s="21">
        <v>0</v>
      </c>
      <c r="DK49" s="21">
        <v>0</v>
      </c>
      <c r="DL49" s="21">
        <v>95121378.282104775</v>
      </c>
    </row>
    <row r="50" spans="1:116" ht="12.75" customHeight="1" x14ac:dyDescent="0.2">
      <c r="A50" s="64" t="s">
        <v>231</v>
      </c>
      <c r="B50" s="20">
        <v>1056</v>
      </c>
      <c r="C50" s="65" t="s">
        <v>146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391020622</v>
      </c>
      <c r="U50" s="21">
        <v>8605777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739917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2">
        <v>0</v>
      </c>
      <c r="CJ50" s="21">
        <v>0</v>
      </c>
      <c r="CK50" s="21">
        <v>0</v>
      </c>
      <c r="CL50" s="22">
        <v>0</v>
      </c>
      <c r="CM50" s="21">
        <v>0</v>
      </c>
      <c r="CN50" s="21">
        <v>0</v>
      </c>
      <c r="CO50" s="22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2">
        <v>0</v>
      </c>
      <c r="DC50" s="21">
        <v>0</v>
      </c>
      <c r="DD50" s="21">
        <v>0</v>
      </c>
      <c r="DE50" s="22">
        <v>0</v>
      </c>
      <c r="DF50" s="21">
        <v>0</v>
      </c>
      <c r="DG50" s="21">
        <v>0</v>
      </c>
      <c r="DH50" s="22">
        <v>0</v>
      </c>
      <c r="DI50" s="21">
        <v>0</v>
      </c>
      <c r="DJ50" s="21">
        <v>0</v>
      </c>
      <c r="DK50" s="21">
        <v>0</v>
      </c>
      <c r="DL50" s="21">
        <v>400366316</v>
      </c>
    </row>
    <row r="51" spans="1:116" ht="12.75" customHeight="1" x14ac:dyDescent="0.2">
      <c r="A51" s="64" t="s">
        <v>233</v>
      </c>
      <c r="B51" s="20">
        <v>1057</v>
      </c>
      <c r="C51" s="65" t="s">
        <v>146</v>
      </c>
      <c r="D51" s="22">
        <v>8656.1600000000035</v>
      </c>
      <c r="E51" s="21">
        <v>4352.2900000000027</v>
      </c>
      <c r="F51" s="21">
        <v>4303.87</v>
      </c>
      <c r="G51" s="21">
        <v>0</v>
      </c>
      <c r="H51" s="21">
        <v>2.5299999999999954</v>
      </c>
      <c r="I51" s="21">
        <v>11153.65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2450.7099999999991</v>
      </c>
      <c r="W51" s="21">
        <v>6337738.9000000022</v>
      </c>
      <c r="X51" s="21">
        <v>0</v>
      </c>
      <c r="Y51" s="21">
        <v>0</v>
      </c>
      <c r="Z51" s="21">
        <v>48.340000000000011</v>
      </c>
      <c r="AA51" s="21">
        <v>0</v>
      </c>
      <c r="AB51" s="21">
        <v>0</v>
      </c>
      <c r="AC51" s="21">
        <v>105.41999999999999</v>
      </c>
      <c r="AD51" s="21">
        <v>6636.3699999999963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734237.39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21555.87</v>
      </c>
      <c r="AU51" s="21">
        <v>1181.48</v>
      </c>
      <c r="AV51" s="21">
        <v>1720.1599999999989</v>
      </c>
      <c r="AW51" s="21">
        <v>0</v>
      </c>
      <c r="AX51" s="21">
        <v>423.29000000000008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21731.759999999998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3013.3099999999995</v>
      </c>
      <c r="BO51" s="21">
        <v>0</v>
      </c>
      <c r="BP51" s="21">
        <v>105</v>
      </c>
      <c r="BQ51" s="21">
        <v>0</v>
      </c>
      <c r="BR51" s="21">
        <v>0</v>
      </c>
      <c r="BS51" s="21">
        <v>160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2">
        <v>0</v>
      </c>
      <c r="CJ51" s="21">
        <v>0</v>
      </c>
      <c r="CK51" s="21">
        <v>0</v>
      </c>
      <c r="CL51" s="22">
        <v>0</v>
      </c>
      <c r="CM51" s="21">
        <v>0</v>
      </c>
      <c r="CN51" s="21">
        <v>0</v>
      </c>
      <c r="CO51" s="22">
        <v>0</v>
      </c>
      <c r="CP51" s="21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2">
        <v>0</v>
      </c>
      <c r="DC51" s="21">
        <v>0</v>
      </c>
      <c r="DD51" s="21">
        <v>0</v>
      </c>
      <c r="DE51" s="22">
        <v>0</v>
      </c>
      <c r="DF51" s="21">
        <v>0</v>
      </c>
      <c r="DG51" s="21">
        <v>0</v>
      </c>
      <c r="DH51" s="22">
        <v>0</v>
      </c>
      <c r="DI51" s="21">
        <v>0</v>
      </c>
      <c r="DJ51" s="21">
        <v>0</v>
      </c>
      <c r="DK51" s="21">
        <v>0</v>
      </c>
      <c r="DL51" s="21">
        <v>7150920.3400000017</v>
      </c>
    </row>
    <row r="52" spans="1:116" ht="12.75" customHeight="1" x14ac:dyDescent="0.2">
      <c r="A52" s="64" t="s">
        <v>235</v>
      </c>
      <c r="B52" s="20">
        <v>1058</v>
      </c>
      <c r="C52" s="65" t="s">
        <v>146</v>
      </c>
      <c r="D52" s="22">
        <v>209725.25</v>
      </c>
      <c r="E52" s="21">
        <v>106956.3</v>
      </c>
      <c r="F52" s="21">
        <v>102768.95</v>
      </c>
      <c r="G52" s="21">
        <v>0</v>
      </c>
      <c r="H52" s="21">
        <v>6297.24</v>
      </c>
      <c r="I52" s="21">
        <v>168455.43</v>
      </c>
      <c r="J52" s="21">
        <v>0</v>
      </c>
      <c r="K52" s="21">
        <v>1950000</v>
      </c>
      <c r="L52" s="21">
        <v>0</v>
      </c>
      <c r="M52" s="21">
        <v>0</v>
      </c>
      <c r="N52" s="21">
        <v>0</v>
      </c>
      <c r="O52" s="21">
        <v>1539.79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4274482.67</v>
      </c>
      <c r="X52" s="21">
        <v>0</v>
      </c>
      <c r="Y52" s="21">
        <v>58306.5</v>
      </c>
      <c r="Z52" s="21">
        <v>11414721.779999999</v>
      </c>
      <c r="AA52" s="21">
        <v>0</v>
      </c>
      <c r="AB52" s="21">
        <v>0</v>
      </c>
      <c r="AC52" s="21">
        <v>1391739.17</v>
      </c>
      <c r="AD52" s="21">
        <v>171336.3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16164.15</v>
      </c>
      <c r="AQ52" s="21">
        <v>0</v>
      </c>
      <c r="AR52" s="21">
        <v>0</v>
      </c>
      <c r="AS52" s="21">
        <v>0</v>
      </c>
      <c r="AT52" s="21">
        <v>3011116.75</v>
      </c>
      <c r="AU52" s="21">
        <v>21436.07</v>
      </c>
      <c r="AV52" s="21">
        <v>21211.3</v>
      </c>
      <c r="AW52" s="21">
        <v>0</v>
      </c>
      <c r="AX52" s="21">
        <v>11545.29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50746.57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490.35</v>
      </c>
      <c r="BM52" s="21">
        <v>0.05</v>
      </c>
      <c r="BN52" s="21">
        <v>54576.9</v>
      </c>
      <c r="BO52" s="21">
        <v>0</v>
      </c>
      <c r="BP52" s="21">
        <v>4520.68</v>
      </c>
      <c r="BQ52" s="21">
        <v>0</v>
      </c>
      <c r="BR52" s="21">
        <v>5535.49</v>
      </c>
      <c r="BS52" s="21">
        <v>76784425.319999993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2">
        <v>0</v>
      </c>
      <c r="CJ52" s="21">
        <v>0</v>
      </c>
      <c r="CK52" s="21">
        <v>0</v>
      </c>
      <c r="CL52" s="22">
        <v>0</v>
      </c>
      <c r="CM52" s="21">
        <v>0</v>
      </c>
      <c r="CN52" s="21">
        <v>0</v>
      </c>
      <c r="CO52" s="22">
        <v>0</v>
      </c>
      <c r="CP52" s="21">
        <v>0</v>
      </c>
      <c r="CQ52" s="21">
        <v>0</v>
      </c>
      <c r="CR52" s="21">
        <v>3236.41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2">
        <v>0</v>
      </c>
      <c r="DC52" s="21">
        <v>0</v>
      </c>
      <c r="DD52" s="21">
        <v>0</v>
      </c>
      <c r="DE52" s="22">
        <v>0</v>
      </c>
      <c r="DF52" s="21">
        <v>0</v>
      </c>
      <c r="DG52" s="21">
        <v>0</v>
      </c>
      <c r="DH52" s="22">
        <v>0</v>
      </c>
      <c r="DI52" s="21">
        <v>0</v>
      </c>
      <c r="DJ52" s="21">
        <v>0</v>
      </c>
      <c r="DK52" s="21">
        <v>0</v>
      </c>
      <c r="DL52" s="21">
        <v>99631609.459999979</v>
      </c>
    </row>
    <row r="53" spans="1:116" ht="12.75" customHeight="1" x14ac:dyDescent="0.2">
      <c r="A53" s="64" t="s">
        <v>237</v>
      </c>
      <c r="B53" s="20">
        <v>1059</v>
      </c>
      <c r="C53" s="65" t="s">
        <v>146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42233.41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7092602.6600000001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330481.83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7092602.3200000003</v>
      </c>
      <c r="BM53" s="21">
        <v>0</v>
      </c>
      <c r="BN53" s="21">
        <v>13093.31</v>
      </c>
      <c r="BO53" s="21">
        <v>0</v>
      </c>
      <c r="BP53" s="21">
        <v>0</v>
      </c>
      <c r="BQ53" s="21">
        <v>0</v>
      </c>
      <c r="BR53" s="21">
        <v>0</v>
      </c>
      <c r="BS53" s="21">
        <v>117888020.47999999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178698.1</v>
      </c>
      <c r="CI53" s="22">
        <v>0</v>
      </c>
      <c r="CJ53" s="21">
        <v>0</v>
      </c>
      <c r="CK53" s="21">
        <v>0</v>
      </c>
      <c r="CL53" s="22">
        <v>0</v>
      </c>
      <c r="CM53" s="21">
        <v>0</v>
      </c>
      <c r="CN53" s="21">
        <v>0</v>
      </c>
      <c r="CO53" s="22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2">
        <v>0</v>
      </c>
      <c r="DC53" s="21">
        <v>0</v>
      </c>
      <c r="DD53" s="21">
        <v>0</v>
      </c>
      <c r="DE53" s="22">
        <v>0</v>
      </c>
      <c r="DF53" s="21">
        <v>0</v>
      </c>
      <c r="DG53" s="21">
        <v>0</v>
      </c>
      <c r="DH53" s="22">
        <v>0</v>
      </c>
      <c r="DI53" s="21">
        <v>0</v>
      </c>
      <c r="DJ53" s="21">
        <v>0</v>
      </c>
      <c r="DK53" s="21">
        <v>0</v>
      </c>
      <c r="DL53" s="21">
        <v>132637732.10999998</v>
      </c>
    </row>
    <row r="54" spans="1:116" ht="12.75" customHeight="1" x14ac:dyDescent="0.2">
      <c r="A54" s="64" t="s">
        <v>239</v>
      </c>
      <c r="B54" s="20">
        <v>1060</v>
      </c>
      <c r="C54" s="65" t="s">
        <v>146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4068217</v>
      </c>
      <c r="K54" s="21">
        <v>-761103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2">
        <v>0</v>
      </c>
      <c r="CJ54" s="21">
        <v>0</v>
      </c>
      <c r="CK54" s="21">
        <v>0</v>
      </c>
      <c r="CL54" s="22">
        <v>0</v>
      </c>
      <c r="CM54" s="21">
        <v>0</v>
      </c>
      <c r="CN54" s="21">
        <v>0</v>
      </c>
      <c r="CO54" s="22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2">
        <v>0</v>
      </c>
      <c r="DC54" s="21">
        <v>0</v>
      </c>
      <c r="DD54" s="21">
        <v>0</v>
      </c>
      <c r="DE54" s="22">
        <v>0</v>
      </c>
      <c r="DF54" s="21">
        <v>0</v>
      </c>
      <c r="DG54" s="21">
        <v>0</v>
      </c>
      <c r="DH54" s="22">
        <v>0</v>
      </c>
      <c r="DI54" s="21">
        <v>0</v>
      </c>
      <c r="DJ54" s="21">
        <v>0</v>
      </c>
      <c r="DK54" s="21">
        <v>0</v>
      </c>
      <c r="DL54" s="21">
        <v>3307114</v>
      </c>
    </row>
    <row r="55" spans="1:116" ht="12.75" customHeight="1" x14ac:dyDescent="0.2">
      <c r="A55" s="64" t="s">
        <v>241</v>
      </c>
      <c r="B55" s="20">
        <v>1061</v>
      </c>
      <c r="C55" s="65" t="s">
        <v>146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2">
        <v>39028251.240000002</v>
      </c>
      <c r="CJ55" s="21">
        <v>0</v>
      </c>
      <c r="CK55" s="21">
        <v>0</v>
      </c>
      <c r="CL55" s="22">
        <v>42162.74</v>
      </c>
      <c r="CM55" s="21">
        <v>10230.15</v>
      </c>
      <c r="CN55" s="21">
        <v>31932.59</v>
      </c>
      <c r="CO55" s="22">
        <v>38986088.5</v>
      </c>
      <c r="CP55" s="21">
        <v>124143.82</v>
      </c>
      <c r="CQ55" s="21">
        <v>38861944.68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2">
        <v>0</v>
      </c>
      <c r="DC55" s="21">
        <v>0</v>
      </c>
      <c r="DD55" s="21">
        <v>0</v>
      </c>
      <c r="DE55" s="22">
        <v>0</v>
      </c>
      <c r="DF55" s="21">
        <v>0</v>
      </c>
      <c r="DG55" s="21">
        <v>0</v>
      </c>
      <c r="DH55" s="22">
        <v>0</v>
      </c>
      <c r="DI55" s="21">
        <v>0</v>
      </c>
      <c r="DJ55" s="21">
        <v>0</v>
      </c>
      <c r="DK55" s="21">
        <v>0</v>
      </c>
      <c r="DL55" s="21">
        <v>39028251.240000002</v>
      </c>
    </row>
    <row r="56" spans="1:116" ht="12.75" customHeight="1" x14ac:dyDescent="0.2">
      <c r="A56" s="64" t="s">
        <v>243</v>
      </c>
      <c r="B56" s="20">
        <v>2001</v>
      </c>
      <c r="C56" s="65" t="s">
        <v>146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2">
        <v>4384767213.8197079</v>
      </c>
      <c r="CJ56" s="21">
        <v>6274828.0599999996</v>
      </c>
      <c r="CK56" s="21">
        <v>0</v>
      </c>
      <c r="CL56" s="22">
        <v>1505611068.9210422</v>
      </c>
      <c r="CM56" s="21">
        <v>6857499.3830000032</v>
      </c>
      <c r="CN56" s="21">
        <v>1498753569.5380423</v>
      </c>
      <c r="CO56" s="22">
        <v>2872881316.838666</v>
      </c>
      <c r="CP56" s="21">
        <v>20340145.98</v>
      </c>
      <c r="CQ56" s="21">
        <v>2852541170.8586659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2">
        <v>0</v>
      </c>
      <c r="DC56" s="21">
        <v>0</v>
      </c>
      <c r="DD56" s="21">
        <v>0</v>
      </c>
      <c r="DE56" s="22">
        <v>0</v>
      </c>
      <c r="DF56" s="21">
        <v>0</v>
      </c>
      <c r="DG56" s="21">
        <v>0</v>
      </c>
      <c r="DH56" s="22">
        <v>0</v>
      </c>
      <c r="DI56" s="21">
        <v>0</v>
      </c>
      <c r="DJ56" s="21">
        <v>0</v>
      </c>
      <c r="DK56" s="21">
        <v>0</v>
      </c>
      <c r="DL56" s="21">
        <v>4384767213.8197098</v>
      </c>
    </row>
    <row r="57" spans="1:116" ht="12.75" customHeight="1" x14ac:dyDescent="0.2">
      <c r="A57" s="64" t="s">
        <v>245</v>
      </c>
      <c r="B57" s="20">
        <v>2002</v>
      </c>
      <c r="C57" s="65" t="s">
        <v>246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6808991.1699999096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363.48571428571427</v>
      </c>
      <c r="CI57" s="22">
        <v>0</v>
      </c>
      <c r="CJ57" s="21">
        <v>0</v>
      </c>
      <c r="CK57" s="21">
        <v>0</v>
      </c>
      <c r="CL57" s="22">
        <v>0</v>
      </c>
      <c r="CM57" s="21">
        <v>0</v>
      </c>
      <c r="CN57" s="21">
        <v>0</v>
      </c>
      <c r="CO57" s="22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3076545023.7582197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2">
        <v>0</v>
      </c>
      <c r="DC57" s="21">
        <v>0</v>
      </c>
      <c r="DD57" s="21">
        <v>0</v>
      </c>
      <c r="DE57" s="22">
        <v>0</v>
      </c>
      <c r="DF57" s="21">
        <v>0</v>
      </c>
      <c r="DG57" s="21">
        <v>0</v>
      </c>
      <c r="DH57" s="22">
        <v>0</v>
      </c>
      <c r="DI57" s="21">
        <v>0</v>
      </c>
      <c r="DJ57" s="21">
        <v>0</v>
      </c>
      <c r="DK57" s="21">
        <v>0</v>
      </c>
      <c r="DL57" s="21">
        <v>3083354378.4139338</v>
      </c>
    </row>
    <row r="58" spans="1:116" ht="12.75" customHeight="1" x14ac:dyDescent="0.2">
      <c r="A58" s="64" t="s">
        <v>248</v>
      </c>
      <c r="B58" s="20">
        <v>2005</v>
      </c>
      <c r="C58" s="65" t="s">
        <v>246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1986005.2599998727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2">
        <v>336825778.48000002</v>
      </c>
      <c r="CJ58" s="21">
        <v>1390.81</v>
      </c>
      <c r="CK58" s="21">
        <v>0</v>
      </c>
      <c r="CL58" s="22">
        <v>195244927.62</v>
      </c>
      <c r="CM58" s="21">
        <v>151667.77000000002</v>
      </c>
      <c r="CN58" s="21">
        <v>195093259.84999999</v>
      </c>
      <c r="CO58" s="22">
        <v>141579460.04999998</v>
      </c>
      <c r="CP58" s="21">
        <v>22749336.039999999</v>
      </c>
      <c r="CQ58" s="21">
        <v>118830124.00999999</v>
      </c>
      <c r="CR58" s="21">
        <v>1535896.14</v>
      </c>
      <c r="CS58" s="21">
        <v>0</v>
      </c>
      <c r="CT58" s="21">
        <v>0</v>
      </c>
      <c r="CU58" s="21">
        <v>0</v>
      </c>
      <c r="CV58" s="21">
        <v>249149.94000000006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2">
        <v>0</v>
      </c>
      <c r="DC58" s="21">
        <v>0</v>
      </c>
      <c r="DD58" s="21">
        <v>0</v>
      </c>
      <c r="DE58" s="22">
        <v>0</v>
      </c>
      <c r="DF58" s="21">
        <v>0</v>
      </c>
      <c r="DG58" s="21">
        <v>0</v>
      </c>
      <c r="DH58" s="22">
        <v>0</v>
      </c>
      <c r="DI58" s="21">
        <v>0</v>
      </c>
      <c r="DJ58" s="21">
        <v>0</v>
      </c>
      <c r="DK58" s="21">
        <v>0</v>
      </c>
      <c r="DL58" s="21">
        <v>340596829.81999987</v>
      </c>
    </row>
    <row r="59" spans="1:116" ht="12.75" customHeight="1" x14ac:dyDescent="0.2">
      <c r="A59" s="64" t="s">
        <v>250</v>
      </c>
      <c r="B59" s="20">
        <v>2006</v>
      </c>
      <c r="C59" s="65" t="s">
        <v>251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2">
        <v>0</v>
      </c>
      <c r="CJ59" s="21">
        <v>0</v>
      </c>
      <c r="CK59" s="21">
        <v>0</v>
      </c>
      <c r="CL59" s="22">
        <v>0</v>
      </c>
      <c r="CM59" s="21">
        <v>0</v>
      </c>
      <c r="CN59" s="21">
        <v>0</v>
      </c>
      <c r="CO59" s="22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44965645.990000002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2">
        <v>0</v>
      </c>
      <c r="DC59" s="21">
        <v>0</v>
      </c>
      <c r="DD59" s="21">
        <v>0</v>
      </c>
      <c r="DE59" s="22">
        <v>0</v>
      </c>
      <c r="DF59" s="21">
        <v>0</v>
      </c>
      <c r="DG59" s="21">
        <v>0</v>
      </c>
      <c r="DH59" s="22">
        <v>0</v>
      </c>
      <c r="DI59" s="21">
        <v>0</v>
      </c>
      <c r="DJ59" s="21">
        <v>0</v>
      </c>
      <c r="DK59" s="21">
        <v>0</v>
      </c>
      <c r="DL59" s="21">
        <v>44965645.990000002</v>
      </c>
    </row>
    <row r="60" spans="1:116" ht="12.75" customHeight="1" x14ac:dyDescent="0.2">
      <c r="A60" s="64" t="s">
        <v>253</v>
      </c>
      <c r="B60" s="20">
        <v>2007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2">
        <v>737031.11</v>
      </c>
      <c r="CJ60" s="21">
        <v>0</v>
      </c>
      <c r="CK60" s="21">
        <v>0</v>
      </c>
      <c r="CL60" s="22">
        <v>737031.11</v>
      </c>
      <c r="CM60" s="21">
        <v>0</v>
      </c>
      <c r="CN60" s="21">
        <v>737031.11</v>
      </c>
      <c r="CO60" s="22">
        <v>0</v>
      </c>
      <c r="CP60" s="21">
        <v>0</v>
      </c>
      <c r="CQ60" s="21">
        <v>0</v>
      </c>
      <c r="CR60" s="21">
        <v>9535.8199999999979</v>
      </c>
      <c r="CS60" s="21">
        <v>0</v>
      </c>
      <c r="CT60" s="21">
        <v>0</v>
      </c>
      <c r="CU60" s="21">
        <v>0</v>
      </c>
      <c r="CV60" s="21">
        <v>5844907.2100000717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2">
        <v>0</v>
      </c>
      <c r="DC60" s="21">
        <v>0</v>
      </c>
      <c r="DD60" s="21">
        <v>0</v>
      </c>
      <c r="DE60" s="22">
        <v>0</v>
      </c>
      <c r="DF60" s="21">
        <v>0</v>
      </c>
      <c r="DG60" s="21">
        <v>0</v>
      </c>
      <c r="DH60" s="22">
        <v>0</v>
      </c>
      <c r="DI60" s="21">
        <v>0</v>
      </c>
      <c r="DJ60" s="21">
        <v>0</v>
      </c>
      <c r="DK60" s="21">
        <v>0</v>
      </c>
      <c r="DL60" s="21">
        <v>6591474.1400000714</v>
      </c>
    </row>
    <row r="61" spans="1:116" ht="12.75" customHeight="1" x14ac:dyDescent="0.2">
      <c r="A61" s="64" t="s">
        <v>255</v>
      </c>
      <c r="B61" s="20">
        <v>2008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5046.8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2">
        <v>0</v>
      </c>
      <c r="CJ61" s="21">
        <v>0</v>
      </c>
      <c r="CK61" s="21">
        <v>0</v>
      </c>
      <c r="CL61" s="22">
        <v>0</v>
      </c>
      <c r="CM61" s="21">
        <v>0</v>
      </c>
      <c r="CN61" s="21">
        <v>0</v>
      </c>
      <c r="CO61" s="22">
        <v>0</v>
      </c>
      <c r="CP61" s="21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11118507.26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2">
        <v>0</v>
      </c>
      <c r="DC61" s="21">
        <v>0</v>
      </c>
      <c r="DD61" s="21">
        <v>0</v>
      </c>
      <c r="DE61" s="22">
        <v>0</v>
      </c>
      <c r="DF61" s="21">
        <v>0</v>
      </c>
      <c r="DG61" s="21">
        <v>0</v>
      </c>
      <c r="DH61" s="22">
        <v>0</v>
      </c>
      <c r="DI61" s="21">
        <v>0</v>
      </c>
      <c r="DJ61" s="21">
        <v>0</v>
      </c>
      <c r="DK61" s="21">
        <v>0</v>
      </c>
      <c r="DL61" s="21">
        <v>11123554.060000001</v>
      </c>
    </row>
    <row r="62" spans="1:116" ht="12.75" customHeight="1" x14ac:dyDescent="0.2">
      <c r="A62" s="64" t="s">
        <v>257</v>
      </c>
      <c r="B62" s="20">
        <v>3001</v>
      </c>
      <c r="C62" s="65" t="s">
        <v>251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2">
        <v>0</v>
      </c>
      <c r="CJ62" s="21">
        <v>0</v>
      </c>
      <c r="CK62" s="21">
        <v>0</v>
      </c>
      <c r="CL62" s="22">
        <v>0</v>
      </c>
      <c r="CM62" s="21">
        <v>0</v>
      </c>
      <c r="CN62" s="21">
        <v>0</v>
      </c>
      <c r="CO62" s="22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7832829387.1458969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2">
        <v>0</v>
      </c>
      <c r="DC62" s="21">
        <v>0</v>
      </c>
      <c r="DD62" s="21">
        <v>0</v>
      </c>
      <c r="DE62" s="22">
        <v>0</v>
      </c>
      <c r="DF62" s="21">
        <v>0</v>
      </c>
      <c r="DG62" s="21">
        <v>0</v>
      </c>
      <c r="DH62" s="22">
        <v>0</v>
      </c>
      <c r="DI62" s="21">
        <v>0</v>
      </c>
      <c r="DJ62" s="21">
        <v>0</v>
      </c>
      <c r="DK62" s="21">
        <v>0</v>
      </c>
      <c r="DL62" s="21">
        <v>7832829387.1458969</v>
      </c>
    </row>
    <row r="63" spans="1:116" ht="12.75" customHeight="1" x14ac:dyDescent="0.2">
      <c r="A63" s="64" t="s">
        <v>259</v>
      </c>
      <c r="B63" s="20">
        <v>3002</v>
      </c>
      <c r="C63" s="65" t="s">
        <v>251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538347.17000000004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2">
        <v>0</v>
      </c>
      <c r="CJ63" s="21">
        <v>0</v>
      </c>
      <c r="CK63" s="21">
        <v>0</v>
      </c>
      <c r="CL63" s="22">
        <v>0</v>
      </c>
      <c r="CM63" s="21">
        <v>0</v>
      </c>
      <c r="CN63" s="21">
        <v>0</v>
      </c>
      <c r="CO63" s="22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8039160.1600000001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2">
        <v>0</v>
      </c>
      <c r="DC63" s="21">
        <v>0</v>
      </c>
      <c r="DD63" s="21">
        <v>0</v>
      </c>
      <c r="DE63" s="22">
        <v>0</v>
      </c>
      <c r="DF63" s="21">
        <v>0</v>
      </c>
      <c r="DG63" s="21">
        <v>0</v>
      </c>
      <c r="DH63" s="22">
        <v>0</v>
      </c>
      <c r="DI63" s="21">
        <v>0</v>
      </c>
      <c r="DJ63" s="21">
        <v>0</v>
      </c>
      <c r="DK63" s="21">
        <v>0</v>
      </c>
      <c r="DL63" s="21">
        <v>8577507.3300000001</v>
      </c>
    </row>
    <row r="64" spans="1:116" ht="12.75" customHeight="1" x14ac:dyDescent="0.2">
      <c r="A64" s="64" t="s">
        <v>261</v>
      </c>
      <c r="B64" s="20">
        <v>3003</v>
      </c>
      <c r="C64" s="65" t="s">
        <v>251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173717.87999999998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2">
        <v>0</v>
      </c>
      <c r="CJ64" s="21">
        <v>0</v>
      </c>
      <c r="CK64" s="21">
        <v>0</v>
      </c>
      <c r="CL64" s="22">
        <v>0</v>
      </c>
      <c r="CM64" s="21">
        <v>0</v>
      </c>
      <c r="CN64" s="21">
        <v>0</v>
      </c>
      <c r="CO64" s="22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390449148.47999996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2">
        <v>0</v>
      </c>
      <c r="DC64" s="21">
        <v>0</v>
      </c>
      <c r="DD64" s="21">
        <v>0</v>
      </c>
      <c r="DE64" s="22">
        <v>0</v>
      </c>
      <c r="DF64" s="21">
        <v>0</v>
      </c>
      <c r="DG64" s="21">
        <v>0</v>
      </c>
      <c r="DH64" s="22">
        <v>0</v>
      </c>
      <c r="DI64" s="21">
        <v>0</v>
      </c>
      <c r="DJ64" s="21">
        <v>0</v>
      </c>
      <c r="DK64" s="21">
        <v>0</v>
      </c>
      <c r="DL64" s="21">
        <v>390622866.35999995</v>
      </c>
    </row>
    <row r="65" spans="1:116" ht="12.75" customHeight="1" x14ac:dyDescent="0.2">
      <c r="A65" s="64" t="s">
        <v>263</v>
      </c>
      <c r="B65" s="20">
        <v>3004</v>
      </c>
      <c r="C65" s="65" t="s">
        <v>251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320224.86000000016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2">
        <v>0</v>
      </c>
      <c r="CJ65" s="21">
        <v>0</v>
      </c>
      <c r="CK65" s="21">
        <v>0</v>
      </c>
      <c r="CL65" s="22">
        <v>0</v>
      </c>
      <c r="CM65" s="21">
        <v>0</v>
      </c>
      <c r="CN65" s="21">
        <v>0</v>
      </c>
      <c r="CO65" s="22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21562219.209999993</v>
      </c>
      <c r="CV65" s="21">
        <v>57045685.029999994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2">
        <v>0</v>
      </c>
      <c r="DC65" s="21">
        <v>0</v>
      </c>
      <c r="DD65" s="21">
        <v>0</v>
      </c>
      <c r="DE65" s="22">
        <v>0</v>
      </c>
      <c r="DF65" s="21">
        <v>0</v>
      </c>
      <c r="DG65" s="21">
        <v>0</v>
      </c>
      <c r="DH65" s="22">
        <v>0</v>
      </c>
      <c r="DI65" s="21">
        <v>0</v>
      </c>
      <c r="DJ65" s="21">
        <v>0</v>
      </c>
      <c r="DK65" s="21">
        <v>0</v>
      </c>
      <c r="DL65" s="21">
        <v>78928129.099999994</v>
      </c>
    </row>
    <row r="66" spans="1:116" ht="12.75" customHeight="1" x14ac:dyDescent="0.2">
      <c r="A66" s="64" t="s">
        <v>265</v>
      </c>
      <c r="B66" s="20">
        <v>3005</v>
      </c>
      <c r="C66" s="65" t="s">
        <v>251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2">
        <v>0</v>
      </c>
      <c r="CJ66" s="21">
        <v>0</v>
      </c>
      <c r="CK66" s="21">
        <v>0</v>
      </c>
      <c r="CL66" s="22">
        <v>0</v>
      </c>
      <c r="CM66" s="21">
        <v>0</v>
      </c>
      <c r="CN66" s="21">
        <v>0</v>
      </c>
      <c r="CO66" s="22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3412959.360000011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2">
        <v>0</v>
      </c>
      <c r="DC66" s="21">
        <v>0</v>
      </c>
      <c r="DD66" s="21">
        <v>0</v>
      </c>
      <c r="DE66" s="22">
        <v>0</v>
      </c>
      <c r="DF66" s="21">
        <v>0</v>
      </c>
      <c r="DG66" s="21">
        <v>0</v>
      </c>
      <c r="DH66" s="22">
        <v>0</v>
      </c>
      <c r="DI66" s="21">
        <v>0</v>
      </c>
      <c r="DJ66" s="21">
        <v>0</v>
      </c>
      <c r="DK66" s="21">
        <v>0</v>
      </c>
      <c r="DL66" s="21">
        <v>3412959.360000011</v>
      </c>
    </row>
    <row r="67" spans="1:116" ht="12.75" customHeight="1" x14ac:dyDescent="0.2">
      <c r="A67" s="64" t="s">
        <v>267</v>
      </c>
      <c r="B67" s="20">
        <v>3006</v>
      </c>
      <c r="C67" s="65" t="s">
        <v>251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3434232.7299998961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2">
        <v>0</v>
      </c>
      <c r="CJ67" s="21">
        <v>0</v>
      </c>
      <c r="CK67" s="21">
        <v>0</v>
      </c>
      <c r="CL67" s="22">
        <v>0</v>
      </c>
      <c r="CM67" s="21">
        <v>0</v>
      </c>
      <c r="CN67" s="21">
        <v>0</v>
      </c>
      <c r="CO67" s="22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2959559962.027432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2">
        <v>0</v>
      </c>
      <c r="DC67" s="21">
        <v>0</v>
      </c>
      <c r="DD67" s="21">
        <v>0</v>
      </c>
      <c r="DE67" s="22">
        <v>0</v>
      </c>
      <c r="DF67" s="21">
        <v>0</v>
      </c>
      <c r="DG67" s="21">
        <v>0</v>
      </c>
      <c r="DH67" s="22">
        <v>0</v>
      </c>
      <c r="DI67" s="21">
        <v>0</v>
      </c>
      <c r="DJ67" s="21">
        <v>0</v>
      </c>
      <c r="DK67" s="21">
        <v>0</v>
      </c>
      <c r="DL67" s="21">
        <v>2962994194.757432</v>
      </c>
    </row>
    <row r="68" spans="1:116" ht="12.75" customHeight="1" x14ac:dyDescent="0.2">
      <c r="A68" s="64" t="s">
        <v>269</v>
      </c>
      <c r="B68" s="20">
        <v>3007</v>
      </c>
      <c r="C68" s="65" t="s">
        <v>251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16189.21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2">
        <v>0</v>
      </c>
      <c r="CJ68" s="21">
        <v>0</v>
      </c>
      <c r="CK68" s="21">
        <v>0</v>
      </c>
      <c r="CL68" s="22">
        <v>0</v>
      </c>
      <c r="CM68" s="21">
        <v>0</v>
      </c>
      <c r="CN68" s="21">
        <v>0</v>
      </c>
      <c r="CO68" s="22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14452442.399999958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2">
        <v>0</v>
      </c>
      <c r="DC68" s="21">
        <v>0</v>
      </c>
      <c r="DD68" s="21">
        <v>0</v>
      </c>
      <c r="DE68" s="22">
        <v>0</v>
      </c>
      <c r="DF68" s="21">
        <v>0</v>
      </c>
      <c r="DG68" s="21">
        <v>0</v>
      </c>
      <c r="DH68" s="22">
        <v>0</v>
      </c>
      <c r="DI68" s="21">
        <v>0</v>
      </c>
      <c r="DJ68" s="21">
        <v>0</v>
      </c>
      <c r="DK68" s="21">
        <v>0</v>
      </c>
      <c r="DL68" s="21">
        <v>14468631.609999958</v>
      </c>
    </row>
    <row r="69" spans="1:116" ht="12.75" customHeight="1" x14ac:dyDescent="0.2">
      <c r="A69" s="64" t="s">
        <v>271</v>
      </c>
      <c r="B69" s="20">
        <v>3008</v>
      </c>
      <c r="C69" s="65" t="s">
        <v>251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2">
        <v>0</v>
      </c>
      <c r="CJ69" s="21">
        <v>0</v>
      </c>
      <c r="CK69" s="21">
        <v>0</v>
      </c>
      <c r="CL69" s="22">
        <v>0</v>
      </c>
      <c r="CM69" s="21">
        <v>0</v>
      </c>
      <c r="CN69" s="21">
        <v>0</v>
      </c>
      <c r="CO69" s="22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28009.89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2">
        <v>0</v>
      </c>
      <c r="DC69" s="21">
        <v>0</v>
      </c>
      <c r="DD69" s="21">
        <v>0</v>
      </c>
      <c r="DE69" s="22">
        <v>0</v>
      </c>
      <c r="DF69" s="21">
        <v>0</v>
      </c>
      <c r="DG69" s="21">
        <v>0</v>
      </c>
      <c r="DH69" s="22">
        <v>0</v>
      </c>
      <c r="DI69" s="21">
        <v>0</v>
      </c>
      <c r="DJ69" s="21">
        <v>0</v>
      </c>
      <c r="DK69" s="21">
        <v>0</v>
      </c>
      <c r="DL69" s="21">
        <v>28009.89</v>
      </c>
    </row>
    <row r="70" spans="1:116" ht="12.75" customHeight="1" x14ac:dyDescent="0.2">
      <c r="A70" s="64" t="s">
        <v>273</v>
      </c>
      <c r="B70" s="20">
        <v>3009</v>
      </c>
      <c r="C70" s="65" t="s">
        <v>251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193723.99999999997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2">
        <v>24801184.909999996</v>
      </c>
      <c r="CJ70" s="21">
        <v>0</v>
      </c>
      <c r="CK70" s="21">
        <v>0</v>
      </c>
      <c r="CL70" s="22">
        <v>24801184.909999996</v>
      </c>
      <c r="CM70" s="21">
        <v>767334.73</v>
      </c>
      <c r="CN70" s="21">
        <v>24033850.179999996</v>
      </c>
      <c r="CO70" s="22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61502877.740000002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2">
        <v>0</v>
      </c>
      <c r="DC70" s="21">
        <v>0</v>
      </c>
      <c r="DD70" s="21">
        <v>0</v>
      </c>
      <c r="DE70" s="22">
        <v>0</v>
      </c>
      <c r="DF70" s="21">
        <v>0</v>
      </c>
      <c r="DG70" s="21">
        <v>0</v>
      </c>
      <c r="DH70" s="22">
        <v>0</v>
      </c>
      <c r="DI70" s="21">
        <v>0</v>
      </c>
      <c r="DJ70" s="21">
        <v>0</v>
      </c>
      <c r="DK70" s="21">
        <v>0</v>
      </c>
      <c r="DL70" s="21">
        <v>86497786.650000006</v>
      </c>
    </row>
    <row r="71" spans="1:116" ht="12.75" customHeight="1" x14ac:dyDescent="0.2">
      <c r="A71" s="64" t="s">
        <v>275</v>
      </c>
      <c r="B71" s="20">
        <v>3011</v>
      </c>
      <c r="C71" s="65" t="s">
        <v>251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286730.91151200002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2">
        <v>0</v>
      </c>
      <c r="CJ71" s="21">
        <v>0</v>
      </c>
      <c r="CK71" s="21">
        <v>0</v>
      </c>
      <c r="CL71" s="22">
        <v>0</v>
      </c>
      <c r="CM71" s="21">
        <v>0</v>
      </c>
      <c r="CN71" s="21">
        <v>0</v>
      </c>
      <c r="CO71" s="22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23445181.334339999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2">
        <v>0</v>
      </c>
      <c r="DC71" s="21">
        <v>0</v>
      </c>
      <c r="DD71" s="21">
        <v>0</v>
      </c>
      <c r="DE71" s="22">
        <v>0</v>
      </c>
      <c r="DF71" s="21">
        <v>0</v>
      </c>
      <c r="DG71" s="21">
        <v>0</v>
      </c>
      <c r="DH71" s="22">
        <v>0</v>
      </c>
      <c r="DI71" s="21">
        <v>0</v>
      </c>
      <c r="DJ71" s="21">
        <v>0</v>
      </c>
      <c r="DK71" s="21">
        <v>0</v>
      </c>
      <c r="DL71" s="21">
        <v>23731912.245851997</v>
      </c>
    </row>
    <row r="72" spans="1:116" ht="12.75" customHeight="1" x14ac:dyDescent="0.2">
      <c r="A72" s="64" t="s">
        <v>277</v>
      </c>
      <c r="B72" s="20">
        <v>3012</v>
      </c>
      <c r="C72" s="65" t="s">
        <v>251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3738.53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2">
        <v>5361315.1100000003</v>
      </c>
      <c r="CJ72" s="21">
        <v>0</v>
      </c>
      <c r="CK72" s="21">
        <v>0</v>
      </c>
      <c r="CL72" s="22">
        <v>5361315.1100000003</v>
      </c>
      <c r="CM72" s="21">
        <v>67940.06</v>
      </c>
      <c r="CN72" s="21">
        <v>5293375.0500000007</v>
      </c>
      <c r="CO72" s="22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167196201.68000001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2">
        <v>0</v>
      </c>
      <c r="DC72" s="21">
        <v>0</v>
      </c>
      <c r="DD72" s="21">
        <v>0</v>
      </c>
      <c r="DE72" s="22">
        <v>0</v>
      </c>
      <c r="DF72" s="21">
        <v>0</v>
      </c>
      <c r="DG72" s="21">
        <v>0</v>
      </c>
      <c r="DH72" s="22">
        <v>0</v>
      </c>
      <c r="DI72" s="21">
        <v>0</v>
      </c>
      <c r="DJ72" s="21">
        <v>0</v>
      </c>
      <c r="DK72" s="21">
        <v>0</v>
      </c>
      <c r="DL72" s="21">
        <v>172561255.31999999</v>
      </c>
    </row>
    <row r="73" spans="1:116" ht="12.75" customHeight="1" x14ac:dyDescent="0.2">
      <c r="A73" s="64" t="s">
        <v>279</v>
      </c>
      <c r="B73" s="20">
        <v>3015</v>
      </c>
      <c r="C73" s="65" t="s">
        <v>251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22745.27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2">
        <v>0</v>
      </c>
      <c r="CJ73" s="21">
        <v>0</v>
      </c>
      <c r="CK73" s="21">
        <v>0</v>
      </c>
      <c r="CL73" s="22">
        <v>0</v>
      </c>
      <c r="CM73" s="21">
        <v>0</v>
      </c>
      <c r="CN73" s="21">
        <v>0</v>
      </c>
      <c r="CO73" s="22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188405.6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2">
        <v>0</v>
      </c>
      <c r="DC73" s="21">
        <v>0</v>
      </c>
      <c r="DD73" s="21">
        <v>0</v>
      </c>
      <c r="DE73" s="22">
        <v>0</v>
      </c>
      <c r="DF73" s="21">
        <v>0</v>
      </c>
      <c r="DG73" s="21">
        <v>0</v>
      </c>
      <c r="DH73" s="22">
        <v>0</v>
      </c>
      <c r="DI73" s="21">
        <v>0</v>
      </c>
      <c r="DJ73" s="21">
        <v>0</v>
      </c>
      <c r="DK73" s="21">
        <v>0</v>
      </c>
      <c r="DL73" s="21">
        <v>211150.87</v>
      </c>
    </row>
    <row r="74" spans="1:116" ht="12.75" customHeight="1" x14ac:dyDescent="0.2">
      <c r="A74" s="64" t="s">
        <v>281</v>
      </c>
      <c r="B74" s="20">
        <v>3016</v>
      </c>
      <c r="C74" s="65" t="s">
        <v>251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1615466.8499997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2">
        <v>251639324.00000185</v>
      </c>
      <c r="CJ74" s="21">
        <v>0</v>
      </c>
      <c r="CK74" s="21">
        <v>0</v>
      </c>
      <c r="CL74" s="22">
        <v>41031086.649999999</v>
      </c>
      <c r="CM74" s="21">
        <v>70969.78</v>
      </c>
      <c r="CN74" s="21">
        <v>40960116.869999997</v>
      </c>
      <c r="CO74" s="22">
        <v>210608237.35000184</v>
      </c>
      <c r="CP74" s="21">
        <v>160486.78</v>
      </c>
      <c r="CQ74" s="21">
        <v>210447750.57000184</v>
      </c>
      <c r="CR74" s="21">
        <v>120975.48999999993</v>
      </c>
      <c r="CS74" s="21">
        <v>0</v>
      </c>
      <c r="CT74" s="21">
        <v>0</v>
      </c>
      <c r="CU74" s="21">
        <v>0</v>
      </c>
      <c r="CV74" s="21">
        <v>1750603.9599999872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2">
        <v>0</v>
      </c>
      <c r="DC74" s="21">
        <v>0</v>
      </c>
      <c r="DD74" s="21">
        <v>0</v>
      </c>
      <c r="DE74" s="22">
        <v>0</v>
      </c>
      <c r="DF74" s="21">
        <v>0</v>
      </c>
      <c r="DG74" s="21">
        <v>0</v>
      </c>
      <c r="DH74" s="22">
        <v>0</v>
      </c>
      <c r="DI74" s="21">
        <v>0</v>
      </c>
      <c r="DJ74" s="21">
        <v>0</v>
      </c>
      <c r="DK74" s="21">
        <v>0</v>
      </c>
      <c r="DL74" s="21">
        <v>255126370.30000162</v>
      </c>
    </row>
    <row r="75" spans="1:116" x14ac:dyDescent="0.2">
      <c r="A75" s="64" t="s">
        <v>283</v>
      </c>
      <c r="B75" s="20">
        <v>3017</v>
      </c>
      <c r="C75" s="65" t="s">
        <v>251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991412.70000000007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2">
        <v>7757701.2100000018</v>
      </c>
      <c r="CJ75" s="21">
        <v>0</v>
      </c>
      <c r="CK75" s="21">
        <v>0</v>
      </c>
      <c r="CL75" s="22">
        <v>7757701.2100000018</v>
      </c>
      <c r="CM75" s="21">
        <v>2025.5999999999995</v>
      </c>
      <c r="CN75" s="21">
        <v>7755675.6100000022</v>
      </c>
      <c r="CO75" s="22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48110905.720000044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2">
        <v>0</v>
      </c>
      <c r="DC75" s="21">
        <v>0</v>
      </c>
      <c r="DD75" s="21">
        <v>0</v>
      </c>
      <c r="DE75" s="22">
        <v>0</v>
      </c>
      <c r="DF75" s="21">
        <v>0</v>
      </c>
      <c r="DG75" s="21">
        <v>0</v>
      </c>
      <c r="DH75" s="22">
        <v>0</v>
      </c>
      <c r="DI75" s="21">
        <v>0</v>
      </c>
      <c r="DJ75" s="21">
        <v>0</v>
      </c>
      <c r="DK75" s="21">
        <v>0</v>
      </c>
      <c r="DL75" s="21">
        <v>56860019.63000004</v>
      </c>
    </row>
    <row r="76" spans="1:116" ht="12.75" customHeight="1" x14ac:dyDescent="0.2">
      <c r="A76" s="64" t="s">
        <v>285</v>
      </c>
      <c r="B76" s="20">
        <v>3018</v>
      </c>
      <c r="C76" s="65" t="s">
        <v>251</v>
      </c>
      <c r="D76" s="22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2439852.950000036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2">
        <v>0</v>
      </c>
      <c r="CJ76" s="21">
        <v>0</v>
      </c>
      <c r="CK76" s="21">
        <v>0</v>
      </c>
      <c r="CL76" s="22">
        <v>0</v>
      </c>
      <c r="CM76" s="21">
        <v>0</v>
      </c>
      <c r="CN76" s="21">
        <v>0</v>
      </c>
      <c r="CO76" s="22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316366677.20999992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2">
        <v>0</v>
      </c>
      <c r="DC76" s="21">
        <v>0</v>
      </c>
      <c r="DD76" s="21">
        <v>0</v>
      </c>
      <c r="DE76" s="22">
        <v>0</v>
      </c>
      <c r="DF76" s="21">
        <v>0</v>
      </c>
      <c r="DG76" s="21">
        <v>0</v>
      </c>
      <c r="DH76" s="22">
        <v>0</v>
      </c>
      <c r="DI76" s="21">
        <v>0</v>
      </c>
      <c r="DJ76" s="21">
        <v>0</v>
      </c>
      <c r="DK76" s="21">
        <v>0</v>
      </c>
      <c r="DL76" s="21">
        <v>318806530.15999997</v>
      </c>
    </row>
    <row r="77" spans="1:116" ht="12.75" customHeight="1" x14ac:dyDescent="0.2">
      <c r="A77" s="66" t="s">
        <v>287</v>
      </c>
      <c r="B77" s="55">
        <v>9000</v>
      </c>
      <c r="C77" s="65" t="s">
        <v>288</v>
      </c>
      <c r="D77" s="56">
        <v>7578511388.1112242</v>
      </c>
      <c r="E77" s="56">
        <v>419188606.51067513</v>
      </c>
      <c r="F77" s="56">
        <v>2963305481.7980351</v>
      </c>
      <c r="G77" s="56">
        <v>4196017299.8025126</v>
      </c>
      <c r="H77" s="56">
        <v>591817021.35746694</v>
      </c>
      <c r="I77" s="56">
        <v>46584619.29000017</v>
      </c>
      <c r="J77" s="56">
        <v>5134079.3299999963</v>
      </c>
      <c r="K77" s="56">
        <v>35406692.891999997</v>
      </c>
      <c r="L77" s="56">
        <v>2943571.3126969999</v>
      </c>
      <c r="M77" s="56">
        <v>94482.92</v>
      </c>
      <c r="N77" s="56">
        <v>447603.03000000026</v>
      </c>
      <c r="O77" s="56">
        <v>897522014.48523307</v>
      </c>
      <c r="P77" s="56">
        <v>11096364.4</v>
      </c>
      <c r="Q77" s="56">
        <v>600881063.80168593</v>
      </c>
      <c r="R77" s="56">
        <v>0</v>
      </c>
      <c r="S77" s="56">
        <v>0</v>
      </c>
      <c r="T77" s="56">
        <v>12737256971.436068</v>
      </c>
      <c r="U77" s="56">
        <v>988125916.67829108</v>
      </c>
      <c r="V77" s="56">
        <v>458143009.46999449</v>
      </c>
      <c r="W77" s="56">
        <v>1526192219.1099954</v>
      </c>
      <c r="X77" s="56">
        <v>259409.67000100078</v>
      </c>
      <c r="Y77" s="56">
        <v>158018686.73448899</v>
      </c>
      <c r="Z77" s="56">
        <v>1033468620.107233</v>
      </c>
      <c r="AA77" s="56">
        <v>14443.789999999974</v>
      </c>
      <c r="AB77" s="56">
        <v>5542296.4100000001</v>
      </c>
      <c r="AC77" s="56">
        <v>44133179.126665905</v>
      </c>
      <c r="AD77" s="56">
        <v>241072396.01026702</v>
      </c>
      <c r="AE77" s="56">
        <v>45010.25</v>
      </c>
      <c r="AF77" s="56">
        <v>23011256.820003003</v>
      </c>
      <c r="AG77" s="56">
        <v>212548612.62000003</v>
      </c>
      <c r="AH77" s="56">
        <v>53236716.310000032</v>
      </c>
      <c r="AI77" s="56">
        <v>57897239.329999998</v>
      </c>
      <c r="AJ77" s="56">
        <v>37029189.832104757</v>
      </c>
      <c r="AK77" s="56">
        <v>701056.6400459999</v>
      </c>
      <c r="AL77" s="56">
        <v>0</v>
      </c>
      <c r="AM77" s="56">
        <v>211705446.84523603</v>
      </c>
      <c r="AN77" s="56">
        <v>5483779.9299999997</v>
      </c>
      <c r="AO77" s="56">
        <v>45676428.359999999</v>
      </c>
      <c r="AP77" s="56">
        <v>34603049.576880999</v>
      </c>
      <c r="AQ77" s="56">
        <v>0</v>
      </c>
      <c r="AR77" s="56">
        <v>0</v>
      </c>
      <c r="AS77" s="56">
        <v>0</v>
      </c>
      <c r="AT77" s="56">
        <v>1633704057.2001352</v>
      </c>
      <c r="AU77" s="56">
        <v>524327139.80004805</v>
      </c>
      <c r="AV77" s="56">
        <v>147499384.69709501</v>
      </c>
      <c r="AW77" s="56">
        <v>0</v>
      </c>
      <c r="AX77" s="56">
        <v>77193961.997461021</v>
      </c>
      <c r="AY77" s="56">
        <v>0</v>
      </c>
      <c r="AZ77" s="56">
        <v>0</v>
      </c>
      <c r="BA77" s="56">
        <v>0</v>
      </c>
      <c r="BB77" s="56">
        <v>0</v>
      </c>
      <c r="BC77" s="56">
        <v>0</v>
      </c>
      <c r="BD77" s="56">
        <v>124036746.5237302</v>
      </c>
      <c r="BE77" s="56">
        <v>52495.66</v>
      </c>
      <c r="BF77" s="56">
        <v>0</v>
      </c>
      <c r="BG77" s="56">
        <v>0</v>
      </c>
      <c r="BH77" s="56">
        <v>36882.910000000003</v>
      </c>
      <c r="BI77" s="56">
        <v>296478898.28926724</v>
      </c>
      <c r="BJ77" s="56">
        <v>40853994.409347989</v>
      </c>
      <c r="BK77" s="56">
        <v>0</v>
      </c>
      <c r="BL77" s="56">
        <v>7271027.0900540007</v>
      </c>
      <c r="BM77" s="56">
        <v>101293993.04999988</v>
      </c>
      <c r="BN77" s="56">
        <v>40481604.56975507</v>
      </c>
      <c r="BO77" s="56">
        <v>0</v>
      </c>
      <c r="BP77" s="56">
        <v>830893782.64344871</v>
      </c>
      <c r="BQ77" s="56">
        <v>129814639.62908158</v>
      </c>
      <c r="BR77" s="56">
        <v>3689841228.4792705</v>
      </c>
      <c r="BS77" s="56">
        <v>7954447717.9551401</v>
      </c>
      <c r="BT77" s="56">
        <v>0</v>
      </c>
      <c r="BU77" s="56">
        <v>0</v>
      </c>
      <c r="BV77" s="56">
        <v>76446373.988097996</v>
      </c>
      <c r="BW77" s="56">
        <v>9374629.4200000018</v>
      </c>
      <c r="BX77" s="56">
        <v>0</v>
      </c>
      <c r="BY77" s="56">
        <v>307515484.49000001</v>
      </c>
      <c r="BZ77" s="56">
        <v>212643522.59</v>
      </c>
      <c r="CA77" s="56">
        <v>2241895931.79</v>
      </c>
      <c r="CB77" s="56">
        <v>23594293.389999997</v>
      </c>
      <c r="CC77" s="56">
        <v>1447840210.7900002</v>
      </c>
      <c r="CD77" s="56">
        <v>9800156.9600000009</v>
      </c>
      <c r="CE77" s="56">
        <v>0</v>
      </c>
      <c r="CF77" s="56">
        <v>31573366.790000003</v>
      </c>
      <c r="CG77" s="56">
        <v>187039187.84</v>
      </c>
      <c r="CH77" s="56">
        <v>1364744.5704761904</v>
      </c>
      <c r="CI77" s="56">
        <v>11099673087.800346</v>
      </c>
      <c r="CJ77" s="56">
        <v>8719770.8200000003</v>
      </c>
      <c r="CK77" s="56">
        <v>1730229.01</v>
      </c>
      <c r="CL77" s="56">
        <v>3094950563.8410358</v>
      </c>
      <c r="CM77" s="56">
        <v>128933606.1141234</v>
      </c>
      <c r="CN77" s="56">
        <v>2966016957.7269115</v>
      </c>
      <c r="CO77" s="56">
        <v>7994272524.1293106</v>
      </c>
      <c r="CP77" s="56">
        <v>360629393.97422022</v>
      </c>
      <c r="CQ77" s="56">
        <v>7633643130.1550903</v>
      </c>
      <c r="CR77" s="56">
        <v>80404997.732894123</v>
      </c>
      <c r="CS77" s="56">
        <v>406299.58</v>
      </c>
      <c r="CT77" s="56">
        <v>13935.25</v>
      </c>
      <c r="CU77" s="56">
        <v>0</v>
      </c>
      <c r="CV77" s="56">
        <v>0</v>
      </c>
      <c r="CW77" s="56">
        <v>0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58972417613.873238</v>
      </c>
    </row>
    <row r="78" spans="1:116" x14ac:dyDescent="0.2">
      <c r="A78" s="66" t="s">
        <v>290</v>
      </c>
      <c r="B78" s="55">
        <v>9001</v>
      </c>
      <c r="C78" s="65" t="s">
        <v>291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0</v>
      </c>
      <c r="AF78" s="56">
        <v>0</v>
      </c>
      <c r="AG78" s="56">
        <v>0</v>
      </c>
      <c r="AH78" s="56">
        <v>0</v>
      </c>
      <c r="AI78" s="56">
        <v>0</v>
      </c>
      <c r="AJ78" s="56">
        <v>0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0</v>
      </c>
      <c r="AQ78" s="56">
        <v>0</v>
      </c>
      <c r="AR78" s="56">
        <v>0</v>
      </c>
      <c r="AS78" s="56">
        <v>0</v>
      </c>
      <c r="AT78" s="56">
        <v>0</v>
      </c>
      <c r="AU78" s="56">
        <v>0</v>
      </c>
      <c r="AV78" s="56">
        <v>0</v>
      </c>
      <c r="AW78" s="56">
        <v>0</v>
      </c>
      <c r="AX78" s="56">
        <v>0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18836426.291511416</v>
      </c>
      <c r="BE78" s="56">
        <v>0</v>
      </c>
      <c r="BF78" s="56">
        <v>0</v>
      </c>
      <c r="BG78" s="56">
        <v>0</v>
      </c>
      <c r="BH78" s="56">
        <v>0</v>
      </c>
      <c r="BI78" s="56">
        <v>0</v>
      </c>
      <c r="BJ78" s="56">
        <v>0</v>
      </c>
      <c r="BK78" s="56">
        <v>0</v>
      </c>
      <c r="BL78" s="56">
        <v>0</v>
      </c>
      <c r="BM78" s="56">
        <v>0</v>
      </c>
      <c r="BN78" s="56">
        <v>0</v>
      </c>
      <c r="BO78" s="56">
        <v>0</v>
      </c>
      <c r="BP78" s="56">
        <v>0</v>
      </c>
      <c r="BQ78" s="56">
        <v>0</v>
      </c>
      <c r="BR78" s="56">
        <v>0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0</v>
      </c>
      <c r="BZ78" s="56">
        <v>0</v>
      </c>
      <c r="CA78" s="56">
        <v>0</v>
      </c>
      <c r="CB78" s="56">
        <v>0</v>
      </c>
      <c r="CC78" s="56">
        <v>0</v>
      </c>
      <c r="CD78" s="56">
        <v>0</v>
      </c>
      <c r="CE78" s="56">
        <v>0</v>
      </c>
      <c r="CF78" s="56">
        <v>0</v>
      </c>
      <c r="CG78" s="56">
        <v>0</v>
      </c>
      <c r="CH78" s="56">
        <v>363.48571428571427</v>
      </c>
      <c r="CI78" s="56">
        <v>627122334.82000184</v>
      </c>
      <c r="CJ78" s="56">
        <v>1390.81</v>
      </c>
      <c r="CK78" s="56">
        <v>0</v>
      </c>
      <c r="CL78" s="56">
        <v>274933246.61000001</v>
      </c>
      <c r="CM78" s="56">
        <v>1059937.94</v>
      </c>
      <c r="CN78" s="56">
        <v>273873308.67000002</v>
      </c>
      <c r="CO78" s="56">
        <v>352187697.40000182</v>
      </c>
      <c r="CP78" s="56">
        <v>22909822.82</v>
      </c>
      <c r="CQ78" s="56">
        <v>329277874.58000183</v>
      </c>
      <c r="CR78" s="56">
        <v>1666407.45</v>
      </c>
      <c r="CS78" s="56">
        <v>0</v>
      </c>
      <c r="CT78" s="56">
        <v>0</v>
      </c>
      <c r="CU78" s="56">
        <v>21562219.209999993</v>
      </c>
      <c r="CV78" s="56">
        <v>15023100841.895884</v>
      </c>
      <c r="CW78" s="56">
        <v>0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15692288593.153112</v>
      </c>
    </row>
    <row r="79" spans="1:116" x14ac:dyDescent="0.2">
      <c r="A79" s="66" t="s">
        <v>293</v>
      </c>
      <c r="B79" s="55">
        <v>9003</v>
      </c>
      <c r="C79" s="65" t="s">
        <v>294</v>
      </c>
      <c r="D79" s="56">
        <v>7578511388.1112242</v>
      </c>
      <c r="E79" s="56">
        <v>419188606.51067513</v>
      </c>
      <c r="F79" s="56">
        <v>2963305481.7980351</v>
      </c>
      <c r="G79" s="56">
        <v>4196017299.8025126</v>
      </c>
      <c r="H79" s="56">
        <v>591817021.35746694</v>
      </c>
      <c r="I79" s="56">
        <v>46584619.29000017</v>
      </c>
      <c r="J79" s="56">
        <v>5134079.3299999963</v>
      </c>
      <c r="K79" s="56">
        <v>35406692.891999997</v>
      </c>
      <c r="L79" s="56">
        <v>2943571.3126969999</v>
      </c>
      <c r="M79" s="56">
        <v>94482.92</v>
      </c>
      <c r="N79" s="56">
        <v>447603.03000000026</v>
      </c>
      <c r="O79" s="56">
        <v>897522014.48523307</v>
      </c>
      <c r="P79" s="56">
        <v>11096364.4</v>
      </c>
      <c r="Q79" s="56">
        <v>600881063.80168593</v>
      </c>
      <c r="R79" s="56">
        <v>0</v>
      </c>
      <c r="S79" s="56">
        <v>0</v>
      </c>
      <c r="T79" s="56">
        <v>12737256971.436068</v>
      </c>
      <c r="U79" s="56">
        <v>988125916.67829108</v>
      </c>
      <c r="V79" s="56">
        <v>458143009.46999449</v>
      </c>
      <c r="W79" s="56">
        <v>1526192219.1099954</v>
      </c>
      <c r="X79" s="56">
        <v>259409.67000100078</v>
      </c>
      <c r="Y79" s="56">
        <v>158018686.73448899</v>
      </c>
      <c r="Z79" s="56">
        <v>1033468620.107233</v>
      </c>
      <c r="AA79" s="56">
        <v>14443.789999999974</v>
      </c>
      <c r="AB79" s="56">
        <v>5542296.4100000001</v>
      </c>
      <c r="AC79" s="56">
        <v>44133179.126665905</v>
      </c>
      <c r="AD79" s="56">
        <v>241072396.01026702</v>
      </c>
      <c r="AE79" s="56">
        <v>45010.25</v>
      </c>
      <c r="AF79" s="56">
        <v>23011256.820003003</v>
      </c>
      <c r="AG79" s="56">
        <v>212548612.62000003</v>
      </c>
      <c r="AH79" s="56">
        <v>53236716.310000032</v>
      </c>
      <c r="AI79" s="56">
        <v>57897239.329999998</v>
      </c>
      <c r="AJ79" s="56">
        <v>37029189.832104757</v>
      </c>
      <c r="AK79" s="56">
        <v>701056.6400459999</v>
      </c>
      <c r="AL79" s="56">
        <v>0</v>
      </c>
      <c r="AM79" s="56">
        <v>211705446.84523603</v>
      </c>
      <c r="AN79" s="56">
        <v>5483779.9299999997</v>
      </c>
      <c r="AO79" s="56">
        <v>45676428.359999999</v>
      </c>
      <c r="AP79" s="56">
        <v>34603049.576880999</v>
      </c>
      <c r="AQ79" s="56">
        <v>0</v>
      </c>
      <c r="AR79" s="56">
        <v>0</v>
      </c>
      <c r="AS79" s="56">
        <v>0</v>
      </c>
      <c r="AT79" s="56">
        <v>1633704057.2001352</v>
      </c>
      <c r="AU79" s="56">
        <v>524327139.80004805</v>
      </c>
      <c r="AV79" s="56">
        <v>147499384.69709501</v>
      </c>
      <c r="AW79" s="56">
        <v>0</v>
      </c>
      <c r="AX79" s="56">
        <v>77193961.997461021</v>
      </c>
      <c r="AY79" s="56">
        <v>0</v>
      </c>
      <c r="AZ79" s="56">
        <v>0</v>
      </c>
      <c r="BA79" s="56">
        <v>0</v>
      </c>
      <c r="BB79" s="56">
        <v>0</v>
      </c>
      <c r="BC79" s="56">
        <v>0</v>
      </c>
      <c r="BD79" s="56">
        <v>142873172.81524163</v>
      </c>
      <c r="BE79" s="56">
        <v>52495.66</v>
      </c>
      <c r="BF79" s="56">
        <v>0</v>
      </c>
      <c r="BG79" s="56">
        <v>0</v>
      </c>
      <c r="BH79" s="56">
        <v>36882.910000000003</v>
      </c>
      <c r="BI79" s="56">
        <v>296478898.28926724</v>
      </c>
      <c r="BJ79" s="56">
        <v>40853994.409347989</v>
      </c>
      <c r="BK79" s="56">
        <v>0</v>
      </c>
      <c r="BL79" s="56">
        <v>7271027.0900540007</v>
      </c>
      <c r="BM79" s="56">
        <v>101293993.04999988</v>
      </c>
      <c r="BN79" s="56">
        <v>40481604.56975507</v>
      </c>
      <c r="BO79" s="56">
        <v>0</v>
      </c>
      <c r="BP79" s="56">
        <v>830893782.64344871</v>
      </c>
      <c r="BQ79" s="56">
        <v>129814639.62908158</v>
      </c>
      <c r="BR79" s="56">
        <v>3689841228.4792705</v>
      </c>
      <c r="BS79" s="56">
        <v>7954447717.9551401</v>
      </c>
      <c r="BT79" s="56">
        <v>0</v>
      </c>
      <c r="BU79" s="56">
        <v>0</v>
      </c>
      <c r="BV79" s="56">
        <v>76446373.988097996</v>
      </c>
      <c r="BW79" s="56">
        <v>9374629.4200000018</v>
      </c>
      <c r="BX79" s="56">
        <v>0</v>
      </c>
      <c r="BY79" s="56">
        <v>307515484.49000001</v>
      </c>
      <c r="BZ79" s="56">
        <v>212643522.59</v>
      </c>
      <c r="CA79" s="56">
        <v>2241895931.79</v>
      </c>
      <c r="CB79" s="56">
        <v>23594293.389999997</v>
      </c>
      <c r="CC79" s="56">
        <v>1447840210.7900002</v>
      </c>
      <c r="CD79" s="56">
        <v>9800156.9600000009</v>
      </c>
      <c r="CE79" s="56">
        <v>0</v>
      </c>
      <c r="CF79" s="56">
        <v>31573366.790000003</v>
      </c>
      <c r="CG79" s="56">
        <v>187039187.84</v>
      </c>
      <c r="CH79" s="56">
        <v>1365108.0561904761</v>
      </c>
      <c r="CI79" s="56">
        <v>11726795422.620348</v>
      </c>
      <c r="CJ79" s="56">
        <v>8721161.6300000008</v>
      </c>
      <c r="CK79" s="56">
        <v>1730229.01</v>
      </c>
      <c r="CL79" s="56">
        <v>3369883810.451036</v>
      </c>
      <c r="CM79" s="56">
        <v>129993544.0541234</v>
      </c>
      <c r="CN79" s="56">
        <v>3239890266.3969116</v>
      </c>
      <c r="CO79" s="56">
        <v>8346460221.5293121</v>
      </c>
      <c r="CP79" s="56">
        <v>383539216.79422021</v>
      </c>
      <c r="CQ79" s="56">
        <v>7962921004.7350922</v>
      </c>
      <c r="CR79" s="56">
        <v>82071405.182894126</v>
      </c>
      <c r="CS79" s="56">
        <v>406299.58</v>
      </c>
      <c r="CT79" s="56">
        <v>13935.25</v>
      </c>
      <c r="CU79" s="56">
        <v>21562219.209999993</v>
      </c>
      <c r="CV79" s="56">
        <v>15023100841.895884</v>
      </c>
      <c r="CW79" s="56">
        <v>0</v>
      </c>
      <c r="CX79" s="56">
        <v>0</v>
      </c>
      <c r="CY79" s="56">
        <v>0</v>
      </c>
      <c r="CZ79" s="56">
        <v>0</v>
      </c>
      <c r="DA79" s="56">
        <v>0</v>
      </c>
      <c r="DB79" s="56">
        <v>0</v>
      </c>
      <c r="DC79" s="56">
        <v>0</v>
      </c>
      <c r="DD79" s="56">
        <v>0</v>
      </c>
      <c r="DE79" s="56">
        <v>0</v>
      </c>
      <c r="DF79" s="56">
        <v>0</v>
      </c>
      <c r="DG79" s="56">
        <v>0</v>
      </c>
      <c r="DH79" s="56">
        <v>0</v>
      </c>
      <c r="DI79" s="56">
        <v>0</v>
      </c>
      <c r="DJ79" s="56">
        <v>0</v>
      </c>
      <c r="DK79" s="56">
        <v>0</v>
      </c>
      <c r="DL79" s="56">
        <v>74664706207.026352</v>
      </c>
    </row>
    <row r="120" spans="3:3" x14ac:dyDescent="0.2">
      <c r="C120" s="3"/>
    </row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6F0B-3606-40BD-9AF0-91CBFBDA06ED}">
  <dimension ref="A1:DL145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9</v>
      </c>
      <c r="B2" s="2"/>
      <c r="C2" s="2"/>
    </row>
    <row r="3" spans="1:116" ht="15" customHeight="1" x14ac:dyDescent="0.25">
      <c r="A3" s="4" t="s">
        <v>356</v>
      </c>
      <c r="B3" s="2"/>
      <c r="C3" s="2"/>
    </row>
    <row r="4" spans="1:116" ht="22.5" customHeight="1" x14ac:dyDescent="0.2"/>
    <row r="5" spans="1:116" ht="22.5" customHeight="1" x14ac:dyDescent="0.2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773</v>
      </c>
      <c r="BX5" s="10">
        <v>774</v>
      </c>
      <c r="BY5" s="10">
        <v>775</v>
      </c>
      <c r="BZ5" s="10">
        <v>776</v>
      </c>
      <c r="CA5" s="10">
        <v>777</v>
      </c>
      <c r="CB5" s="10">
        <v>778</v>
      </c>
      <c r="CC5" s="10">
        <v>779</v>
      </c>
      <c r="CD5" s="10">
        <v>780</v>
      </c>
      <c r="CE5" s="10">
        <v>781</v>
      </c>
      <c r="CF5" s="10">
        <v>782</v>
      </c>
      <c r="CG5" s="10">
        <v>783</v>
      </c>
      <c r="CH5" s="10">
        <v>784</v>
      </c>
      <c r="CI5" s="10">
        <v>785</v>
      </c>
      <c r="CJ5" s="10">
        <v>904</v>
      </c>
      <c r="CK5" s="10">
        <v>905</v>
      </c>
      <c r="CL5" s="10">
        <v>906</v>
      </c>
      <c r="CM5" s="10">
        <v>90601</v>
      </c>
      <c r="CN5" s="10">
        <v>90602</v>
      </c>
      <c r="CO5" s="10">
        <v>907</v>
      </c>
      <c r="CP5" s="10">
        <v>90701</v>
      </c>
      <c r="CQ5" s="10">
        <v>90702</v>
      </c>
      <c r="CR5" s="10">
        <v>786</v>
      </c>
      <c r="CS5" s="10">
        <v>789</v>
      </c>
      <c r="CT5" s="10">
        <v>798</v>
      </c>
      <c r="CU5" s="10">
        <v>790</v>
      </c>
      <c r="CV5" s="10">
        <v>791</v>
      </c>
      <c r="CW5" s="10">
        <v>792</v>
      </c>
      <c r="CX5" s="10">
        <v>793</v>
      </c>
      <c r="CY5" s="10">
        <v>794</v>
      </c>
      <c r="CZ5" s="10">
        <v>795</v>
      </c>
      <c r="DA5" s="10">
        <v>796</v>
      </c>
      <c r="DB5" s="10">
        <v>797</v>
      </c>
      <c r="DC5" s="10">
        <v>908</v>
      </c>
      <c r="DD5" s="10">
        <v>909</v>
      </c>
      <c r="DE5" s="10">
        <v>910</v>
      </c>
      <c r="DF5" s="10">
        <v>91001</v>
      </c>
      <c r="DG5" s="10">
        <v>91002</v>
      </c>
      <c r="DH5" s="10">
        <v>911</v>
      </c>
      <c r="DI5" s="10">
        <v>91101</v>
      </c>
      <c r="DJ5" s="10">
        <v>91102</v>
      </c>
      <c r="DK5" s="10">
        <v>799</v>
      </c>
      <c r="DL5" s="5"/>
    </row>
    <row r="6" spans="1:116" ht="80.099999999999994" customHeight="1" x14ac:dyDescent="0.2">
      <c r="A6" s="63" t="s">
        <v>141</v>
      </c>
      <c r="B6" s="63" t="s">
        <v>142</v>
      </c>
      <c r="C6" s="63" t="s">
        <v>143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110</v>
      </c>
      <c r="I6" s="7" t="s">
        <v>48</v>
      </c>
      <c r="J6" s="7" t="s">
        <v>14</v>
      </c>
      <c r="K6" s="7" t="s">
        <v>105</v>
      </c>
      <c r="L6" s="7" t="s">
        <v>106</v>
      </c>
      <c r="M6" s="7" t="s">
        <v>107</v>
      </c>
      <c r="N6" s="7" t="s">
        <v>98</v>
      </c>
      <c r="O6" s="7" t="s">
        <v>41</v>
      </c>
      <c r="P6" s="7" t="s">
        <v>42</v>
      </c>
      <c r="Q6" s="7" t="s">
        <v>37</v>
      </c>
      <c r="R6" s="7" t="s">
        <v>312</v>
      </c>
      <c r="S6" s="7" t="s">
        <v>74</v>
      </c>
      <c r="T6" s="7" t="s">
        <v>75</v>
      </c>
      <c r="U6" s="7" t="s">
        <v>76</v>
      </c>
      <c r="V6" s="7" t="s">
        <v>77</v>
      </c>
      <c r="W6" s="7" t="s">
        <v>30</v>
      </c>
      <c r="X6" s="7" t="s">
        <v>15</v>
      </c>
      <c r="Y6" s="7" t="s">
        <v>83</v>
      </c>
      <c r="Z6" s="7" t="s">
        <v>84</v>
      </c>
      <c r="AA6" s="7" t="s">
        <v>85</v>
      </c>
      <c r="AB6" s="7" t="s">
        <v>86</v>
      </c>
      <c r="AC6" s="7" t="s">
        <v>56</v>
      </c>
      <c r="AD6" s="7" t="s">
        <v>57</v>
      </c>
      <c r="AE6" s="7" t="s">
        <v>87</v>
      </c>
      <c r="AF6" s="7" t="s">
        <v>88</v>
      </c>
      <c r="AG6" s="7" t="s">
        <v>35</v>
      </c>
      <c r="AH6" s="7" t="s">
        <v>79</v>
      </c>
      <c r="AI6" s="7" t="s">
        <v>16</v>
      </c>
      <c r="AJ6" s="7" t="s">
        <v>313</v>
      </c>
      <c r="AK6" s="7" t="s">
        <v>90</v>
      </c>
      <c r="AL6" s="7" t="s">
        <v>91</v>
      </c>
      <c r="AM6" s="7" t="s">
        <v>92</v>
      </c>
      <c r="AN6" s="7" t="s">
        <v>93</v>
      </c>
      <c r="AO6" s="7" t="s">
        <v>81</v>
      </c>
      <c r="AP6" s="7" t="s">
        <v>108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99</v>
      </c>
      <c r="AZ6" s="7" t="s">
        <v>100</v>
      </c>
      <c r="BA6" s="7" t="s">
        <v>101</v>
      </c>
      <c r="BB6" s="7" t="s">
        <v>111</v>
      </c>
      <c r="BC6" s="7" t="s">
        <v>112</v>
      </c>
      <c r="BD6" s="7" t="s">
        <v>17</v>
      </c>
      <c r="BE6" s="7" t="s">
        <v>18</v>
      </c>
      <c r="BF6" s="7" t="s">
        <v>113</v>
      </c>
      <c r="BG6" s="7" t="s">
        <v>114</v>
      </c>
      <c r="BH6" s="7" t="s">
        <v>115</v>
      </c>
      <c r="BI6" s="7" t="s">
        <v>102</v>
      </c>
      <c r="BJ6" s="7" t="s">
        <v>103</v>
      </c>
      <c r="BK6" s="7" t="s">
        <v>116</v>
      </c>
      <c r="BL6" s="7" t="s">
        <v>117</v>
      </c>
      <c r="BM6" s="7" t="s">
        <v>118</v>
      </c>
      <c r="BN6" s="7" t="s">
        <v>120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94</v>
      </c>
      <c r="BU6" s="7" t="s">
        <v>314</v>
      </c>
      <c r="BV6" s="7" t="s">
        <v>96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20</v>
      </c>
      <c r="CI6" s="7" t="s">
        <v>21</v>
      </c>
      <c r="CJ6" s="7" t="s">
        <v>22</v>
      </c>
      <c r="CK6" s="7" t="s">
        <v>23</v>
      </c>
      <c r="CL6" s="7" t="s">
        <v>24</v>
      </c>
      <c r="CM6" s="7" t="s">
        <v>25</v>
      </c>
      <c r="CN6" s="7" t="s">
        <v>26</v>
      </c>
      <c r="CO6" s="7" t="s">
        <v>27</v>
      </c>
      <c r="CP6" s="7" t="s">
        <v>25</v>
      </c>
      <c r="CQ6" s="7" t="s">
        <v>26</v>
      </c>
      <c r="CR6" s="7" t="s">
        <v>28</v>
      </c>
      <c r="CS6" s="7" t="s">
        <v>122</v>
      </c>
      <c r="CT6" s="7" t="s">
        <v>123</v>
      </c>
      <c r="CU6" s="7" t="s">
        <v>125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20</v>
      </c>
      <c r="DB6" s="7" t="s">
        <v>21</v>
      </c>
      <c r="DC6" s="7" t="s">
        <v>22</v>
      </c>
      <c r="DD6" s="7" t="s">
        <v>23</v>
      </c>
      <c r="DE6" s="7" t="s">
        <v>24</v>
      </c>
      <c r="DF6" s="7" t="s">
        <v>25</v>
      </c>
      <c r="DG6" s="7" t="s">
        <v>26</v>
      </c>
      <c r="DH6" s="7" t="s">
        <v>27</v>
      </c>
      <c r="DI6" s="7" t="s">
        <v>25</v>
      </c>
      <c r="DJ6" s="7" t="s">
        <v>26</v>
      </c>
      <c r="DK6" s="7" t="s">
        <v>131</v>
      </c>
      <c r="DL6" s="69" t="s">
        <v>355</v>
      </c>
    </row>
    <row r="7" spans="1:116" ht="12.75" customHeight="1" x14ac:dyDescent="0.2">
      <c r="A7" s="64" t="s">
        <v>145</v>
      </c>
      <c r="B7" s="20">
        <v>1001</v>
      </c>
      <c r="C7" s="65" t="s">
        <v>146</v>
      </c>
      <c r="D7" s="22">
        <v>134699.26</v>
      </c>
      <c r="E7" s="21">
        <v>0</v>
      </c>
      <c r="F7" s="21">
        <v>0</v>
      </c>
      <c r="G7" s="21">
        <v>134699.26</v>
      </c>
      <c r="H7" s="21">
        <v>75.86</v>
      </c>
      <c r="I7" s="21">
        <v>0</v>
      </c>
      <c r="J7" s="21">
        <v>991098.74</v>
      </c>
      <c r="K7" s="21">
        <v>0</v>
      </c>
      <c r="L7" s="21">
        <v>0</v>
      </c>
      <c r="M7" s="21">
        <v>0</v>
      </c>
      <c r="N7" s="21">
        <v>0</v>
      </c>
      <c r="O7" s="21">
        <v>6889805.71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8627178.3000000007</v>
      </c>
      <c r="Z7" s="21">
        <v>66399648.039999999</v>
      </c>
      <c r="AA7" s="21">
        <v>0</v>
      </c>
      <c r="AB7" s="21">
        <v>1959028.5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7994330.04</v>
      </c>
      <c r="AN7" s="21">
        <v>0</v>
      </c>
      <c r="AO7" s="21">
        <v>0</v>
      </c>
      <c r="AP7" s="21">
        <v>65.72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17577958.16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5530431.7599999998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2">
        <v>0</v>
      </c>
      <c r="CJ7" s="21">
        <v>0</v>
      </c>
      <c r="CK7" s="21">
        <v>0</v>
      </c>
      <c r="CL7" s="22">
        <v>0</v>
      </c>
      <c r="CM7" s="21">
        <v>0</v>
      </c>
      <c r="CN7" s="21">
        <v>0</v>
      </c>
      <c r="CO7" s="22">
        <v>0</v>
      </c>
      <c r="CP7" s="21">
        <v>0</v>
      </c>
      <c r="CQ7" s="21">
        <v>0</v>
      </c>
      <c r="CR7" s="21">
        <v>286334.49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2">
        <v>0</v>
      </c>
      <c r="DC7" s="21">
        <v>0</v>
      </c>
      <c r="DD7" s="21">
        <v>0</v>
      </c>
      <c r="DE7" s="22">
        <v>0</v>
      </c>
      <c r="DF7" s="21">
        <v>0</v>
      </c>
      <c r="DG7" s="21">
        <v>0</v>
      </c>
      <c r="DH7" s="22">
        <v>0</v>
      </c>
      <c r="DI7" s="21">
        <v>0</v>
      </c>
      <c r="DJ7" s="21">
        <v>0</v>
      </c>
      <c r="DK7" s="21">
        <v>0</v>
      </c>
      <c r="DL7" s="21">
        <v>116390654.58</v>
      </c>
    </row>
    <row r="8" spans="1:116" ht="12.75" customHeight="1" x14ac:dyDescent="0.2">
      <c r="A8" s="64" t="s">
        <v>148</v>
      </c>
      <c r="B8" s="20">
        <v>1003</v>
      </c>
      <c r="C8" s="65" t="s">
        <v>146</v>
      </c>
      <c r="D8" s="22">
        <v>3270326106.670001</v>
      </c>
      <c r="E8" s="21">
        <v>611958850.72000098</v>
      </c>
      <c r="F8" s="21">
        <v>1596466109.95</v>
      </c>
      <c r="G8" s="21">
        <v>1061901146</v>
      </c>
      <c r="H8" s="21">
        <v>193559948.28</v>
      </c>
      <c r="I8" s="21">
        <v>1045732917.25</v>
      </c>
      <c r="J8" s="21">
        <v>35160663.270000003</v>
      </c>
      <c r="K8" s="21">
        <v>0</v>
      </c>
      <c r="L8" s="21">
        <v>0</v>
      </c>
      <c r="M8" s="21">
        <v>0</v>
      </c>
      <c r="N8" s="21">
        <v>647920.44999999995</v>
      </c>
      <c r="O8" s="21">
        <v>246955597.87</v>
      </c>
      <c r="P8" s="21">
        <v>0</v>
      </c>
      <c r="Q8" s="21">
        <v>218094108.09999999</v>
      </c>
      <c r="R8" s="21">
        <v>0</v>
      </c>
      <c r="S8" s="21">
        <v>0</v>
      </c>
      <c r="T8" s="21">
        <v>5131388254.3400002</v>
      </c>
      <c r="U8" s="21">
        <v>0</v>
      </c>
      <c r="V8" s="21">
        <v>546036500.12</v>
      </c>
      <c r="W8" s="21">
        <v>3743748701.0999999</v>
      </c>
      <c r="X8" s="21">
        <v>230534.71</v>
      </c>
      <c r="Y8" s="21">
        <v>123934773.15000001</v>
      </c>
      <c r="Z8" s="21">
        <v>74362622.879999995</v>
      </c>
      <c r="AA8" s="21">
        <v>45002.63</v>
      </c>
      <c r="AB8" s="21">
        <v>0</v>
      </c>
      <c r="AC8" s="21">
        <v>31612561.149999999</v>
      </c>
      <c r="AD8" s="21">
        <v>14460413.92</v>
      </c>
      <c r="AE8" s="21">
        <v>0</v>
      </c>
      <c r="AF8" s="21">
        <v>20440733.66</v>
      </c>
      <c r="AG8" s="21">
        <v>32774499.489999998</v>
      </c>
      <c r="AH8" s="21">
        <v>6524816.8899999997</v>
      </c>
      <c r="AI8" s="21">
        <v>0</v>
      </c>
      <c r="AJ8" s="21">
        <v>1118454.1499999999</v>
      </c>
      <c r="AK8" s="21">
        <v>405497.8</v>
      </c>
      <c r="AL8" s="21">
        <v>0</v>
      </c>
      <c r="AM8" s="21">
        <v>75590023.469999999</v>
      </c>
      <c r="AN8" s="21">
        <v>0</v>
      </c>
      <c r="AO8" s="21">
        <v>0</v>
      </c>
      <c r="AP8" s="21">
        <v>7001617.9699999997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412654344.92000002</v>
      </c>
      <c r="BE8" s="21">
        <v>0</v>
      </c>
      <c r="BF8" s="21">
        <v>0</v>
      </c>
      <c r="BG8" s="21">
        <v>0</v>
      </c>
      <c r="BH8" s="21">
        <v>0</v>
      </c>
      <c r="BI8" s="21">
        <v>1755717.28</v>
      </c>
      <c r="BJ8" s="21">
        <v>0</v>
      </c>
      <c r="BK8" s="21">
        <v>0</v>
      </c>
      <c r="BL8" s="21">
        <v>0</v>
      </c>
      <c r="BM8" s="21">
        <v>149318847.33000001</v>
      </c>
      <c r="BN8" s="21">
        <v>4779467.12</v>
      </c>
      <c r="BO8" s="21">
        <v>0</v>
      </c>
      <c r="BP8" s="21">
        <v>434887261.54000002</v>
      </c>
      <c r="BQ8" s="21">
        <v>10618573.880000001</v>
      </c>
      <c r="BR8" s="21">
        <v>17395261.25</v>
      </c>
      <c r="BS8" s="21">
        <v>115784343.15000656</v>
      </c>
      <c r="BT8" s="21">
        <v>0</v>
      </c>
      <c r="BU8" s="21">
        <v>0</v>
      </c>
      <c r="BV8" s="21">
        <v>54921305.399999999</v>
      </c>
      <c r="BW8" s="21">
        <v>35942.769999999997</v>
      </c>
      <c r="BX8" s="21">
        <v>0</v>
      </c>
      <c r="BY8" s="21">
        <v>0</v>
      </c>
      <c r="BZ8" s="21">
        <v>3277658.86</v>
      </c>
      <c r="CA8" s="21">
        <v>202113164.30000001</v>
      </c>
      <c r="CB8" s="21">
        <v>0</v>
      </c>
      <c r="CC8" s="21">
        <v>12193879.300000001</v>
      </c>
      <c r="CD8" s="21">
        <v>1110775.31</v>
      </c>
      <c r="CE8" s="21">
        <v>0</v>
      </c>
      <c r="CF8" s="21">
        <v>1043095.81</v>
      </c>
      <c r="CG8" s="21">
        <v>162019.35</v>
      </c>
      <c r="CH8" s="21">
        <v>79850017.110002369</v>
      </c>
      <c r="CI8" s="22">
        <v>2317807082.869998</v>
      </c>
      <c r="CJ8" s="21">
        <v>14683.189999999995</v>
      </c>
      <c r="CK8" s="21">
        <v>1666838.6000000308</v>
      </c>
      <c r="CL8" s="22">
        <v>701680151.73000324</v>
      </c>
      <c r="CM8" s="21">
        <v>10010578.100000003</v>
      </c>
      <c r="CN8" s="21">
        <v>691669573.63000321</v>
      </c>
      <c r="CO8" s="22">
        <v>1614445409.3499947</v>
      </c>
      <c r="CP8" s="21">
        <v>588770010.83999991</v>
      </c>
      <c r="CQ8" s="21">
        <v>1025675398.5099947</v>
      </c>
      <c r="CR8" s="21">
        <v>56698202.86999286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2">
        <v>0</v>
      </c>
      <c r="DC8" s="21">
        <v>0</v>
      </c>
      <c r="DD8" s="21">
        <v>0</v>
      </c>
      <c r="DE8" s="22">
        <v>0</v>
      </c>
      <c r="DF8" s="21">
        <v>0</v>
      </c>
      <c r="DG8" s="21">
        <v>0</v>
      </c>
      <c r="DH8" s="22">
        <v>0</v>
      </c>
      <c r="DI8" s="21">
        <v>0</v>
      </c>
      <c r="DJ8" s="21">
        <v>0</v>
      </c>
      <c r="DK8" s="21">
        <v>0</v>
      </c>
      <c r="DL8" s="21">
        <v>18696559229.739994</v>
      </c>
    </row>
    <row r="9" spans="1:116" ht="12.75" customHeight="1" x14ac:dyDescent="0.2">
      <c r="A9" s="64" t="s">
        <v>150</v>
      </c>
      <c r="B9" s="20">
        <v>1004</v>
      </c>
      <c r="C9" s="65" t="s">
        <v>146</v>
      </c>
      <c r="D9" s="22">
        <v>3539607182.8559995</v>
      </c>
      <c r="E9" s="21">
        <v>1422993002.8799994</v>
      </c>
      <c r="F9" s="21">
        <v>1776187618.378</v>
      </c>
      <c r="G9" s="21">
        <v>340426561.59799993</v>
      </c>
      <c r="H9" s="21">
        <v>159129214.23999998</v>
      </c>
      <c r="I9" s="21">
        <v>686252955.34000003</v>
      </c>
      <c r="J9" s="21">
        <v>8968495.5100000016</v>
      </c>
      <c r="K9" s="21">
        <v>0</v>
      </c>
      <c r="L9" s="21">
        <v>0</v>
      </c>
      <c r="M9" s="21">
        <v>0</v>
      </c>
      <c r="N9" s="21">
        <v>517776.38</v>
      </c>
      <c r="O9" s="21">
        <v>387276914.44000006</v>
      </c>
      <c r="P9" s="21">
        <v>0</v>
      </c>
      <c r="Q9" s="21">
        <v>227444920.21000004</v>
      </c>
      <c r="R9" s="21">
        <v>0</v>
      </c>
      <c r="S9" s="21">
        <v>0</v>
      </c>
      <c r="T9" s="21">
        <v>9806655112.9799995</v>
      </c>
      <c r="U9" s="21">
        <v>141033328.44</v>
      </c>
      <c r="V9" s="21">
        <v>1618000661.3700004</v>
      </c>
      <c r="W9" s="21">
        <v>7714196566.0399981</v>
      </c>
      <c r="X9" s="21">
        <v>5730607.9899999993</v>
      </c>
      <c r="Y9" s="21">
        <v>100498429.15999995</v>
      </c>
      <c r="Z9" s="21">
        <v>44638675.040000014</v>
      </c>
      <c r="AA9" s="21">
        <v>370634.91000000003</v>
      </c>
      <c r="AB9" s="21">
        <v>0</v>
      </c>
      <c r="AC9" s="21">
        <v>5060621.2200000016</v>
      </c>
      <c r="AD9" s="21">
        <v>79528083.029999971</v>
      </c>
      <c r="AE9" s="21">
        <v>0</v>
      </c>
      <c r="AF9" s="21">
        <v>70020003.340000018</v>
      </c>
      <c r="AG9" s="21">
        <v>10728840.220000003</v>
      </c>
      <c r="AH9" s="21">
        <v>10078592.710000001</v>
      </c>
      <c r="AI9" s="21">
        <v>37906457.220000006</v>
      </c>
      <c r="AJ9" s="21">
        <v>4332906.66</v>
      </c>
      <c r="AK9" s="21">
        <v>336584.01000000013</v>
      </c>
      <c r="AL9" s="21">
        <v>0</v>
      </c>
      <c r="AM9" s="21">
        <v>14915110.790000003</v>
      </c>
      <c r="AN9" s="21">
        <v>262307.36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333394978.06999999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28527371.199999999</v>
      </c>
      <c r="BN9" s="21">
        <v>2277929.2999999998</v>
      </c>
      <c r="BO9" s="21">
        <v>0</v>
      </c>
      <c r="BP9" s="21">
        <v>989695403.71000123</v>
      </c>
      <c r="BQ9" s="21">
        <v>7135829.9199999971</v>
      </c>
      <c r="BR9" s="21">
        <v>35909146.570000008</v>
      </c>
      <c r="BS9" s="21">
        <v>183051970.50999996</v>
      </c>
      <c r="BT9" s="21">
        <v>0</v>
      </c>
      <c r="BU9" s="21">
        <v>0</v>
      </c>
      <c r="BV9" s="21">
        <v>74478761.069999993</v>
      </c>
      <c r="BW9" s="21">
        <v>6979.46</v>
      </c>
      <c r="BX9" s="21">
        <v>0</v>
      </c>
      <c r="BY9" s="21">
        <v>0</v>
      </c>
      <c r="BZ9" s="21">
        <v>623282.72</v>
      </c>
      <c r="CA9" s="21">
        <v>39634918.329999998</v>
      </c>
      <c r="CB9" s="21">
        <v>0</v>
      </c>
      <c r="CC9" s="21">
        <v>1365199.5599999998</v>
      </c>
      <c r="CD9" s="21">
        <v>0</v>
      </c>
      <c r="CE9" s="21">
        <v>0</v>
      </c>
      <c r="CF9" s="21">
        <v>0</v>
      </c>
      <c r="CG9" s="21">
        <v>157648.54999999999</v>
      </c>
      <c r="CH9" s="21">
        <v>0</v>
      </c>
      <c r="CI9" s="22">
        <v>31003707651.601353</v>
      </c>
      <c r="CJ9" s="21">
        <v>0</v>
      </c>
      <c r="CK9" s="21">
        <v>19018140.29000004</v>
      </c>
      <c r="CL9" s="22">
        <v>9841746722.9563332</v>
      </c>
      <c r="CM9" s="21">
        <v>1083876442.5199909</v>
      </c>
      <c r="CN9" s="21">
        <v>8757870280.4363422</v>
      </c>
      <c r="CO9" s="22">
        <v>21142942788.355019</v>
      </c>
      <c r="CP9" s="21">
        <v>7577969502.690114</v>
      </c>
      <c r="CQ9" s="21">
        <v>13564973285.664906</v>
      </c>
      <c r="CR9" s="21">
        <v>150791652.34999996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2">
        <v>0</v>
      </c>
      <c r="DC9" s="21">
        <v>0</v>
      </c>
      <c r="DD9" s="21">
        <v>0</v>
      </c>
      <c r="DE9" s="22">
        <v>0</v>
      </c>
      <c r="DF9" s="21">
        <v>0</v>
      </c>
      <c r="DG9" s="21">
        <v>0</v>
      </c>
      <c r="DH9" s="22">
        <v>0</v>
      </c>
      <c r="DI9" s="21">
        <v>0</v>
      </c>
      <c r="DJ9" s="21">
        <v>0</v>
      </c>
      <c r="DK9" s="21">
        <v>0</v>
      </c>
      <c r="DL9" s="21">
        <v>57524249704.38736</v>
      </c>
    </row>
    <row r="10" spans="1:116" ht="12.75" customHeight="1" x14ac:dyDescent="0.2">
      <c r="A10" s="64" t="s">
        <v>152</v>
      </c>
      <c r="B10" s="20">
        <v>1005</v>
      </c>
      <c r="C10" s="65" t="s">
        <v>146</v>
      </c>
      <c r="D10" s="22">
        <v>7433975492</v>
      </c>
      <c r="E10" s="21">
        <v>1347506628.6300001</v>
      </c>
      <c r="F10" s="21">
        <v>3128509237.9699998</v>
      </c>
      <c r="G10" s="21">
        <v>2957959625.3999996</v>
      </c>
      <c r="H10" s="21">
        <v>211820817.13</v>
      </c>
      <c r="I10" s="21">
        <v>673449475.12002301</v>
      </c>
      <c r="J10" s="21">
        <v>52744998.669999897</v>
      </c>
      <c r="K10" s="21">
        <v>6063461.9299999997</v>
      </c>
      <c r="L10" s="21">
        <v>0</v>
      </c>
      <c r="M10" s="21">
        <v>0</v>
      </c>
      <c r="N10" s="21">
        <v>0</v>
      </c>
      <c r="O10" s="21">
        <v>678082180.32001102</v>
      </c>
      <c r="P10" s="21">
        <v>396006.21</v>
      </c>
      <c r="Q10" s="21">
        <v>817150758.19999897</v>
      </c>
      <c r="R10" s="21">
        <v>0</v>
      </c>
      <c r="S10" s="21">
        <v>0</v>
      </c>
      <c r="T10" s="21">
        <v>7382736156.6881313</v>
      </c>
      <c r="U10" s="21">
        <v>412355711.06999898</v>
      </c>
      <c r="V10" s="21">
        <v>1899417543.3696001</v>
      </c>
      <c r="W10" s="21">
        <v>12066885490.759899</v>
      </c>
      <c r="X10" s="21">
        <v>60059357.779998697</v>
      </c>
      <c r="Y10" s="21">
        <v>430413722.48000097</v>
      </c>
      <c r="Z10" s="21">
        <v>388492011.15023297</v>
      </c>
      <c r="AA10" s="21">
        <v>627551.31000000006</v>
      </c>
      <c r="AB10" s="21">
        <v>0</v>
      </c>
      <c r="AC10" s="21">
        <v>88550506.839999005</v>
      </c>
      <c r="AD10" s="21">
        <v>175618427.76995999</v>
      </c>
      <c r="AE10" s="21">
        <v>11985409.800000001</v>
      </c>
      <c r="AF10" s="21">
        <v>64913389.529999197</v>
      </c>
      <c r="AG10" s="21">
        <v>213475125.62</v>
      </c>
      <c r="AH10" s="21">
        <v>188375628.22999999</v>
      </c>
      <c r="AI10" s="21">
        <v>12046996.619999999</v>
      </c>
      <c r="AJ10" s="21">
        <v>19555575.359999899</v>
      </c>
      <c r="AK10" s="21">
        <v>4087305.8800000101</v>
      </c>
      <c r="AL10" s="21">
        <v>0</v>
      </c>
      <c r="AM10" s="21">
        <v>119049217.030001</v>
      </c>
      <c r="AN10" s="21">
        <v>2896435.31</v>
      </c>
      <c r="AO10" s="21">
        <v>0</v>
      </c>
      <c r="AP10" s="21">
        <v>16992328.859999899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524800925.91582102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3904245.23</v>
      </c>
      <c r="BK10" s="21">
        <v>0</v>
      </c>
      <c r="BL10" s="21">
        <v>0</v>
      </c>
      <c r="BM10" s="21">
        <v>48662954.600001998</v>
      </c>
      <c r="BN10" s="21">
        <v>409208688.80974197</v>
      </c>
      <c r="BO10" s="21">
        <v>0</v>
      </c>
      <c r="BP10" s="21">
        <v>1031436460.65994</v>
      </c>
      <c r="BQ10" s="21">
        <v>38457514.759999998</v>
      </c>
      <c r="BR10" s="21">
        <v>163772539.80000001</v>
      </c>
      <c r="BS10" s="21">
        <v>333205373.329992</v>
      </c>
      <c r="BT10" s="21">
        <v>0</v>
      </c>
      <c r="BU10" s="21">
        <v>0</v>
      </c>
      <c r="BV10" s="21">
        <v>48081328.189999998</v>
      </c>
      <c r="BW10" s="21">
        <v>62567.02</v>
      </c>
      <c r="BX10" s="21">
        <v>0</v>
      </c>
      <c r="BY10" s="21">
        <v>0</v>
      </c>
      <c r="BZ10" s="21">
        <v>20184145.469999999</v>
      </c>
      <c r="CA10" s="21">
        <v>182025423.59</v>
      </c>
      <c r="CB10" s="21">
        <v>24629576.690000001</v>
      </c>
      <c r="CC10" s="21">
        <v>18584241.859999999</v>
      </c>
      <c r="CD10" s="21">
        <v>0</v>
      </c>
      <c r="CE10" s="21">
        <v>0</v>
      </c>
      <c r="CF10" s="21">
        <v>18842.490000000002</v>
      </c>
      <c r="CG10" s="21">
        <v>1141362.3400000001</v>
      </c>
      <c r="CH10" s="21">
        <v>8197490.5599998003</v>
      </c>
      <c r="CI10" s="22">
        <v>7249350884.7687941</v>
      </c>
      <c r="CJ10" s="21">
        <v>191761.5</v>
      </c>
      <c r="CK10" s="21">
        <v>4448027</v>
      </c>
      <c r="CL10" s="22">
        <v>3185046225.0992632</v>
      </c>
      <c r="CM10" s="21">
        <v>1376520352.0816054</v>
      </c>
      <c r="CN10" s="21">
        <v>1808525873.0176575</v>
      </c>
      <c r="CO10" s="22">
        <v>4059664871.1695309</v>
      </c>
      <c r="CP10" s="21">
        <v>1819069483.561429</v>
      </c>
      <c r="CQ10" s="21">
        <v>2240595387.6081018</v>
      </c>
      <c r="CR10" s="21">
        <v>26744714.949999999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2">
        <v>0</v>
      </c>
      <c r="DC10" s="21">
        <v>0</v>
      </c>
      <c r="DD10" s="21">
        <v>0</v>
      </c>
      <c r="DE10" s="22">
        <v>0</v>
      </c>
      <c r="DF10" s="21">
        <v>0</v>
      </c>
      <c r="DG10" s="21">
        <v>0</v>
      </c>
      <c r="DH10" s="22">
        <v>0</v>
      </c>
      <c r="DI10" s="21">
        <v>0</v>
      </c>
      <c r="DJ10" s="21">
        <v>0</v>
      </c>
      <c r="DK10" s="21">
        <v>0</v>
      </c>
      <c r="DL10" s="21">
        <v>43564686362.072144</v>
      </c>
    </row>
    <row r="11" spans="1:116" ht="12.75" customHeight="1" x14ac:dyDescent="0.2">
      <c r="A11" s="64" t="s">
        <v>154</v>
      </c>
      <c r="B11" s="20">
        <v>1006</v>
      </c>
      <c r="C11" s="65" t="s">
        <v>146</v>
      </c>
      <c r="D11" s="22">
        <v>24541505.756600004</v>
      </c>
      <c r="E11" s="21">
        <v>13358917.440200001</v>
      </c>
      <c r="F11" s="21">
        <v>10303241.0864</v>
      </c>
      <c r="G11" s="21">
        <v>879347.23</v>
      </c>
      <c r="H11" s="21">
        <v>0</v>
      </c>
      <c r="I11" s="21">
        <v>441263956.72000003</v>
      </c>
      <c r="J11" s="21">
        <v>1668853.55</v>
      </c>
      <c r="K11" s="21">
        <v>20206387.57</v>
      </c>
      <c r="L11" s="21">
        <v>0</v>
      </c>
      <c r="M11" s="21">
        <v>0</v>
      </c>
      <c r="N11" s="21">
        <v>0</v>
      </c>
      <c r="O11" s="21">
        <v>2158946.8615999999</v>
      </c>
      <c r="P11" s="21">
        <v>0</v>
      </c>
      <c r="Q11" s="21">
        <v>0</v>
      </c>
      <c r="R11" s="21">
        <v>0</v>
      </c>
      <c r="S11" s="21">
        <v>0</v>
      </c>
      <c r="T11" s="21">
        <v>4083421601.8144002</v>
      </c>
      <c r="U11" s="21">
        <v>37379189.752800003</v>
      </c>
      <c r="V11" s="21">
        <v>293241688.28740001</v>
      </c>
      <c r="W11" s="21">
        <v>1025897776.6287</v>
      </c>
      <c r="X11" s="21">
        <v>-13225.18</v>
      </c>
      <c r="Y11" s="21">
        <v>906943.97309999994</v>
      </c>
      <c r="Z11" s="21">
        <v>2311964.3171000001</v>
      </c>
      <c r="AA11" s="21">
        <v>970</v>
      </c>
      <c r="AB11" s="21">
        <v>0</v>
      </c>
      <c r="AC11" s="21">
        <v>0</v>
      </c>
      <c r="AD11" s="21">
        <v>234856.52</v>
      </c>
      <c r="AE11" s="21">
        <v>0</v>
      </c>
      <c r="AF11" s="21">
        <v>92883.01</v>
      </c>
      <c r="AG11" s="21">
        <v>0</v>
      </c>
      <c r="AH11" s="21">
        <v>0</v>
      </c>
      <c r="AI11" s="21">
        <v>0</v>
      </c>
      <c r="AJ11" s="21">
        <v>1407.77</v>
      </c>
      <c r="AK11" s="21">
        <v>88169.93</v>
      </c>
      <c r="AL11" s="21">
        <v>0</v>
      </c>
      <c r="AM11" s="21">
        <v>1453979.52</v>
      </c>
      <c r="AN11" s="21">
        <v>0</v>
      </c>
      <c r="AO11" s="21">
        <v>0</v>
      </c>
      <c r="AP11" s="21">
        <v>52333.982799999998</v>
      </c>
      <c r="AQ11" s="21">
        <v>0</v>
      </c>
      <c r="AR11" s="21">
        <v>0</v>
      </c>
      <c r="AS11" s="21">
        <v>0</v>
      </c>
      <c r="AT11" s="21">
        <v>84602338.450000003</v>
      </c>
      <c r="AU11" s="21">
        <v>1298824.7819999999</v>
      </c>
      <c r="AV11" s="21">
        <v>1149380.4512</v>
      </c>
      <c r="AW11" s="21">
        <v>0</v>
      </c>
      <c r="AX11" s="21">
        <v>572650.9179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35456198.311199993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81339.189199999993</v>
      </c>
      <c r="BM11" s="21">
        <v>0</v>
      </c>
      <c r="BN11" s="21">
        <v>713956367.63979995</v>
      </c>
      <c r="BO11" s="21">
        <v>0</v>
      </c>
      <c r="BP11" s="21">
        <v>945903.13550000009</v>
      </c>
      <c r="BQ11" s="21">
        <v>2467670.87</v>
      </c>
      <c r="BR11" s="21">
        <v>1043304.97</v>
      </c>
      <c r="BS11" s="21">
        <v>3342954.1581999999</v>
      </c>
      <c r="BT11" s="21">
        <v>0</v>
      </c>
      <c r="BU11" s="21">
        <v>0</v>
      </c>
      <c r="BV11" s="21">
        <v>0</v>
      </c>
      <c r="BW11" s="21">
        <v>46417.18</v>
      </c>
      <c r="BX11" s="21">
        <v>0</v>
      </c>
      <c r="BY11" s="21">
        <v>0</v>
      </c>
      <c r="BZ11" s="21">
        <v>12714971.560000001</v>
      </c>
      <c r="CA11" s="21">
        <v>227441872.16</v>
      </c>
      <c r="CB11" s="21">
        <v>149117.70000000001</v>
      </c>
      <c r="CC11" s="21">
        <v>35330380.990000002</v>
      </c>
      <c r="CD11" s="21">
        <v>0</v>
      </c>
      <c r="CE11" s="21">
        <v>0</v>
      </c>
      <c r="CF11" s="21">
        <v>324444.73</v>
      </c>
      <c r="CG11" s="21">
        <v>781914.12</v>
      </c>
      <c r="CH11" s="21">
        <v>0</v>
      </c>
      <c r="CI11" s="22">
        <v>2405697197.8799996</v>
      </c>
      <c r="CJ11" s="21">
        <v>1844156255.22</v>
      </c>
      <c r="CK11" s="21">
        <v>488216707.44999999</v>
      </c>
      <c r="CL11" s="22">
        <v>71176846.739999995</v>
      </c>
      <c r="CM11" s="21">
        <v>0</v>
      </c>
      <c r="CN11" s="21">
        <v>71176846.739999995</v>
      </c>
      <c r="CO11" s="22">
        <v>2147388.4700000002</v>
      </c>
      <c r="CP11" s="21">
        <v>0</v>
      </c>
      <c r="CQ11" s="21">
        <v>2147388.4700000002</v>
      </c>
      <c r="CR11" s="21">
        <v>9664030.0687000006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2">
        <v>0</v>
      </c>
      <c r="DC11" s="21">
        <v>0</v>
      </c>
      <c r="DD11" s="21">
        <v>0</v>
      </c>
      <c r="DE11" s="22">
        <v>0</v>
      </c>
      <c r="DF11" s="21">
        <v>0</v>
      </c>
      <c r="DG11" s="21">
        <v>0</v>
      </c>
      <c r="DH11" s="22">
        <v>0</v>
      </c>
      <c r="DI11" s="21">
        <v>0</v>
      </c>
      <c r="DJ11" s="21">
        <v>0</v>
      </c>
      <c r="DK11" s="21">
        <v>0</v>
      </c>
      <c r="DL11" s="21">
        <v>9471977470.0482006</v>
      </c>
    </row>
    <row r="12" spans="1:116" ht="12.75" customHeight="1" x14ac:dyDescent="0.2">
      <c r="A12" s="64" t="s">
        <v>156</v>
      </c>
      <c r="B12" s="20">
        <v>1007</v>
      </c>
      <c r="C12" s="65" t="s">
        <v>146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3530773.149341505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2">
        <v>0</v>
      </c>
      <c r="CJ12" s="21">
        <v>0</v>
      </c>
      <c r="CK12" s="21">
        <v>0</v>
      </c>
      <c r="CL12" s="22">
        <v>0</v>
      </c>
      <c r="CM12" s="21">
        <v>0</v>
      </c>
      <c r="CN12" s="21">
        <v>0</v>
      </c>
      <c r="CO12" s="22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2">
        <v>0</v>
      </c>
      <c r="DC12" s="21">
        <v>0</v>
      </c>
      <c r="DD12" s="21">
        <v>0</v>
      </c>
      <c r="DE12" s="22">
        <v>0</v>
      </c>
      <c r="DF12" s="21">
        <v>0</v>
      </c>
      <c r="DG12" s="21">
        <v>0</v>
      </c>
      <c r="DH12" s="22">
        <v>0</v>
      </c>
      <c r="DI12" s="21">
        <v>0</v>
      </c>
      <c r="DJ12" s="21">
        <v>0</v>
      </c>
      <c r="DK12" s="21">
        <v>0</v>
      </c>
      <c r="DL12" s="21">
        <v>3530773.149341505</v>
      </c>
    </row>
    <row r="13" spans="1:116" ht="12.75" customHeight="1" x14ac:dyDescent="0.2">
      <c r="A13" s="64" t="s">
        <v>158</v>
      </c>
      <c r="B13" s="20">
        <v>1008</v>
      </c>
      <c r="C13" s="65" t="s">
        <v>146</v>
      </c>
      <c r="D13" s="22">
        <v>329838052.04000002</v>
      </c>
      <c r="E13" s="21">
        <v>73128591.900000006</v>
      </c>
      <c r="F13" s="21">
        <v>177224141.15000001</v>
      </c>
      <c r="G13" s="21">
        <v>79485318.989999995</v>
      </c>
      <c r="H13" s="21">
        <v>12498803.359999999</v>
      </c>
      <c r="I13" s="21">
        <v>165741328.75999999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129415727.29000001</v>
      </c>
      <c r="P13" s="21">
        <v>0</v>
      </c>
      <c r="Q13" s="21">
        <v>19377496.59</v>
      </c>
      <c r="R13" s="21">
        <v>0</v>
      </c>
      <c r="S13" s="21">
        <v>0</v>
      </c>
      <c r="T13" s="21">
        <v>6186379917.2799997</v>
      </c>
      <c r="U13" s="21">
        <v>560548.92999999993</v>
      </c>
      <c r="V13" s="21">
        <v>481543767.89999998</v>
      </c>
      <c r="W13" s="21">
        <v>3099247639.29</v>
      </c>
      <c r="X13" s="21">
        <v>0</v>
      </c>
      <c r="Y13" s="21">
        <v>37284170.210000001</v>
      </c>
      <c r="Z13" s="21">
        <v>12287408.25</v>
      </c>
      <c r="AA13" s="21">
        <v>0</v>
      </c>
      <c r="AB13" s="21">
        <v>0</v>
      </c>
      <c r="AC13" s="21">
        <v>1685816.65</v>
      </c>
      <c r="AD13" s="21">
        <v>3340139.45</v>
      </c>
      <c r="AE13" s="21">
        <v>0</v>
      </c>
      <c r="AF13" s="21">
        <v>188391.54</v>
      </c>
      <c r="AG13" s="21">
        <v>0</v>
      </c>
      <c r="AH13" s="21">
        <v>0</v>
      </c>
      <c r="AI13" s="21">
        <v>0</v>
      </c>
      <c r="AJ13" s="21">
        <v>0</v>
      </c>
      <c r="AK13" s="21">
        <v>46436.18</v>
      </c>
      <c r="AL13" s="21">
        <v>0</v>
      </c>
      <c r="AM13" s="21">
        <v>8831235.1199999992</v>
      </c>
      <c r="AN13" s="21">
        <v>137571.43</v>
      </c>
      <c r="AO13" s="21">
        <v>0</v>
      </c>
      <c r="AP13" s="21">
        <v>173930.28</v>
      </c>
      <c r="AQ13" s="21">
        <v>0</v>
      </c>
      <c r="AR13" s="21">
        <v>0</v>
      </c>
      <c r="AS13" s="21">
        <v>0</v>
      </c>
      <c r="AT13" s="21">
        <v>0</v>
      </c>
      <c r="AU13" s="21">
        <v>6343045.5099999998</v>
      </c>
      <c r="AV13" s="21">
        <v>21258831.440000001</v>
      </c>
      <c r="AW13" s="21">
        <v>0</v>
      </c>
      <c r="AX13" s="21">
        <v>2440528.56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76956506.659999996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126873567.94</v>
      </c>
      <c r="BO13" s="21">
        <v>0</v>
      </c>
      <c r="BP13" s="21">
        <v>76546638.799999997</v>
      </c>
      <c r="BQ13" s="21">
        <v>1679880.72</v>
      </c>
      <c r="BR13" s="21">
        <v>157501090.12</v>
      </c>
      <c r="BS13" s="21">
        <v>14550496.48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2">
        <v>2942659.0600000015</v>
      </c>
      <c r="CJ13" s="21">
        <v>0</v>
      </c>
      <c r="CK13" s="21">
        <v>0</v>
      </c>
      <c r="CL13" s="22">
        <v>0</v>
      </c>
      <c r="CM13" s="21">
        <v>0</v>
      </c>
      <c r="CN13" s="21">
        <v>0</v>
      </c>
      <c r="CO13" s="22">
        <v>2942659.0600000015</v>
      </c>
      <c r="CP13" s="21">
        <v>0</v>
      </c>
      <c r="CQ13" s="21">
        <v>2942659.0600000015</v>
      </c>
      <c r="CR13" s="21">
        <v>13317064.210000001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2">
        <v>0</v>
      </c>
      <c r="DC13" s="21">
        <v>0</v>
      </c>
      <c r="DD13" s="21">
        <v>0</v>
      </c>
      <c r="DE13" s="22">
        <v>0</v>
      </c>
      <c r="DF13" s="21">
        <v>0</v>
      </c>
      <c r="DG13" s="21">
        <v>0</v>
      </c>
      <c r="DH13" s="22">
        <v>0</v>
      </c>
      <c r="DI13" s="21">
        <v>0</v>
      </c>
      <c r="DJ13" s="21">
        <v>0</v>
      </c>
      <c r="DK13" s="21">
        <v>0</v>
      </c>
      <c r="DL13" s="21">
        <v>10988988690.049999</v>
      </c>
    </row>
    <row r="14" spans="1:116" ht="12.75" customHeight="1" x14ac:dyDescent="0.2">
      <c r="A14" s="64" t="s">
        <v>159</v>
      </c>
      <c r="B14" s="20">
        <v>1009</v>
      </c>
      <c r="C14" s="65" t="s">
        <v>146</v>
      </c>
      <c r="D14" s="22">
        <v>7963355226.5299978</v>
      </c>
      <c r="E14" s="21">
        <v>1877994104.4999995</v>
      </c>
      <c r="F14" s="21">
        <v>2310822776.8399959</v>
      </c>
      <c r="G14" s="21">
        <v>3774538345.1900024</v>
      </c>
      <c r="H14" s="21">
        <v>261872287.24000001</v>
      </c>
      <c r="I14" s="21">
        <v>875878043.77999926</v>
      </c>
      <c r="J14" s="21">
        <v>33175.410000000003</v>
      </c>
      <c r="K14" s="21">
        <v>0</v>
      </c>
      <c r="L14" s="21">
        <v>0</v>
      </c>
      <c r="M14" s="21">
        <v>0</v>
      </c>
      <c r="N14" s="21">
        <v>0</v>
      </c>
      <c r="O14" s="21">
        <v>486980509.25999922</v>
      </c>
      <c r="P14" s="21">
        <v>0</v>
      </c>
      <c r="Q14" s="21">
        <v>154322914.01000002</v>
      </c>
      <c r="R14" s="21">
        <v>0</v>
      </c>
      <c r="S14" s="21">
        <v>0</v>
      </c>
      <c r="T14" s="21">
        <v>9372311061.0099983</v>
      </c>
      <c r="U14" s="21">
        <v>79060920.940000027</v>
      </c>
      <c r="V14" s="21">
        <v>1733049373.5399981</v>
      </c>
      <c r="W14" s="21">
        <v>8352565781.4499998</v>
      </c>
      <c r="X14" s="21">
        <v>173159.73</v>
      </c>
      <c r="Y14" s="21">
        <v>407879564.46000016</v>
      </c>
      <c r="Z14" s="21">
        <v>230043227.31000018</v>
      </c>
      <c r="AA14" s="21">
        <v>20713.099999999991</v>
      </c>
      <c r="AB14" s="21">
        <v>0</v>
      </c>
      <c r="AC14" s="21">
        <v>73959452.110000014</v>
      </c>
      <c r="AD14" s="21">
        <v>190439453.05000013</v>
      </c>
      <c r="AE14" s="21">
        <v>49650</v>
      </c>
      <c r="AF14" s="21">
        <v>11707105.65</v>
      </c>
      <c r="AG14" s="21">
        <v>12380578.780000001</v>
      </c>
      <c r="AH14" s="21">
        <v>0</v>
      </c>
      <c r="AI14" s="21">
        <v>0</v>
      </c>
      <c r="AJ14" s="21">
        <v>2555532.35</v>
      </c>
      <c r="AK14" s="21">
        <v>521048.80000000005</v>
      </c>
      <c r="AL14" s="21">
        <v>0</v>
      </c>
      <c r="AM14" s="21">
        <v>27821127.880000006</v>
      </c>
      <c r="AN14" s="21">
        <v>366020</v>
      </c>
      <c r="AO14" s="21">
        <v>0</v>
      </c>
      <c r="AP14" s="21">
        <v>24287482.290000003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824170428.45002723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-27994.78</v>
      </c>
      <c r="BM14" s="21">
        <v>469971.25</v>
      </c>
      <c r="BN14" s="21">
        <v>493503235.24999982</v>
      </c>
      <c r="BO14" s="21">
        <v>0</v>
      </c>
      <c r="BP14" s="21">
        <v>1308715280.8499999</v>
      </c>
      <c r="BQ14" s="21">
        <v>108602478.12999998</v>
      </c>
      <c r="BR14" s="21">
        <v>237226003.85000005</v>
      </c>
      <c r="BS14" s="21">
        <v>6787145.2899996853</v>
      </c>
      <c r="BT14" s="21">
        <v>0</v>
      </c>
      <c r="BU14" s="21">
        <v>0</v>
      </c>
      <c r="BV14" s="21">
        <v>367131428.38999993</v>
      </c>
      <c r="BW14" s="21">
        <v>13409.14</v>
      </c>
      <c r="BX14" s="21">
        <v>0</v>
      </c>
      <c r="BY14" s="21">
        <v>0</v>
      </c>
      <c r="BZ14" s="21">
        <v>9304443.5299999993</v>
      </c>
      <c r="CA14" s="21">
        <v>310068140.86999941</v>
      </c>
      <c r="CB14" s="21">
        <v>1060816.28</v>
      </c>
      <c r="CC14" s="21">
        <v>15665262.309999993</v>
      </c>
      <c r="CD14" s="21">
        <v>297460.11000000004</v>
      </c>
      <c r="CE14" s="21">
        <v>0</v>
      </c>
      <c r="CF14" s="21">
        <v>0</v>
      </c>
      <c r="CG14" s="21">
        <v>694552.22</v>
      </c>
      <c r="CH14" s="21">
        <v>207534.70999999996</v>
      </c>
      <c r="CI14" s="22">
        <v>8960213207.9399872</v>
      </c>
      <c r="CJ14" s="21">
        <v>328026.41999999946</v>
      </c>
      <c r="CK14" s="21">
        <v>1495817.3699999992</v>
      </c>
      <c r="CL14" s="22">
        <v>5951569939.899971</v>
      </c>
      <c r="CM14" s="21">
        <v>112285985.04999979</v>
      </c>
      <c r="CN14" s="21">
        <v>5839283954.8499708</v>
      </c>
      <c r="CO14" s="22">
        <v>3006819424.2500153</v>
      </c>
      <c r="CP14" s="21">
        <v>1493380333.6400192</v>
      </c>
      <c r="CQ14" s="21">
        <v>1513439090.6099958</v>
      </c>
      <c r="CR14" s="21">
        <v>72691563.929999933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2">
        <v>0</v>
      </c>
      <c r="DC14" s="21">
        <v>0</v>
      </c>
      <c r="DD14" s="21">
        <v>0</v>
      </c>
      <c r="DE14" s="22">
        <v>0</v>
      </c>
      <c r="DF14" s="21">
        <v>0</v>
      </c>
      <c r="DG14" s="21">
        <v>0</v>
      </c>
      <c r="DH14" s="22">
        <v>0</v>
      </c>
      <c r="DI14" s="21">
        <v>0</v>
      </c>
      <c r="DJ14" s="21">
        <v>0</v>
      </c>
      <c r="DK14" s="21">
        <v>0</v>
      </c>
      <c r="DL14" s="21">
        <v>42978427776.400002</v>
      </c>
    </row>
    <row r="15" spans="1:116" ht="12.75" customHeight="1" x14ac:dyDescent="0.2">
      <c r="A15" s="64" t="s">
        <v>161</v>
      </c>
      <c r="B15" s="20">
        <v>1010</v>
      </c>
      <c r="C15" s="65" t="s">
        <v>146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123750757.23190483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-341714.01952380961</v>
      </c>
      <c r="BM15" s="21">
        <v>81951925.444230199</v>
      </c>
      <c r="BN15" s="21">
        <v>0</v>
      </c>
      <c r="BO15" s="21">
        <v>0</v>
      </c>
      <c r="BP15" s="21">
        <v>19615289.789999932</v>
      </c>
      <c r="BQ15" s="21">
        <v>0</v>
      </c>
      <c r="BR15" s="21">
        <v>0</v>
      </c>
      <c r="BS15" s="21">
        <v>-3213970.1176190474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2">
        <v>0</v>
      </c>
      <c r="CJ15" s="21">
        <v>0</v>
      </c>
      <c r="CK15" s="21">
        <v>0</v>
      </c>
      <c r="CL15" s="22">
        <v>0</v>
      </c>
      <c r="CM15" s="21">
        <v>0</v>
      </c>
      <c r="CN15" s="21">
        <v>0</v>
      </c>
      <c r="CO15" s="22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2">
        <v>0</v>
      </c>
      <c r="DC15" s="21">
        <v>0</v>
      </c>
      <c r="DD15" s="21">
        <v>0</v>
      </c>
      <c r="DE15" s="22">
        <v>0</v>
      </c>
      <c r="DF15" s="21">
        <v>0</v>
      </c>
      <c r="DG15" s="21">
        <v>0</v>
      </c>
      <c r="DH15" s="22">
        <v>0</v>
      </c>
      <c r="DI15" s="21">
        <v>0</v>
      </c>
      <c r="DJ15" s="21">
        <v>0</v>
      </c>
      <c r="DK15" s="21">
        <v>0</v>
      </c>
      <c r="DL15" s="21">
        <v>221762288.3289921</v>
      </c>
    </row>
    <row r="16" spans="1:116" ht="12.75" customHeight="1" x14ac:dyDescent="0.2">
      <c r="A16" s="64" t="s">
        <v>163</v>
      </c>
      <c r="B16" s="20">
        <v>1011</v>
      </c>
      <c r="C16" s="65" t="s">
        <v>146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53996522.321500003</v>
      </c>
      <c r="BJ16" s="21">
        <v>9553935.9267699998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2">
        <v>0</v>
      </c>
      <c r="CJ16" s="21">
        <v>0</v>
      </c>
      <c r="CK16" s="21">
        <v>0</v>
      </c>
      <c r="CL16" s="22">
        <v>0</v>
      </c>
      <c r="CM16" s="21">
        <v>0</v>
      </c>
      <c r="CN16" s="21">
        <v>0</v>
      </c>
      <c r="CO16" s="22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2">
        <v>0</v>
      </c>
      <c r="DC16" s="21">
        <v>0</v>
      </c>
      <c r="DD16" s="21">
        <v>0</v>
      </c>
      <c r="DE16" s="22">
        <v>0</v>
      </c>
      <c r="DF16" s="21">
        <v>0</v>
      </c>
      <c r="DG16" s="21">
        <v>0</v>
      </c>
      <c r="DH16" s="22">
        <v>0</v>
      </c>
      <c r="DI16" s="21">
        <v>0</v>
      </c>
      <c r="DJ16" s="21">
        <v>0</v>
      </c>
      <c r="DK16" s="21">
        <v>0</v>
      </c>
      <c r="DL16" s="21">
        <v>63550458.248270005</v>
      </c>
    </row>
    <row r="17" spans="1:116" ht="12.75" customHeight="1" x14ac:dyDescent="0.2">
      <c r="A17" s="64" t="s">
        <v>165</v>
      </c>
      <c r="B17" s="20">
        <v>1012</v>
      </c>
      <c r="C17" s="65" t="s">
        <v>146</v>
      </c>
      <c r="D17" s="22">
        <v>189915154</v>
      </c>
      <c r="E17" s="21">
        <v>2174203</v>
      </c>
      <c r="F17" s="21">
        <v>26005182</v>
      </c>
      <c r="G17" s="21">
        <v>161735769</v>
      </c>
      <c r="H17" s="21">
        <v>11819811</v>
      </c>
      <c r="I17" s="21">
        <v>25358130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55531924</v>
      </c>
      <c r="P17" s="21">
        <v>0</v>
      </c>
      <c r="Q17" s="21">
        <v>13166850</v>
      </c>
      <c r="R17" s="21">
        <v>0</v>
      </c>
      <c r="S17" s="21">
        <v>0</v>
      </c>
      <c r="T17" s="21">
        <v>2445679026.6100001</v>
      </c>
      <c r="U17" s="21">
        <v>0</v>
      </c>
      <c r="V17" s="21">
        <v>711056029.64999998</v>
      </c>
      <c r="W17" s="21">
        <v>35598713.689999998</v>
      </c>
      <c r="X17" s="21">
        <v>0</v>
      </c>
      <c r="Y17" s="21">
        <v>98205851</v>
      </c>
      <c r="Z17" s="21">
        <v>20607408</v>
      </c>
      <c r="AA17" s="21">
        <v>0</v>
      </c>
      <c r="AB17" s="21">
        <v>0</v>
      </c>
      <c r="AC17" s="21">
        <v>3167020</v>
      </c>
      <c r="AD17" s="21">
        <v>8960245</v>
      </c>
      <c r="AE17" s="21">
        <v>0</v>
      </c>
      <c r="AF17" s="21">
        <v>50272</v>
      </c>
      <c r="AG17" s="21">
        <v>0</v>
      </c>
      <c r="AH17" s="21">
        <v>59572</v>
      </c>
      <c r="AI17" s="21">
        <v>0</v>
      </c>
      <c r="AJ17" s="21">
        <v>0</v>
      </c>
      <c r="AK17" s="21">
        <v>15712</v>
      </c>
      <c r="AL17" s="21">
        <v>0</v>
      </c>
      <c r="AM17" s="21">
        <v>5969497</v>
      </c>
      <c r="AN17" s="21">
        <v>85714</v>
      </c>
      <c r="AO17" s="21">
        <v>0</v>
      </c>
      <c r="AP17" s="21">
        <v>1100856</v>
      </c>
      <c r="AQ17" s="21">
        <v>0</v>
      </c>
      <c r="AR17" s="21">
        <v>0</v>
      </c>
      <c r="AS17" s="21">
        <v>0</v>
      </c>
      <c r="AT17" s="21">
        <v>229469822</v>
      </c>
      <c r="AU17" s="21">
        <v>10767194.449999999</v>
      </c>
      <c r="AV17" s="21">
        <v>8862774.3699999992</v>
      </c>
      <c r="AW17" s="21">
        <v>0</v>
      </c>
      <c r="AX17" s="21">
        <v>5429031.5700000003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14037555.460000001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605478.46</v>
      </c>
      <c r="BO17" s="21">
        <v>0</v>
      </c>
      <c r="BP17" s="21">
        <v>91600526.75</v>
      </c>
      <c r="BQ17" s="21">
        <v>14670656.890000001</v>
      </c>
      <c r="BR17" s="21">
        <v>205851833.34999999</v>
      </c>
      <c r="BS17" s="21">
        <v>11682571.9</v>
      </c>
      <c r="BT17" s="21">
        <v>0</v>
      </c>
      <c r="BU17" s="21">
        <v>0</v>
      </c>
      <c r="BV17" s="21">
        <v>22349862.719999999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2">
        <v>0</v>
      </c>
      <c r="CJ17" s="21">
        <v>0</v>
      </c>
      <c r="CK17" s="21">
        <v>0</v>
      </c>
      <c r="CL17" s="22">
        <v>0</v>
      </c>
      <c r="CM17" s="21">
        <v>0</v>
      </c>
      <c r="CN17" s="21">
        <v>0</v>
      </c>
      <c r="CO17" s="22">
        <v>0</v>
      </c>
      <c r="CP17" s="21">
        <v>0</v>
      </c>
      <c r="CQ17" s="21">
        <v>0</v>
      </c>
      <c r="CR17" s="21">
        <v>248821.59</v>
      </c>
      <c r="CS17" s="21">
        <v>224786589.87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2">
        <v>0</v>
      </c>
      <c r="DC17" s="21">
        <v>0</v>
      </c>
      <c r="DD17" s="21">
        <v>0</v>
      </c>
      <c r="DE17" s="22">
        <v>0</v>
      </c>
      <c r="DF17" s="21">
        <v>0</v>
      </c>
      <c r="DG17" s="21">
        <v>0</v>
      </c>
      <c r="DH17" s="22">
        <v>0</v>
      </c>
      <c r="DI17" s="21">
        <v>0</v>
      </c>
      <c r="DJ17" s="21">
        <v>0</v>
      </c>
      <c r="DK17" s="21">
        <v>0</v>
      </c>
      <c r="DL17" s="21">
        <v>4466710505.3299999</v>
      </c>
    </row>
    <row r="18" spans="1:116" ht="12.75" customHeight="1" x14ac:dyDescent="0.2">
      <c r="A18" s="64" t="s">
        <v>167</v>
      </c>
      <c r="B18" s="20">
        <v>1013</v>
      </c>
      <c r="C18" s="65" t="s">
        <v>146</v>
      </c>
      <c r="D18" s="22">
        <v>98439143.940599978</v>
      </c>
      <c r="E18" s="21">
        <v>2278058.5052088518</v>
      </c>
      <c r="F18" s="21">
        <v>57233266.858114019</v>
      </c>
      <c r="G18" s="21">
        <v>38927818.577277116</v>
      </c>
      <c r="H18" s="21">
        <v>19940732.3138</v>
      </c>
      <c r="I18" s="21">
        <v>3659623.67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56908858.044299997</v>
      </c>
      <c r="P18" s="21">
        <v>0</v>
      </c>
      <c r="Q18" s="21">
        <v>1064186.0504999999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49925199.9014</v>
      </c>
      <c r="Z18" s="21">
        <v>17126108.162999999</v>
      </c>
      <c r="AA18" s="21">
        <v>1446</v>
      </c>
      <c r="AB18" s="21">
        <v>0</v>
      </c>
      <c r="AC18" s="21">
        <v>2120810.9082999998</v>
      </c>
      <c r="AD18" s="21">
        <v>1817040.1972999999</v>
      </c>
      <c r="AE18" s="21">
        <v>0</v>
      </c>
      <c r="AF18" s="21">
        <v>4861842.9000000004</v>
      </c>
      <c r="AG18" s="21">
        <v>0</v>
      </c>
      <c r="AH18" s="21">
        <v>0</v>
      </c>
      <c r="AI18" s="21">
        <v>0</v>
      </c>
      <c r="AJ18" s="21">
        <v>0</v>
      </c>
      <c r="AK18" s="21">
        <v>161297.96</v>
      </c>
      <c r="AL18" s="21">
        <v>0</v>
      </c>
      <c r="AM18" s="21">
        <v>11201099.210000001</v>
      </c>
      <c r="AN18" s="21">
        <v>199830.13</v>
      </c>
      <c r="AO18" s="21">
        <v>0</v>
      </c>
      <c r="AP18" s="21">
        <v>537383.7352</v>
      </c>
      <c r="AQ18" s="21">
        <v>0</v>
      </c>
      <c r="AR18" s="21">
        <v>0</v>
      </c>
      <c r="AS18" s="21">
        <v>0</v>
      </c>
      <c r="AT18" s="21">
        <v>281734526.5061</v>
      </c>
      <c r="AU18" s="21">
        <v>16888932.888900001</v>
      </c>
      <c r="AV18" s="21">
        <v>9119.74</v>
      </c>
      <c r="AW18" s="21">
        <v>0</v>
      </c>
      <c r="AX18" s="21">
        <v>16157749.8024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24384293.865699999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2841.4290000000001</v>
      </c>
      <c r="BO18" s="21">
        <v>0</v>
      </c>
      <c r="BP18" s="21">
        <v>109474255.875</v>
      </c>
      <c r="BQ18" s="21">
        <v>33185260.960000001</v>
      </c>
      <c r="BR18" s="21">
        <v>100853443.99000001</v>
      </c>
      <c r="BS18" s="21">
        <v>10867835.2775</v>
      </c>
      <c r="BT18" s="21">
        <v>0</v>
      </c>
      <c r="BU18" s="21">
        <v>0</v>
      </c>
      <c r="BV18" s="21">
        <v>50225250.543899998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2">
        <v>0</v>
      </c>
      <c r="CJ18" s="21">
        <v>0</v>
      </c>
      <c r="CK18" s="21">
        <v>0</v>
      </c>
      <c r="CL18" s="22">
        <v>0</v>
      </c>
      <c r="CM18" s="21">
        <v>0</v>
      </c>
      <c r="CN18" s="21">
        <v>0</v>
      </c>
      <c r="CO18" s="22">
        <v>0</v>
      </c>
      <c r="CP18" s="21">
        <v>0</v>
      </c>
      <c r="CQ18" s="21">
        <v>0</v>
      </c>
      <c r="CR18" s="21">
        <v>6872762.2639999995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2">
        <v>0</v>
      </c>
      <c r="DC18" s="21">
        <v>0</v>
      </c>
      <c r="DD18" s="21">
        <v>0</v>
      </c>
      <c r="DE18" s="22">
        <v>0</v>
      </c>
      <c r="DF18" s="21">
        <v>0</v>
      </c>
      <c r="DG18" s="21">
        <v>0</v>
      </c>
      <c r="DH18" s="22">
        <v>0</v>
      </c>
      <c r="DI18" s="21">
        <v>0</v>
      </c>
      <c r="DJ18" s="21">
        <v>0</v>
      </c>
      <c r="DK18" s="21">
        <v>0</v>
      </c>
      <c r="DL18" s="21">
        <v>918620876.26690018</v>
      </c>
    </row>
    <row r="19" spans="1:116" ht="12.75" customHeight="1" x14ac:dyDescent="0.2">
      <c r="A19" s="64" t="s">
        <v>169</v>
      </c>
      <c r="B19" s="20">
        <v>1016</v>
      </c>
      <c r="C19" s="65" t="s">
        <v>146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140019.82999999999</v>
      </c>
      <c r="L19" s="21">
        <v>57671260.149310492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153915355.09873605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2">
        <v>0</v>
      </c>
      <c r="CJ19" s="21">
        <v>0</v>
      </c>
      <c r="CK19" s="21">
        <v>0</v>
      </c>
      <c r="CL19" s="22">
        <v>0</v>
      </c>
      <c r="CM19" s="21">
        <v>0</v>
      </c>
      <c r="CN19" s="21">
        <v>0</v>
      </c>
      <c r="CO19" s="22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2">
        <v>0</v>
      </c>
      <c r="DC19" s="21">
        <v>0</v>
      </c>
      <c r="DD19" s="21">
        <v>0</v>
      </c>
      <c r="DE19" s="22">
        <v>0</v>
      </c>
      <c r="DF19" s="21">
        <v>0</v>
      </c>
      <c r="DG19" s="21">
        <v>0</v>
      </c>
      <c r="DH19" s="22">
        <v>0</v>
      </c>
      <c r="DI19" s="21">
        <v>0</v>
      </c>
      <c r="DJ19" s="21">
        <v>0</v>
      </c>
      <c r="DK19" s="21">
        <v>0</v>
      </c>
      <c r="DL19" s="21">
        <v>211726635.07804653</v>
      </c>
    </row>
    <row r="20" spans="1:116" ht="12.75" customHeight="1" x14ac:dyDescent="0.2">
      <c r="A20" s="64" t="s">
        <v>171</v>
      </c>
      <c r="B20" s="20">
        <v>1017</v>
      </c>
      <c r="C20" s="65" t="s">
        <v>146</v>
      </c>
      <c r="D20" s="22">
        <v>1009498387.1400001</v>
      </c>
      <c r="E20" s="21">
        <v>9724157.6799999997</v>
      </c>
      <c r="F20" s="21">
        <v>421382825.25999999</v>
      </c>
      <c r="G20" s="21">
        <v>578391404.20000005</v>
      </c>
      <c r="H20" s="21">
        <v>79880809.25</v>
      </c>
      <c r="I20" s="21">
        <v>1575428.96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171495369.29999998</v>
      </c>
      <c r="P20" s="21">
        <v>0</v>
      </c>
      <c r="Q20" s="21">
        <v>100643572.02</v>
      </c>
      <c r="R20" s="21">
        <v>0</v>
      </c>
      <c r="S20" s="21">
        <v>0</v>
      </c>
      <c r="T20" s="21">
        <v>1737792566.52</v>
      </c>
      <c r="U20" s="21">
        <v>215696.98</v>
      </c>
      <c r="V20" s="21">
        <v>355678974.22999996</v>
      </c>
      <c r="W20" s="21">
        <v>1148897307.3800001</v>
      </c>
      <c r="X20" s="21">
        <v>43788.91</v>
      </c>
      <c r="Y20" s="21">
        <v>31409668.57</v>
      </c>
      <c r="Z20" s="21">
        <v>39569759.780000001</v>
      </c>
      <c r="AA20" s="21">
        <v>0</v>
      </c>
      <c r="AB20" s="21">
        <v>12000</v>
      </c>
      <c r="AC20" s="21">
        <v>8501638.7599999998</v>
      </c>
      <c r="AD20" s="21">
        <v>14351635.449999999</v>
      </c>
      <c r="AE20" s="21">
        <v>0</v>
      </c>
      <c r="AF20" s="21">
        <v>294084.88</v>
      </c>
      <c r="AG20" s="21">
        <v>11194091.289999999</v>
      </c>
      <c r="AH20" s="21">
        <v>7119299.46</v>
      </c>
      <c r="AI20" s="21">
        <v>2612215.9300000002</v>
      </c>
      <c r="AJ20" s="21">
        <v>2000</v>
      </c>
      <c r="AK20" s="21">
        <v>0</v>
      </c>
      <c r="AL20" s="21">
        <v>0</v>
      </c>
      <c r="AM20" s="21">
        <v>101442.5</v>
      </c>
      <c r="AN20" s="21">
        <v>100752.72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47760612.5</v>
      </c>
      <c r="BE20" s="21">
        <v>9613.619999999999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198780.85</v>
      </c>
      <c r="BN20" s="21">
        <v>34672773.049999997</v>
      </c>
      <c r="BO20" s="21">
        <v>0</v>
      </c>
      <c r="BP20" s="21">
        <v>306221980.65999997</v>
      </c>
      <c r="BQ20" s="21">
        <v>19085698.300000001</v>
      </c>
      <c r="BR20" s="21">
        <v>87801414.049999997</v>
      </c>
      <c r="BS20" s="21">
        <v>22933820.66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135317.42000000001</v>
      </c>
      <c r="CA20" s="21">
        <v>5940870.3200000003</v>
      </c>
      <c r="CB20" s="21">
        <v>0</v>
      </c>
      <c r="CC20" s="21">
        <v>29451235.100000001</v>
      </c>
      <c r="CD20" s="21">
        <v>0</v>
      </c>
      <c r="CE20" s="21">
        <v>0</v>
      </c>
      <c r="CF20" s="21">
        <v>0</v>
      </c>
      <c r="CG20" s="21">
        <v>0</v>
      </c>
      <c r="CH20" s="21">
        <v>16250.02</v>
      </c>
      <c r="CI20" s="22">
        <v>156542661.93000001</v>
      </c>
      <c r="CJ20" s="21">
        <v>133951.63</v>
      </c>
      <c r="CK20" s="21">
        <v>0</v>
      </c>
      <c r="CL20" s="22">
        <v>60563472.749999993</v>
      </c>
      <c r="CM20" s="21">
        <v>969468.4</v>
      </c>
      <c r="CN20" s="21">
        <v>59594004.349999994</v>
      </c>
      <c r="CO20" s="22">
        <v>95845237.549999997</v>
      </c>
      <c r="CP20" s="21">
        <v>7777552.6600000001</v>
      </c>
      <c r="CQ20" s="21">
        <v>88067684.890000001</v>
      </c>
      <c r="CR20" s="21">
        <v>798379.61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2">
        <v>0</v>
      </c>
      <c r="DC20" s="21">
        <v>0</v>
      </c>
      <c r="DD20" s="21">
        <v>0</v>
      </c>
      <c r="DE20" s="22">
        <v>0</v>
      </c>
      <c r="DF20" s="21">
        <v>0</v>
      </c>
      <c r="DG20" s="21">
        <v>0</v>
      </c>
      <c r="DH20" s="22">
        <v>0</v>
      </c>
      <c r="DI20" s="21">
        <v>0</v>
      </c>
      <c r="DJ20" s="21">
        <v>0</v>
      </c>
      <c r="DK20" s="21">
        <v>0</v>
      </c>
      <c r="DL20" s="21">
        <v>5432559898.1200018</v>
      </c>
    </row>
    <row r="21" spans="1:116" ht="12.75" customHeight="1" x14ac:dyDescent="0.2">
      <c r="A21" s="64" t="s">
        <v>173</v>
      </c>
      <c r="B21" s="20">
        <v>1018</v>
      </c>
      <c r="C21" s="65" t="s">
        <v>146</v>
      </c>
      <c r="D21" s="22">
        <v>184849872.22999999</v>
      </c>
      <c r="E21" s="21">
        <v>64526882.079999998</v>
      </c>
      <c r="F21" s="21">
        <v>76243183.920000002</v>
      </c>
      <c r="G21" s="21">
        <v>44079806.229999997</v>
      </c>
      <c r="H21" s="21">
        <v>0</v>
      </c>
      <c r="I21" s="21">
        <v>63347462.009999998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14059926.82</v>
      </c>
      <c r="P21" s="21">
        <v>0</v>
      </c>
      <c r="Q21" s="21">
        <v>256106.12</v>
      </c>
      <c r="R21" s="21">
        <v>0</v>
      </c>
      <c r="S21" s="21">
        <v>0</v>
      </c>
      <c r="T21" s="21">
        <v>0</v>
      </c>
      <c r="U21" s="21">
        <v>0</v>
      </c>
      <c r="V21" s="21">
        <v>6840830.0300000003</v>
      </c>
      <c r="W21" s="21">
        <v>226100202.05000001</v>
      </c>
      <c r="X21" s="21">
        <v>0</v>
      </c>
      <c r="Y21" s="21">
        <v>3928047.88</v>
      </c>
      <c r="Z21" s="21">
        <v>1599110.62</v>
      </c>
      <c r="AA21" s="21">
        <v>0</v>
      </c>
      <c r="AB21" s="21">
        <v>0</v>
      </c>
      <c r="AC21" s="21">
        <v>1318645</v>
      </c>
      <c r="AD21" s="21">
        <v>200073.17</v>
      </c>
      <c r="AE21" s="21">
        <v>0</v>
      </c>
      <c r="AF21" s="21">
        <v>423657.79</v>
      </c>
      <c r="AG21" s="21">
        <v>0</v>
      </c>
      <c r="AH21" s="21">
        <v>0</v>
      </c>
      <c r="AI21" s="21">
        <v>0</v>
      </c>
      <c r="AJ21" s="21">
        <v>80837.5</v>
      </c>
      <c r="AK21" s="21">
        <v>9777.7100000000009</v>
      </c>
      <c r="AL21" s="21">
        <v>0</v>
      </c>
      <c r="AM21" s="21">
        <v>4227.38</v>
      </c>
      <c r="AN21" s="21">
        <v>0</v>
      </c>
      <c r="AO21" s="21">
        <v>0</v>
      </c>
      <c r="AP21" s="21">
        <v>485000.7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6942120.71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68.680000000000007</v>
      </c>
      <c r="BN21" s="21">
        <v>309564.76</v>
      </c>
      <c r="BO21" s="21">
        <v>0</v>
      </c>
      <c r="BP21" s="21">
        <v>9409122.0399999991</v>
      </c>
      <c r="BQ21" s="21">
        <v>2537947.29</v>
      </c>
      <c r="BR21" s="21">
        <v>14268947.32</v>
      </c>
      <c r="BS21" s="21">
        <v>7693263.29</v>
      </c>
      <c r="BT21" s="21">
        <v>0</v>
      </c>
      <c r="BU21" s="21">
        <v>0</v>
      </c>
      <c r="BV21" s="21">
        <v>427871.91</v>
      </c>
      <c r="BW21" s="21">
        <v>0</v>
      </c>
      <c r="BX21" s="21">
        <v>0</v>
      </c>
      <c r="BY21" s="21">
        <v>0</v>
      </c>
      <c r="BZ21" s="21">
        <v>5504731.5700000003</v>
      </c>
      <c r="CA21" s="21">
        <v>8326779.9400000004</v>
      </c>
      <c r="CB21" s="21">
        <v>0</v>
      </c>
      <c r="CC21" s="21">
        <v>2934863.4</v>
      </c>
      <c r="CD21" s="21">
        <v>0</v>
      </c>
      <c r="CE21" s="21">
        <v>0</v>
      </c>
      <c r="CF21" s="21">
        <v>854458.9</v>
      </c>
      <c r="CG21" s="21">
        <v>978621.42</v>
      </c>
      <c r="CH21" s="21">
        <v>0</v>
      </c>
      <c r="CI21" s="22">
        <v>25329140.93</v>
      </c>
      <c r="CJ21" s="21">
        <v>0</v>
      </c>
      <c r="CK21" s="21">
        <v>0</v>
      </c>
      <c r="CL21" s="22">
        <v>25329140.93</v>
      </c>
      <c r="CM21" s="21">
        <v>25329140.93</v>
      </c>
      <c r="CN21" s="21">
        <v>0</v>
      </c>
      <c r="CO21" s="22">
        <v>0</v>
      </c>
      <c r="CP21" s="21">
        <v>0</v>
      </c>
      <c r="CQ21" s="21">
        <v>0</v>
      </c>
      <c r="CR21" s="21">
        <v>16581642.67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2">
        <v>0</v>
      </c>
      <c r="DC21" s="21">
        <v>0</v>
      </c>
      <c r="DD21" s="21">
        <v>0</v>
      </c>
      <c r="DE21" s="22">
        <v>0</v>
      </c>
      <c r="DF21" s="21">
        <v>0</v>
      </c>
      <c r="DG21" s="21">
        <v>0</v>
      </c>
      <c r="DH21" s="22">
        <v>0</v>
      </c>
      <c r="DI21" s="21">
        <v>0</v>
      </c>
      <c r="DJ21" s="21">
        <v>0</v>
      </c>
      <c r="DK21" s="21">
        <v>0</v>
      </c>
      <c r="DL21" s="21">
        <v>605602921.83999991</v>
      </c>
    </row>
    <row r="22" spans="1:116" ht="12.75" customHeight="1" x14ac:dyDescent="0.2">
      <c r="A22" s="64" t="s">
        <v>175</v>
      </c>
      <c r="B22" s="20">
        <v>1020</v>
      </c>
      <c r="C22" s="65" t="s">
        <v>146</v>
      </c>
      <c r="D22" s="22">
        <v>1583166549.9499991</v>
      </c>
      <c r="E22" s="21">
        <v>130131073.55999982</v>
      </c>
      <c r="F22" s="21">
        <v>368531302.49999917</v>
      </c>
      <c r="G22" s="21">
        <v>1084504173.8900001</v>
      </c>
      <c r="H22" s="21">
        <v>35541045.749999993</v>
      </c>
      <c r="I22" s="21">
        <v>747874573.22000003</v>
      </c>
      <c r="J22" s="21">
        <v>0</v>
      </c>
      <c r="K22" s="21">
        <v>4938124.9999999991</v>
      </c>
      <c r="L22" s="21">
        <v>0</v>
      </c>
      <c r="M22" s="21">
        <v>0</v>
      </c>
      <c r="N22" s="21">
        <v>25978600.460000001</v>
      </c>
      <c r="O22" s="21">
        <v>263213275.58000001</v>
      </c>
      <c r="P22" s="21">
        <v>0</v>
      </c>
      <c r="Q22" s="21">
        <v>272916663.80999994</v>
      </c>
      <c r="R22" s="21">
        <v>0</v>
      </c>
      <c r="S22" s="21">
        <v>0</v>
      </c>
      <c r="T22" s="21">
        <v>7274804502.75</v>
      </c>
      <c r="U22" s="21">
        <v>534726157.72000003</v>
      </c>
      <c r="V22" s="21">
        <v>1351533136.4500003</v>
      </c>
      <c r="W22" s="21">
        <v>7034674613.7499981</v>
      </c>
      <c r="X22" s="21">
        <v>309150</v>
      </c>
      <c r="Y22" s="21">
        <v>251255809.46000007</v>
      </c>
      <c r="Z22" s="21">
        <v>129466680.20999998</v>
      </c>
      <c r="AA22" s="21">
        <v>0</v>
      </c>
      <c r="AB22" s="21">
        <v>0</v>
      </c>
      <c r="AC22" s="21">
        <v>423718.25</v>
      </c>
      <c r="AD22" s="21">
        <v>6095595.7599999756</v>
      </c>
      <c r="AE22" s="21">
        <v>26500</v>
      </c>
      <c r="AF22" s="21">
        <v>15812481.649999995</v>
      </c>
      <c r="AG22" s="21">
        <v>77948483.780000091</v>
      </c>
      <c r="AH22" s="21">
        <v>106756363.01000002</v>
      </c>
      <c r="AI22" s="21">
        <v>6155592.3399999999</v>
      </c>
      <c r="AJ22" s="21">
        <v>18463044.009999994</v>
      </c>
      <c r="AK22" s="21">
        <v>615766.24</v>
      </c>
      <c r="AL22" s="21">
        <v>0</v>
      </c>
      <c r="AM22" s="21">
        <v>176492301.58999994</v>
      </c>
      <c r="AN22" s="21">
        <v>598284.88000000117</v>
      </c>
      <c r="AO22" s="21">
        <v>0</v>
      </c>
      <c r="AP22" s="21">
        <v>3736450.5200000033</v>
      </c>
      <c r="AQ22" s="21">
        <v>0</v>
      </c>
      <c r="AR22" s="21">
        <v>0</v>
      </c>
      <c r="AS22" s="21">
        <v>0</v>
      </c>
      <c r="AT22" s="21">
        <v>2678991464.8900032</v>
      </c>
      <c r="AU22" s="21">
        <v>243877351.67999989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624912311.80000055</v>
      </c>
      <c r="BE22" s="21">
        <v>0</v>
      </c>
      <c r="BF22" s="21">
        <v>0</v>
      </c>
      <c r="BG22" s="21">
        <v>0</v>
      </c>
      <c r="BH22" s="21">
        <v>1486702.82</v>
      </c>
      <c r="BI22" s="21">
        <v>39433939.350000001</v>
      </c>
      <c r="BJ22" s="21">
        <v>0</v>
      </c>
      <c r="BK22" s="21">
        <v>0</v>
      </c>
      <c r="BL22" s="21">
        <v>1972620.5</v>
      </c>
      <c r="BM22" s="21">
        <v>0</v>
      </c>
      <c r="BN22" s="21">
        <v>351508720.14999998</v>
      </c>
      <c r="BO22" s="21">
        <v>0</v>
      </c>
      <c r="BP22" s="21">
        <v>573738272.0800004</v>
      </c>
      <c r="BQ22" s="21">
        <v>41018588.36999999</v>
      </c>
      <c r="BR22" s="21">
        <v>316627886.77000022</v>
      </c>
      <c r="BS22" s="21">
        <v>229472283.41000021</v>
      </c>
      <c r="BT22" s="21">
        <v>0</v>
      </c>
      <c r="BU22" s="21">
        <v>0</v>
      </c>
      <c r="BV22" s="21">
        <v>0</v>
      </c>
      <c r="BW22" s="21">
        <v>43047.0800000038</v>
      </c>
      <c r="BX22" s="21">
        <v>0</v>
      </c>
      <c r="BY22" s="21">
        <v>0</v>
      </c>
      <c r="BZ22" s="21">
        <v>7696203.659999907</v>
      </c>
      <c r="CA22" s="21">
        <v>96805312.129999876</v>
      </c>
      <c r="CB22" s="21">
        <v>0</v>
      </c>
      <c r="CC22" s="21">
        <v>46713348.250000238</v>
      </c>
      <c r="CD22" s="21">
        <v>80100.87000000001</v>
      </c>
      <c r="CE22" s="21">
        <v>0</v>
      </c>
      <c r="CF22" s="21">
        <v>296130.18999999762</v>
      </c>
      <c r="CG22" s="21">
        <v>1958307.3099998385</v>
      </c>
      <c r="CH22" s="21">
        <v>3737</v>
      </c>
      <c r="CI22" s="22">
        <v>2522538728.8299999</v>
      </c>
      <c r="CJ22" s="21">
        <v>1991</v>
      </c>
      <c r="CK22" s="21">
        <v>3332963.83</v>
      </c>
      <c r="CL22" s="22">
        <v>1793681788.5099998</v>
      </c>
      <c r="CM22" s="21">
        <v>40413509.860000007</v>
      </c>
      <c r="CN22" s="21">
        <v>1753268278.6499999</v>
      </c>
      <c r="CO22" s="22">
        <v>725521985.49000025</v>
      </c>
      <c r="CP22" s="21">
        <v>117204171.23999998</v>
      </c>
      <c r="CQ22" s="21">
        <v>608317814.25000024</v>
      </c>
      <c r="CR22" s="21">
        <v>13647009.930000003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2">
        <v>0</v>
      </c>
      <c r="DC22" s="21">
        <v>0</v>
      </c>
      <c r="DD22" s="21">
        <v>0</v>
      </c>
      <c r="DE22" s="22">
        <v>0</v>
      </c>
      <c r="DF22" s="21">
        <v>0</v>
      </c>
      <c r="DG22" s="21">
        <v>0</v>
      </c>
      <c r="DH22" s="22">
        <v>0</v>
      </c>
      <c r="DI22" s="21">
        <v>0</v>
      </c>
      <c r="DJ22" s="21">
        <v>0</v>
      </c>
      <c r="DK22" s="21">
        <v>0</v>
      </c>
      <c r="DL22" s="21">
        <v>27716345533.209999</v>
      </c>
    </row>
    <row r="23" spans="1:116" ht="12.75" customHeight="1" x14ac:dyDescent="0.2">
      <c r="A23" s="64" t="s">
        <v>177</v>
      </c>
      <c r="B23" s="20">
        <v>1022</v>
      </c>
      <c r="C23" s="65" t="s">
        <v>146</v>
      </c>
      <c r="D23" s="22">
        <v>2901750802.8600001</v>
      </c>
      <c r="E23" s="21">
        <v>788356127.27000105</v>
      </c>
      <c r="F23" s="21">
        <v>1249479858.3399985</v>
      </c>
      <c r="G23" s="21">
        <v>863914817.2500006</v>
      </c>
      <c r="H23" s="21">
        <v>0</v>
      </c>
      <c r="I23" s="21">
        <v>784185858.75999951</v>
      </c>
      <c r="J23" s="21">
        <v>0</v>
      </c>
      <c r="K23" s="21">
        <v>4022244.45</v>
      </c>
      <c r="L23" s="21">
        <v>0</v>
      </c>
      <c r="M23" s="21">
        <v>0</v>
      </c>
      <c r="N23" s="21">
        <v>0</v>
      </c>
      <c r="O23" s="21">
        <v>908603348.82999957</v>
      </c>
      <c r="P23" s="21">
        <v>0</v>
      </c>
      <c r="Q23" s="21">
        <v>122213897.8</v>
      </c>
      <c r="R23" s="21">
        <v>0</v>
      </c>
      <c r="S23" s="21">
        <v>0</v>
      </c>
      <c r="T23" s="21">
        <v>6937864265.1000023</v>
      </c>
      <c r="U23" s="21">
        <v>428424135.85000002</v>
      </c>
      <c r="V23" s="21">
        <v>2407249905.0700006</v>
      </c>
      <c r="W23" s="21">
        <v>10455149012.090002</v>
      </c>
      <c r="X23" s="21">
        <v>8298798.9899999984</v>
      </c>
      <c r="Y23" s="21">
        <v>153148726.97999999</v>
      </c>
      <c r="Z23" s="21">
        <v>66516694.929999977</v>
      </c>
      <c r="AA23" s="21">
        <v>26046.97</v>
      </c>
      <c r="AB23" s="21">
        <v>0</v>
      </c>
      <c r="AC23" s="21">
        <v>0</v>
      </c>
      <c r="AD23" s="21">
        <v>4274231.42</v>
      </c>
      <c r="AE23" s="21">
        <v>130984.37</v>
      </c>
      <c r="AF23" s="21">
        <v>10189531.209999997</v>
      </c>
      <c r="AG23" s="21">
        <v>0</v>
      </c>
      <c r="AH23" s="21">
        <v>0</v>
      </c>
      <c r="AI23" s="21">
        <v>0</v>
      </c>
      <c r="AJ23" s="21">
        <v>1113395.68</v>
      </c>
      <c r="AK23" s="21">
        <v>3490714.100000001</v>
      </c>
      <c r="AL23" s="21">
        <v>0</v>
      </c>
      <c r="AM23" s="21">
        <v>4736468.1100000022</v>
      </c>
      <c r="AN23" s="21">
        <v>0</v>
      </c>
      <c r="AO23" s="21">
        <v>0</v>
      </c>
      <c r="AP23" s="21">
        <v>3928832.1199999987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62753310.209999911</v>
      </c>
      <c r="BE23" s="21">
        <v>167873.6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136812430.49000013</v>
      </c>
      <c r="BO23" s="21">
        <v>0</v>
      </c>
      <c r="BP23" s="21">
        <v>387605025.15000004</v>
      </c>
      <c r="BQ23" s="21">
        <v>54361518.029999405</v>
      </c>
      <c r="BR23" s="21">
        <v>115780316.54999998</v>
      </c>
      <c r="BS23" s="21">
        <v>129982050.82999994</v>
      </c>
      <c r="BT23" s="21">
        <v>0</v>
      </c>
      <c r="BU23" s="21">
        <v>217615.42</v>
      </c>
      <c r="BV23" s="21">
        <v>17776918.430000003</v>
      </c>
      <c r="BW23" s="21">
        <v>62892.100000000006</v>
      </c>
      <c r="BX23" s="21">
        <v>0</v>
      </c>
      <c r="BY23" s="21">
        <v>0</v>
      </c>
      <c r="BZ23" s="21">
        <v>13243664.169999991</v>
      </c>
      <c r="CA23" s="21">
        <v>856463172.87999916</v>
      </c>
      <c r="CB23" s="21">
        <v>686774.81</v>
      </c>
      <c r="CC23" s="21">
        <v>101670146.96000008</v>
      </c>
      <c r="CD23" s="21">
        <v>0</v>
      </c>
      <c r="CE23" s="21">
        <v>0</v>
      </c>
      <c r="CF23" s="21">
        <v>6386415.8399999999</v>
      </c>
      <c r="CG23" s="21">
        <v>2243704.5100000002</v>
      </c>
      <c r="CH23" s="21">
        <v>0</v>
      </c>
      <c r="CI23" s="22">
        <v>1211082047.3700001</v>
      </c>
      <c r="CJ23" s="21">
        <v>11646796.090000018</v>
      </c>
      <c r="CK23" s="21">
        <v>362410.98</v>
      </c>
      <c r="CL23" s="22">
        <v>649862508.95000005</v>
      </c>
      <c r="CM23" s="21">
        <v>7870237.1899999995</v>
      </c>
      <c r="CN23" s="21">
        <v>641992271.75999999</v>
      </c>
      <c r="CO23" s="22">
        <v>549210331.35000002</v>
      </c>
      <c r="CP23" s="21">
        <v>374283477.77999997</v>
      </c>
      <c r="CQ23" s="21">
        <v>174926853.57000005</v>
      </c>
      <c r="CR23" s="21">
        <v>97894261.009999886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2">
        <v>0</v>
      </c>
      <c r="DC23" s="21">
        <v>0</v>
      </c>
      <c r="DD23" s="21">
        <v>0</v>
      </c>
      <c r="DE23" s="22">
        <v>0</v>
      </c>
      <c r="DF23" s="21">
        <v>0</v>
      </c>
      <c r="DG23" s="21">
        <v>0</v>
      </c>
      <c r="DH23" s="22">
        <v>0</v>
      </c>
      <c r="DI23" s="21">
        <v>0</v>
      </c>
      <c r="DJ23" s="21">
        <v>0</v>
      </c>
      <c r="DK23" s="21">
        <v>0</v>
      </c>
      <c r="DL23" s="21">
        <v>28400508034.049992</v>
      </c>
    </row>
    <row r="24" spans="1:116" ht="12.75" customHeight="1" x14ac:dyDescent="0.2">
      <c r="A24" s="64" t="s">
        <v>179</v>
      </c>
      <c r="B24" s="20">
        <v>1025</v>
      </c>
      <c r="C24" s="65" t="s">
        <v>146</v>
      </c>
      <c r="D24" s="22">
        <v>155514588.87000012</v>
      </c>
      <c r="E24" s="21">
        <v>28649825.350000001</v>
      </c>
      <c r="F24" s="21">
        <v>43061911.630000003</v>
      </c>
      <c r="G24" s="21">
        <v>83802851.890000105</v>
      </c>
      <c r="H24" s="21">
        <v>3091185.77</v>
      </c>
      <c r="I24" s="21">
        <v>113316904.730003</v>
      </c>
      <c r="J24" s="21">
        <v>-815</v>
      </c>
      <c r="K24" s="21">
        <v>0</v>
      </c>
      <c r="L24" s="21">
        <v>0</v>
      </c>
      <c r="M24" s="21">
        <v>0</v>
      </c>
      <c r="N24" s="21">
        <v>14285.71</v>
      </c>
      <c r="O24" s="21">
        <v>22807543.290000401</v>
      </c>
      <c r="P24" s="21">
        <v>0</v>
      </c>
      <c r="Q24" s="21">
        <v>11165888.640000001</v>
      </c>
      <c r="R24" s="21">
        <v>0</v>
      </c>
      <c r="S24" s="21">
        <v>0</v>
      </c>
      <c r="T24" s="21">
        <v>2550962508.3228698</v>
      </c>
      <c r="U24" s="21">
        <v>3577458.8899999899</v>
      </c>
      <c r="V24" s="21">
        <v>739928417.28982198</v>
      </c>
      <c r="W24" s="21">
        <v>603514926.450014</v>
      </c>
      <c r="X24" s="21">
        <v>0</v>
      </c>
      <c r="Y24" s="21">
        <v>9428170.4299999904</v>
      </c>
      <c r="Z24" s="21">
        <v>9356993.22000001</v>
      </c>
      <c r="AA24" s="21">
        <v>0</v>
      </c>
      <c r="AB24" s="21">
        <v>0</v>
      </c>
      <c r="AC24" s="21">
        <v>4211303.3000001097</v>
      </c>
      <c r="AD24" s="21">
        <v>1516853.72000002</v>
      </c>
      <c r="AE24" s="21">
        <v>0</v>
      </c>
      <c r="AF24" s="21">
        <v>1163534.1399999999</v>
      </c>
      <c r="AG24" s="21">
        <v>0</v>
      </c>
      <c r="AH24" s="21">
        <v>0</v>
      </c>
      <c r="AI24" s="21">
        <v>0</v>
      </c>
      <c r="AJ24" s="21">
        <v>599410.71</v>
      </c>
      <c r="AK24" s="21">
        <v>48316.71</v>
      </c>
      <c r="AL24" s="21">
        <v>0</v>
      </c>
      <c r="AM24" s="21">
        <v>1446915.35</v>
      </c>
      <c r="AN24" s="21">
        <v>56667</v>
      </c>
      <c r="AO24" s="21">
        <v>0</v>
      </c>
      <c r="AP24" s="21">
        <v>228067.02</v>
      </c>
      <c r="AQ24" s="21">
        <v>0</v>
      </c>
      <c r="AR24" s="21">
        <v>0</v>
      </c>
      <c r="AS24" s="21">
        <v>0</v>
      </c>
      <c r="AT24" s="21">
        <v>202725382.80999899</v>
      </c>
      <c r="AU24" s="21">
        <v>13995625.8400001</v>
      </c>
      <c r="AV24" s="21">
        <v>13563789.000000101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29605286.559972301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194200024.760003</v>
      </c>
      <c r="BO24" s="21">
        <v>0</v>
      </c>
      <c r="BP24" s="21">
        <v>17035737.0200001</v>
      </c>
      <c r="BQ24" s="21">
        <v>0</v>
      </c>
      <c r="BR24" s="21">
        <v>22090976.989999998</v>
      </c>
      <c r="BS24" s="21">
        <v>8538790.9699999597</v>
      </c>
      <c r="BT24" s="21">
        <v>0</v>
      </c>
      <c r="BU24" s="21">
        <v>0</v>
      </c>
      <c r="BV24" s="21">
        <v>0</v>
      </c>
      <c r="BW24" s="21">
        <v>10563.47</v>
      </c>
      <c r="BX24" s="21">
        <v>0</v>
      </c>
      <c r="BY24" s="21">
        <v>0</v>
      </c>
      <c r="BZ24" s="21">
        <v>7398192.2199999997</v>
      </c>
      <c r="CA24" s="21">
        <v>15258392.380000001</v>
      </c>
      <c r="CB24" s="21">
        <v>0</v>
      </c>
      <c r="CC24" s="21">
        <v>1347916.05</v>
      </c>
      <c r="CD24" s="21">
        <v>0</v>
      </c>
      <c r="CE24" s="21">
        <v>0</v>
      </c>
      <c r="CF24" s="21">
        <v>0</v>
      </c>
      <c r="CG24" s="21">
        <v>21080</v>
      </c>
      <c r="CH24" s="21">
        <v>897998.41999999899</v>
      </c>
      <c r="CI24" s="22">
        <v>6375856.4399999995</v>
      </c>
      <c r="CJ24" s="21">
        <v>4908106.84</v>
      </c>
      <c r="CK24" s="21">
        <v>0</v>
      </c>
      <c r="CL24" s="22">
        <v>1467749.5999999999</v>
      </c>
      <c r="CM24" s="21">
        <v>0</v>
      </c>
      <c r="CN24" s="21">
        <v>1467749.5999999999</v>
      </c>
      <c r="CO24" s="22">
        <v>0</v>
      </c>
      <c r="CP24" s="21">
        <v>0</v>
      </c>
      <c r="CQ24" s="21">
        <v>0</v>
      </c>
      <c r="CR24" s="21">
        <v>704322.06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2">
        <v>0</v>
      </c>
      <c r="DC24" s="21">
        <v>0</v>
      </c>
      <c r="DD24" s="21">
        <v>0</v>
      </c>
      <c r="DE24" s="22">
        <v>0</v>
      </c>
      <c r="DF24" s="21">
        <v>0</v>
      </c>
      <c r="DG24" s="21">
        <v>0</v>
      </c>
      <c r="DH24" s="22">
        <v>0</v>
      </c>
      <c r="DI24" s="21">
        <v>0</v>
      </c>
      <c r="DJ24" s="21">
        <v>0</v>
      </c>
      <c r="DK24" s="21">
        <v>0</v>
      </c>
      <c r="DL24" s="21">
        <v>4765719059.5526848</v>
      </c>
    </row>
    <row r="25" spans="1:116" ht="12.75" customHeight="1" x14ac:dyDescent="0.2">
      <c r="A25" s="64" t="s">
        <v>181</v>
      </c>
      <c r="B25" s="20">
        <v>1027</v>
      </c>
      <c r="C25" s="65" t="s">
        <v>146</v>
      </c>
      <c r="D25" s="22">
        <v>89931210.858996987</v>
      </c>
      <c r="E25" s="21">
        <v>28491996.150290988</v>
      </c>
      <c r="F25" s="21">
        <v>42354033.762145005</v>
      </c>
      <c r="G25" s="21">
        <v>19085180.946561001</v>
      </c>
      <c r="H25" s="21">
        <v>1166169.807978</v>
      </c>
      <c r="I25" s="21">
        <v>45007925.359999999</v>
      </c>
      <c r="J25" s="21">
        <v>0</v>
      </c>
      <c r="K25" s="21">
        <v>556245.55000000005</v>
      </c>
      <c r="L25" s="21">
        <v>0</v>
      </c>
      <c r="M25" s="21">
        <v>0</v>
      </c>
      <c r="N25" s="21">
        <v>0</v>
      </c>
      <c r="O25" s="21">
        <v>100187166.99000001</v>
      </c>
      <c r="P25" s="21">
        <v>0</v>
      </c>
      <c r="Q25" s="21">
        <v>5737399.7334970003</v>
      </c>
      <c r="R25" s="21">
        <v>0</v>
      </c>
      <c r="S25" s="21">
        <v>0</v>
      </c>
      <c r="T25" s="21">
        <v>1322446517.5404007</v>
      </c>
      <c r="U25" s="21">
        <v>21550201.769055001</v>
      </c>
      <c r="V25" s="21">
        <v>393724058.39332086</v>
      </c>
      <c r="W25" s="21">
        <v>2186245314.9325609</v>
      </c>
      <c r="X25" s="21">
        <v>0</v>
      </c>
      <c r="Y25" s="21">
        <v>14040857.895328002</v>
      </c>
      <c r="Z25" s="21">
        <v>15105832.495406</v>
      </c>
      <c r="AA25" s="21">
        <v>0</v>
      </c>
      <c r="AB25" s="21">
        <v>0</v>
      </c>
      <c r="AC25" s="21">
        <v>1723029.7923119999</v>
      </c>
      <c r="AD25" s="21">
        <v>1153874.8312349999</v>
      </c>
      <c r="AE25" s="21">
        <v>0</v>
      </c>
      <c r="AF25" s="21">
        <v>0</v>
      </c>
      <c r="AG25" s="21">
        <v>1157464.3</v>
      </c>
      <c r="AH25" s="21">
        <v>191317.24</v>
      </c>
      <c r="AI25" s="21">
        <v>0</v>
      </c>
      <c r="AJ25" s="21">
        <v>1421708.2400000002</v>
      </c>
      <c r="AK25" s="21">
        <v>2114.2600000000002</v>
      </c>
      <c r="AL25" s="21">
        <v>0</v>
      </c>
      <c r="AM25" s="21">
        <v>2254613.2000000002</v>
      </c>
      <c r="AN25" s="21">
        <v>0</v>
      </c>
      <c r="AO25" s="21">
        <v>0</v>
      </c>
      <c r="AP25" s="21">
        <v>161045.15</v>
      </c>
      <c r="AQ25" s="21">
        <v>0</v>
      </c>
      <c r="AR25" s="21">
        <v>0</v>
      </c>
      <c r="AS25" s="21">
        <v>0</v>
      </c>
      <c r="AT25" s="21">
        <v>191511904.119845</v>
      </c>
      <c r="AU25" s="21">
        <v>6517770.2201440018</v>
      </c>
      <c r="AV25" s="21">
        <v>3877123.7702880003</v>
      </c>
      <c r="AW25" s="21">
        <v>0</v>
      </c>
      <c r="AX25" s="21">
        <v>1247005.6401440001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26033264.385842014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2524299.29</v>
      </c>
      <c r="BN25" s="21">
        <v>64295777.638574019</v>
      </c>
      <c r="BO25" s="21">
        <v>0</v>
      </c>
      <c r="BP25" s="21">
        <v>35018434.248708993</v>
      </c>
      <c r="BQ25" s="21">
        <v>2007878.61</v>
      </c>
      <c r="BR25" s="21">
        <v>32347382.289999999</v>
      </c>
      <c r="BS25" s="21">
        <v>13967072.311903004</v>
      </c>
      <c r="BT25" s="21">
        <v>0</v>
      </c>
      <c r="BU25" s="21">
        <v>0</v>
      </c>
      <c r="BV25" s="21">
        <v>1527736.56</v>
      </c>
      <c r="BW25" s="21">
        <v>3366.56</v>
      </c>
      <c r="BX25" s="21">
        <v>0</v>
      </c>
      <c r="BY25" s="21">
        <v>0</v>
      </c>
      <c r="BZ25" s="21">
        <v>2371995.69</v>
      </c>
      <c r="CA25" s="21">
        <v>39139254.369999997</v>
      </c>
      <c r="CB25" s="21">
        <v>0</v>
      </c>
      <c r="CC25" s="21">
        <v>25559467.469999999</v>
      </c>
      <c r="CD25" s="21">
        <v>423580.64999999997</v>
      </c>
      <c r="CE25" s="21">
        <v>0</v>
      </c>
      <c r="CF25" s="21">
        <v>1251214.97</v>
      </c>
      <c r="CG25" s="21">
        <v>125112.19</v>
      </c>
      <c r="CH25" s="21">
        <v>102979.69</v>
      </c>
      <c r="CI25" s="22">
        <v>397283010.06</v>
      </c>
      <c r="CJ25" s="21">
        <v>0</v>
      </c>
      <c r="CK25" s="21">
        <v>80331245.449999988</v>
      </c>
      <c r="CL25" s="22">
        <v>307310882.78000003</v>
      </c>
      <c r="CM25" s="21">
        <v>2854733.06</v>
      </c>
      <c r="CN25" s="21">
        <v>304456149.72000003</v>
      </c>
      <c r="CO25" s="22">
        <v>9640881.8300000001</v>
      </c>
      <c r="CP25" s="21">
        <v>682598.51</v>
      </c>
      <c r="CQ25" s="21">
        <v>8958283.3200000003</v>
      </c>
      <c r="CR25" s="21">
        <v>2554994.4272550005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2">
        <v>0</v>
      </c>
      <c r="DC25" s="21">
        <v>0</v>
      </c>
      <c r="DD25" s="21">
        <v>0</v>
      </c>
      <c r="DE25" s="22">
        <v>0</v>
      </c>
      <c r="DF25" s="21">
        <v>0</v>
      </c>
      <c r="DG25" s="21">
        <v>0</v>
      </c>
      <c r="DH25" s="22">
        <v>0</v>
      </c>
      <c r="DI25" s="21">
        <v>0</v>
      </c>
      <c r="DJ25" s="21">
        <v>0</v>
      </c>
      <c r="DK25" s="21">
        <v>0</v>
      </c>
      <c r="DL25" s="21">
        <v>5053454693.5027943</v>
      </c>
    </row>
    <row r="26" spans="1:116" ht="12.75" customHeight="1" x14ac:dyDescent="0.2">
      <c r="A26" s="64" t="s">
        <v>183</v>
      </c>
      <c r="B26" s="20">
        <v>1028</v>
      </c>
      <c r="C26" s="65" t="s">
        <v>146</v>
      </c>
      <c r="D26" s="22">
        <v>1996475559.1070004</v>
      </c>
      <c r="E26" s="21">
        <v>373057531.78500062</v>
      </c>
      <c r="F26" s="21">
        <v>1291966014.3999996</v>
      </c>
      <c r="G26" s="21">
        <v>331452012.92200011</v>
      </c>
      <c r="H26" s="21">
        <v>7613748.6749999989</v>
      </c>
      <c r="I26" s="21">
        <v>185745116.87999979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237136416.53299999</v>
      </c>
      <c r="P26" s="21">
        <v>0</v>
      </c>
      <c r="Q26" s="21">
        <v>177237364.83099997</v>
      </c>
      <c r="R26" s="21">
        <v>0</v>
      </c>
      <c r="S26" s="21">
        <v>0</v>
      </c>
      <c r="T26" s="21">
        <v>2762479948.4620004</v>
      </c>
      <c r="U26" s="21">
        <v>24136751.400000002</v>
      </c>
      <c r="V26" s="21">
        <v>857432007.66999996</v>
      </c>
      <c r="W26" s="21">
        <v>1054613401.2</v>
      </c>
      <c r="X26" s="21">
        <v>2625</v>
      </c>
      <c r="Y26" s="21">
        <v>122145477.83000003</v>
      </c>
      <c r="Z26" s="21">
        <v>91269924.648000017</v>
      </c>
      <c r="AA26" s="21">
        <v>0</v>
      </c>
      <c r="AB26" s="21">
        <v>0</v>
      </c>
      <c r="AC26" s="21">
        <v>13429377.467999998</v>
      </c>
      <c r="AD26" s="21">
        <v>43237292.741999991</v>
      </c>
      <c r="AE26" s="21">
        <v>0</v>
      </c>
      <c r="AF26" s="21">
        <v>3175708.7999999993</v>
      </c>
      <c r="AG26" s="21">
        <v>2032409.65</v>
      </c>
      <c r="AH26" s="21">
        <v>530407.23</v>
      </c>
      <c r="AI26" s="21">
        <v>96313.73</v>
      </c>
      <c r="AJ26" s="21">
        <v>50167.5</v>
      </c>
      <c r="AK26" s="21">
        <v>91341.12000000001</v>
      </c>
      <c r="AL26" s="21">
        <v>0</v>
      </c>
      <c r="AM26" s="21">
        <v>4047262.7899999982</v>
      </c>
      <c r="AN26" s="21">
        <v>51643.119999999995</v>
      </c>
      <c r="AO26" s="21">
        <v>0</v>
      </c>
      <c r="AP26" s="21">
        <v>4775772.2090000007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218560920.68100002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923043.38</v>
      </c>
      <c r="BO26" s="21">
        <v>0</v>
      </c>
      <c r="BP26" s="21">
        <v>418579802.30300009</v>
      </c>
      <c r="BQ26" s="21">
        <v>118537178.83</v>
      </c>
      <c r="BR26" s="21">
        <v>154660724.55500001</v>
      </c>
      <c r="BS26" s="21">
        <v>344839460.06300002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871122.29999999993</v>
      </c>
      <c r="CA26" s="21">
        <v>10814650.4</v>
      </c>
      <c r="CB26" s="21">
        <v>0</v>
      </c>
      <c r="CC26" s="21">
        <v>10118024.049999999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2">
        <v>3519650079.890007</v>
      </c>
      <c r="CJ26" s="21">
        <v>43875</v>
      </c>
      <c r="CK26" s="21">
        <v>526825.95000000007</v>
      </c>
      <c r="CL26" s="22">
        <v>785863364.32997072</v>
      </c>
      <c r="CM26" s="21">
        <v>33135397.629992221</v>
      </c>
      <c r="CN26" s="21">
        <v>752727966.69997847</v>
      </c>
      <c r="CO26" s="22">
        <v>2733216014.6100364</v>
      </c>
      <c r="CP26" s="21">
        <v>915702116.49999022</v>
      </c>
      <c r="CQ26" s="21">
        <v>1817513898.1100461</v>
      </c>
      <c r="CR26" s="21">
        <v>7329289.1700000698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2">
        <v>0</v>
      </c>
      <c r="DC26" s="21">
        <v>0</v>
      </c>
      <c r="DD26" s="21">
        <v>0</v>
      </c>
      <c r="DE26" s="22">
        <v>0</v>
      </c>
      <c r="DF26" s="21">
        <v>0</v>
      </c>
      <c r="DG26" s="21">
        <v>0</v>
      </c>
      <c r="DH26" s="22">
        <v>0</v>
      </c>
      <c r="DI26" s="21">
        <v>0</v>
      </c>
      <c r="DJ26" s="21">
        <v>0</v>
      </c>
      <c r="DK26" s="21">
        <v>0</v>
      </c>
      <c r="DL26" s="21">
        <v>12392690334.216999</v>
      </c>
    </row>
    <row r="27" spans="1:116" ht="12.75" customHeight="1" x14ac:dyDescent="0.2">
      <c r="A27" s="64" t="s">
        <v>185</v>
      </c>
      <c r="B27" s="20">
        <v>1030</v>
      </c>
      <c r="C27" s="65" t="s">
        <v>146</v>
      </c>
      <c r="D27" s="22">
        <v>335285844.45211643</v>
      </c>
      <c r="E27" s="21">
        <v>41857032.219998747</v>
      </c>
      <c r="F27" s="21">
        <v>110717152.98241754</v>
      </c>
      <c r="G27" s="21">
        <v>182711659.24970013</v>
      </c>
      <c r="H27" s="21">
        <v>6193918.231999997</v>
      </c>
      <c r="I27" s="21">
        <v>331977334.48000813</v>
      </c>
      <c r="J27" s="21">
        <v>0</v>
      </c>
      <c r="K27" s="21">
        <v>30613120.159999996</v>
      </c>
      <c r="L27" s="21">
        <v>0</v>
      </c>
      <c r="M27" s="21">
        <v>0</v>
      </c>
      <c r="N27" s="21">
        <v>0</v>
      </c>
      <c r="O27" s="21">
        <v>17850565.589999985</v>
      </c>
      <c r="P27" s="21">
        <v>0</v>
      </c>
      <c r="Q27" s="21">
        <v>0</v>
      </c>
      <c r="R27" s="21">
        <v>0</v>
      </c>
      <c r="S27" s="21">
        <v>0</v>
      </c>
      <c r="T27" s="21">
        <v>6632315244.6400127</v>
      </c>
      <c r="U27" s="21">
        <v>0</v>
      </c>
      <c r="V27" s="21">
        <v>968847322.1199882</v>
      </c>
      <c r="W27" s="21">
        <v>2526912844.1900091</v>
      </c>
      <c r="X27" s="21">
        <v>0</v>
      </c>
      <c r="Y27" s="21">
        <v>26755890.265500009</v>
      </c>
      <c r="Z27" s="21">
        <v>14655673.625699945</v>
      </c>
      <c r="AA27" s="21">
        <v>0</v>
      </c>
      <c r="AB27" s="21">
        <v>0</v>
      </c>
      <c r="AC27" s="21">
        <v>4700328.2142000012</v>
      </c>
      <c r="AD27" s="21">
        <v>632692.39799999795</v>
      </c>
      <c r="AE27" s="21">
        <v>0</v>
      </c>
      <c r="AF27" s="21">
        <v>9514062.4499999564</v>
      </c>
      <c r="AG27" s="21">
        <v>30254438.169999998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16298513.940000001</v>
      </c>
      <c r="AN27" s="21">
        <v>0</v>
      </c>
      <c r="AO27" s="21">
        <v>0</v>
      </c>
      <c r="AP27" s="21">
        <v>386499.62759999715</v>
      </c>
      <c r="AQ27" s="21">
        <v>0</v>
      </c>
      <c r="AR27" s="21">
        <v>0</v>
      </c>
      <c r="AS27" s="21">
        <v>0</v>
      </c>
      <c r="AT27" s="21">
        <v>739776828.59809935</v>
      </c>
      <c r="AU27" s="21">
        <v>25505325.919400085</v>
      </c>
      <c r="AV27" s="21">
        <v>3972687.4950999888</v>
      </c>
      <c r="AW27" s="21">
        <v>0</v>
      </c>
      <c r="AX27" s="21">
        <v>4792550.6950999862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800321405.11209977</v>
      </c>
      <c r="BE27" s="21">
        <v>6307.869999999999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54917105.568800315</v>
      </c>
      <c r="BO27" s="21">
        <v>0</v>
      </c>
      <c r="BP27" s="21">
        <v>57359564.585500233</v>
      </c>
      <c r="BQ27" s="21">
        <v>6745557.8399999971</v>
      </c>
      <c r="BR27" s="21">
        <v>78921208.179999769</v>
      </c>
      <c r="BS27" s="21">
        <v>35008981.174100943</v>
      </c>
      <c r="BT27" s="21">
        <v>0</v>
      </c>
      <c r="BU27" s="21">
        <v>0</v>
      </c>
      <c r="BV27" s="21">
        <v>0</v>
      </c>
      <c r="BW27" s="21">
        <v>136922.17000000001</v>
      </c>
      <c r="BX27" s="21">
        <v>0</v>
      </c>
      <c r="BY27" s="21">
        <v>0</v>
      </c>
      <c r="BZ27" s="21">
        <v>21616730.630000003</v>
      </c>
      <c r="CA27" s="21">
        <v>239688368.50999856</v>
      </c>
      <c r="CB27" s="21">
        <v>0</v>
      </c>
      <c r="CC27" s="21">
        <v>57981634.650000051</v>
      </c>
      <c r="CD27" s="21">
        <v>0</v>
      </c>
      <c r="CE27" s="21">
        <v>0</v>
      </c>
      <c r="CF27" s="21">
        <v>823858.67999999993</v>
      </c>
      <c r="CG27" s="21">
        <v>1827882.8699999996</v>
      </c>
      <c r="CH27" s="21">
        <v>7195466.4199999999</v>
      </c>
      <c r="CI27" s="22">
        <v>13992747.619999999</v>
      </c>
      <c r="CJ27" s="21">
        <v>116897</v>
      </c>
      <c r="CK27" s="21">
        <v>0</v>
      </c>
      <c r="CL27" s="22">
        <v>13875850.619999999</v>
      </c>
      <c r="CM27" s="21">
        <v>67747.62</v>
      </c>
      <c r="CN27" s="21">
        <v>13808103</v>
      </c>
      <c r="CO27" s="22">
        <v>0</v>
      </c>
      <c r="CP27" s="21">
        <v>0</v>
      </c>
      <c r="CQ27" s="21">
        <v>0</v>
      </c>
      <c r="CR27" s="21">
        <v>4641778.2299999874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2">
        <v>0</v>
      </c>
      <c r="DC27" s="21">
        <v>0</v>
      </c>
      <c r="DD27" s="21">
        <v>0</v>
      </c>
      <c r="DE27" s="22">
        <v>0</v>
      </c>
      <c r="DF27" s="21">
        <v>0</v>
      </c>
      <c r="DG27" s="21">
        <v>0</v>
      </c>
      <c r="DH27" s="22">
        <v>0</v>
      </c>
      <c r="DI27" s="21">
        <v>0</v>
      </c>
      <c r="DJ27" s="21">
        <v>0</v>
      </c>
      <c r="DK27" s="21">
        <v>0</v>
      </c>
      <c r="DL27" s="21">
        <v>13108427205.373337</v>
      </c>
    </row>
    <row r="28" spans="1:116" ht="12.75" customHeight="1" x14ac:dyDescent="0.2">
      <c r="A28" s="64" t="s">
        <v>187</v>
      </c>
      <c r="B28" s="20">
        <v>1031</v>
      </c>
      <c r="C28" s="65" t="s">
        <v>146</v>
      </c>
      <c r="D28" s="22">
        <v>78184466.400000006</v>
      </c>
      <c r="E28" s="21">
        <v>14834831.619999999</v>
      </c>
      <c r="F28" s="21">
        <v>26290998.66</v>
      </c>
      <c r="G28" s="21">
        <v>37058636.119999997</v>
      </c>
      <c r="H28" s="21">
        <v>0</v>
      </c>
      <c r="I28" s="21">
        <v>9760640.3900000006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2229496.56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5381574.5099999998</v>
      </c>
      <c r="W28" s="21">
        <v>543832680.14999998</v>
      </c>
      <c r="X28" s="21">
        <v>0</v>
      </c>
      <c r="Y28" s="21">
        <v>1268656.78</v>
      </c>
      <c r="Z28" s="21">
        <v>394444.98</v>
      </c>
      <c r="AA28" s="21">
        <v>0</v>
      </c>
      <c r="AB28" s="21">
        <v>0</v>
      </c>
      <c r="AC28" s="21">
        <v>1859622.32</v>
      </c>
      <c r="AD28" s="21">
        <v>54668.72</v>
      </c>
      <c r="AE28" s="21">
        <v>0</v>
      </c>
      <c r="AF28" s="21">
        <v>0</v>
      </c>
      <c r="AG28" s="21">
        <v>4293095.8</v>
      </c>
      <c r="AH28" s="21">
        <v>0</v>
      </c>
      <c r="AI28" s="21">
        <v>154295.70000000001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62618.48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24921.71</v>
      </c>
      <c r="BC28" s="21">
        <v>0</v>
      </c>
      <c r="BD28" s="21">
        <v>931230.91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18887485.16</v>
      </c>
      <c r="BO28" s="21">
        <v>0</v>
      </c>
      <c r="BP28" s="21">
        <v>4541659.9800000004</v>
      </c>
      <c r="BQ28" s="21">
        <v>7913.59</v>
      </c>
      <c r="BR28" s="21">
        <v>3813188</v>
      </c>
      <c r="BS28" s="21">
        <v>2691664.36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2">
        <v>0</v>
      </c>
      <c r="CJ28" s="21">
        <v>0</v>
      </c>
      <c r="CK28" s="21">
        <v>0</v>
      </c>
      <c r="CL28" s="22">
        <v>0</v>
      </c>
      <c r="CM28" s="21">
        <v>0</v>
      </c>
      <c r="CN28" s="21">
        <v>0</v>
      </c>
      <c r="CO28" s="22">
        <v>0</v>
      </c>
      <c r="CP28" s="21">
        <v>0</v>
      </c>
      <c r="CQ28" s="21">
        <v>0</v>
      </c>
      <c r="CR28" s="21">
        <v>1777496.93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2">
        <v>0</v>
      </c>
      <c r="DC28" s="21">
        <v>0</v>
      </c>
      <c r="DD28" s="21">
        <v>0</v>
      </c>
      <c r="DE28" s="22">
        <v>0</v>
      </c>
      <c r="DF28" s="21">
        <v>0</v>
      </c>
      <c r="DG28" s="21">
        <v>0</v>
      </c>
      <c r="DH28" s="22">
        <v>0</v>
      </c>
      <c r="DI28" s="21">
        <v>0</v>
      </c>
      <c r="DJ28" s="21">
        <v>0</v>
      </c>
      <c r="DK28" s="21">
        <v>0</v>
      </c>
      <c r="DL28" s="21">
        <v>680151821.43000007</v>
      </c>
    </row>
    <row r="29" spans="1:116" ht="12.75" customHeight="1" x14ac:dyDescent="0.2">
      <c r="A29" s="64" t="s">
        <v>189</v>
      </c>
      <c r="B29" s="20">
        <v>1032</v>
      </c>
      <c r="C29" s="65" t="s">
        <v>146</v>
      </c>
      <c r="D29" s="22">
        <v>634592506.63240063</v>
      </c>
      <c r="E29" s="21">
        <v>42687046.350434132</v>
      </c>
      <c r="F29" s="21">
        <v>361772747.32194829</v>
      </c>
      <c r="G29" s="21">
        <v>230132712.96001825</v>
      </c>
      <c r="H29" s="21">
        <v>66957296.837800033</v>
      </c>
      <c r="I29" s="21">
        <v>488754809.22999942</v>
      </c>
      <c r="J29" s="21">
        <v>4157459.4800000004</v>
      </c>
      <c r="K29" s="21">
        <v>0</v>
      </c>
      <c r="L29" s="21">
        <v>0</v>
      </c>
      <c r="M29" s="21">
        <v>0</v>
      </c>
      <c r="N29" s="21">
        <v>1728151.17</v>
      </c>
      <c r="O29" s="21">
        <v>227479867.45040008</v>
      </c>
      <c r="P29" s="21">
        <v>0</v>
      </c>
      <c r="Q29" s="21">
        <v>17985916.9727</v>
      </c>
      <c r="R29" s="21">
        <v>0</v>
      </c>
      <c r="S29" s="21">
        <v>0</v>
      </c>
      <c r="T29" s="21">
        <v>7953700472.9706173</v>
      </c>
      <c r="U29" s="21">
        <v>1239811.2479000001</v>
      </c>
      <c r="V29" s="21">
        <v>1873491760.3199992</v>
      </c>
      <c r="W29" s="21">
        <v>3917920023.7504182</v>
      </c>
      <c r="X29" s="21">
        <v>256679.7</v>
      </c>
      <c r="Y29" s="21">
        <v>98339932.40200001</v>
      </c>
      <c r="Z29" s="21">
        <v>120229263.97179911</v>
      </c>
      <c r="AA29" s="21">
        <v>13494.89</v>
      </c>
      <c r="AB29" s="21">
        <v>0</v>
      </c>
      <c r="AC29" s="21">
        <v>14317803.865100207</v>
      </c>
      <c r="AD29" s="21">
        <v>57010520.671600521</v>
      </c>
      <c r="AE29" s="21">
        <v>0</v>
      </c>
      <c r="AF29" s="21">
        <v>11952653.549999999</v>
      </c>
      <c r="AG29" s="21">
        <v>0</v>
      </c>
      <c r="AH29" s="21">
        <v>1331949.97</v>
      </c>
      <c r="AI29" s="21">
        <v>0</v>
      </c>
      <c r="AJ29" s="21">
        <v>1117524.08</v>
      </c>
      <c r="AK29" s="21">
        <v>151137.67000000001</v>
      </c>
      <c r="AL29" s="21">
        <v>0</v>
      </c>
      <c r="AM29" s="21">
        <v>766123.99179999984</v>
      </c>
      <c r="AN29" s="21">
        <v>728893.63</v>
      </c>
      <c r="AO29" s="21">
        <v>0</v>
      </c>
      <c r="AP29" s="21">
        <v>3345663.106399978</v>
      </c>
      <c r="AQ29" s="21">
        <v>0</v>
      </c>
      <c r="AR29" s="21">
        <v>0</v>
      </c>
      <c r="AS29" s="21">
        <v>0</v>
      </c>
      <c r="AT29" s="21">
        <v>1552226809.3825221</v>
      </c>
      <c r="AU29" s="21">
        <v>88861551.517599732</v>
      </c>
      <c r="AV29" s="21">
        <v>146079099.43950048</v>
      </c>
      <c r="AW29" s="21">
        <v>0</v>
      </c>
      <c r="AX29" s="21">
        <v>59181951.000200391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65710363.843299963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545273684.23942769</v>
      </c>
      <c r="BO29" s="21">
        <v>0</v>
      </c>
      <c r="BP29" s="21">
        <v>199994046.62120011</v>
      </c>
      <c r="BQ29" s="21">
        <v>51043736.479699999</v>
      </c>
      <c r="BR29" s="21">
        <v>334723721.42100012</v>
      </c>
      <c r="BS29" s="21">
        <v>123106583.88679992</v>
      </c>
      <c r="BT29" s="21">
        <v>0</v>
      </c>
      <c r="BU29" s="21">
        <v>0</v>
      </c>
      <c r="BV29" s="21">
        <v>179927518.43279999</v>
      </c>
      <c r="BW29" s="21">
        <v>0</v>
      </c>
      <c r="BX29" s="21">
        <v>0</v>
      </c>
      <c r="BY29" s="21">
        <v>0</v>
      </c>
      <c r="BZ29" s="21">
        <v>20390019.660000019</v>
      </c>
      <c r="CA29" s="21">
        <v>469792391.15000015</v>
      </c>
      <c r="CB29" s="21">
        <v>337778.54</v>
      </c>
      <c r="CC29" s="21">
        <v>24497718.339999996</v>
      </c>
      <c r="CD29" s="21">
        <v>0</v>
      </c>
      <c r="CE29" s="21">
        <v>0</v>
      </c>
      <c r="CF29" s="21">
        <v>21183097.219999999</v>
      </c>
      <c r="CG29" s="21">
        <v>0</v>
      </c>
      <c r="CH29" s="21">
        <v>0</v>
      </c>
      <c r="CI29" s="22">
        <v>386844026.48000002</v>
      </c>
      <c r="CJ29" s="21">
        <v>1909211.45</v>
      </c>
      <c r="CK29" s="21">
        <v>22522553</v>
      </c>
      <c r="CL29" s="22">
        <v>277584897.50999999</v>
      </c>
      <c r="CM29" s="21">
        <v>3517590.92</v>
      </c>
      <c r="CN29" s="21">
        <v>274067306.58999997</v>
      </c>
      <c r="CO29" s="22">
        <v>84827364.520000011</v>
      </c>
      <c r="CP29" s="21">
        <v>23026306.43</v>
      </c>
      <c r="CQ29" s="21">
        <v>61801058.090000004</v>
      </c>
      <c r="CR29" s="21">
        <v>11661230.85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2">
        <v>0</v>
      </c>
      <c r="DC29" s="21">
        <v>0</v>
      </c>
      <c r="DD29" s="21">
        <v>0</v>
      </c>
      <c r="DE29" s="22">
        <v>0</v>
      </c>
      <c r="DF29" s="21">
        <v>0</v>
      </c>
      <c r="DG29" s="21">
        <v>0</v>
      </c>
      <c r="DH29" s="22">
        <v>0</v>
      </c>
      <c r="DI29" s="21">
        <v>0</v>
      </c>
      <c r="DJ29" s="21">
        <v>0</v>
      </c>
      <c r="DK29" s="21">
        <v>0</v>
      </c>
      <c r="DL29" s="21">
        <v>19778405046.064987</v>
      </c>
    </row>
    <row r="30" spans="1:116" ht="12.75" customHeight="1" x14ac:dyDescent="0.2">
      <c r="A30" s="64" t="s">
        <v>191</v>
      </c>
      <c r="B30" s="20">
        <v>1034</v>
      </c>
      <c r="C30" s="65" t="s">
        <v>146</v>
      </c>
      <c r="D30" s="22">
        <v>10861611.93</v>
      </c>
      <c r="E30" s="21">
        <v>2198788.3766666665</v>
      </c>
      <c r="F30" s="21">
        <v>2073070.5066666664</v>
      </c>
      <c r="G30" s="21">
        <v>6589753.0466666678</v>
      </c>
      <c r="H30" s="21">
        <v>235476.61</v>
      </c>
      <c r="I30" s="21">
        <v>27252876.879999999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850890.3</v>
      </c>
      <c r="P30" s="21">
        <v>0</v>
      </c>
      <c r="Q30" s="21">
        <v>0</v>
      </c>
      <c r="R30" s="21">
        <v>0</v>
      </c>
      <c r="S30" s="21">
        <v>0</v>
      </c>
      <c r="T30" s="21">
        <v>1208241592.2</v>
      </c>
      <c r="U30" s="21">
        <v>0</v>
      </c>
      <c r="V30" s="21">
        <v>208866184.30000001</v>
      </c>
      <c r="W30" s="21">
        <v>16101592.07</v>
      </c>
      <c r="X30" s="21">
        <v>0</v>
      </c>
      <c r="Y30" s="21">
        <v>1527579.11</v>
      </c>
      <c r="Z30" s="21">
        <v>482164.38</v>
      </c>
      <c r="AA30" s="21">
        <v>0</v>
      </c>
      <c r="AB30" s="21">
        <v>0</v>
      </c>
      <c r="AC30" s="21">
        <v>559768.12</v>
      </c>
      <c r="AD30" s="21">
        <v>1323357.23</v>
      </c>
      <c r="AE30" s="21">
        <v>0</v>
      </c>
      <c r="AF30" s="21">
        <v>87378.96</v>
      </c>
      <c r="AG30" s="21">
        <v>0</v>
      </c>
      <c r="AH30" s="21">
        <v>0</v>
      </c>
      <c r="AI30" s="21">
        <v>0</v>
      </c>
      <c r="AJ30" s="21">
        <v>0</v>
      </c>
      <c r="AK30" s="21">
        <v>75256.38</v>
      </c>
      <c r="AL30" s="21">
        <v>0</v>
      </c>
      <c r="AM30" s="21">
        <v>7110.25</v>
      </c>
      <c r="AN30" s="21">
        <v>0</v>
      </c>
      <c r="AO30" s="21">
        <v>0</v>
      </c>
      <c r="AP30" s="21">
        <v>17489.48</v>
      </c>
      <c r="AQ30" s="21">
        <v>0</v>
      </c>
      <c r="AR30" s="21">
        <v>0</v>
      </c>
      <c r="AS30" s="21">
        <v>0</v>
      </c>
      <c r="AT30" s="21">
        <v>19927809.059999999</v>
      </c>
      <c r="AU30" s="21">
        <v>1736558.69</v>
      </c>
      <c r="AV30" s="21">
        <v>2929169.81</v>
      </c>
      <c r="AW30" s="21">
        <v>0</v>
      </c>
      <c r="AX30" s="21">
        <v>1405692.24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92863837.980000004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5947.28</v>
      </c>
      <c r="BM30" s="21">
        <v>0</v>
      </c>
      <c r="BN30" s="21">
        <v>2783607.6399999997</v>
      </c>
      <c r="BO30" s="21">
        <v>0</v>
      </c>
      <c r="BP30" s="21">
        <v>3540874.6</v>
      </c>
      <c r="BQ30" s="21">
        <v>667489.01</v>
      </c>
      <c r="BR30" s="21">
        <v>12631606.219999999</v>
      </c>
      <c r="BS30" s="21">
        <v>1133509.43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9105461.1733333338</v>
      </c>
      <c r="CA30" s="21">
        <v>11761918.173333334</v>
      </c>
      <c r="CB30" s="21">
        <v>0</v>
      </c>
      <c r="CC30" s="21">
        <v>9945056.1733333338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2">
        <v>228663.98</v>
      </c>
      <c r="CJ30" s="21">
        <v>0</v>
      </c>
      <c r="CK30" s="21">
        <v>0</v>
      </c>
      <c r="CL30" s="22">
        <v>0</v>
      </c>
      <c r="CM30" s="21">
        <v>0</v>
      </c>
      <c r="CN30" s="21">
        <v>0</v>
      </c>
      <c r="CO30" s="22">
        <v>228663.98</v>
      </c>
      <c r="CP30" s="21">
        <v>0</v>
      </c>
      <c r="CQ30" s="21">
        <v>228663.98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2">
        <v>0</v>
      </c>
      <c r="DC30" s="21">
        <v>0</v>
      </c>
      <c r="DD30" s="21">
        <v>0</v>
      </c>
      <c r="DE30" s="22">
        <v>0</v>
      </c>
      <c r="DF30" s="21">
        <v>0</v>
      </c>
      <c r="DG30" s="21">
        <v>0</v>
      </c>
      <c r="DH30" s="22">
        <v>0</v>
      </c>
      <c r="DI30" s="21">
        <v>0</v>
      </c>
      <c r="DJ30" s="21">
        <v>0</v>
      </c>
      <c r="DK30" s="21">
        <v>0</v>
      </c>
      <c r="DL30" s="21">
        <v>1647157529.6600003</v>
      </c>
    </row>
    <row r="31" spans="1:116" ht="12.75" customHeight="1" x14ac:dyDescent="0.2">
      <c r="A31" s="64" t="s">
        <v>193</v>
      </c>
      <c r="B31" s="20">
        <v>1035</v>
      </c>
      <c r="C31" s="65" t="s">
        <v>146</v>
      </c>
      <c r="D31" s="22">
        <v>605485465.8301332</v>
      </c>
      <c r="E31" s="21">
        <v>36889891.640910998</v>
      </c>
      <c r="F31" s="21">
        <v>208261740.58579901</v>
      </c>
      <c r="G31" s="21">
        <v>360333833.60342312</v>
      </c>
      <c r="H31" s="21">
        <v>59914166.345640004</v>
      </c>
      <c r="I31" s="21">
        <v>179620517.88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283174739.49261206</v>
      </c>
      <c r="P31" s="21">
        <v>0</v>
      </c>
      <c r="Q31" s="21">
        <v>111208087.74632701</v>
      </c>
      <c r="R31" s="21">
        <v>0</v>
      </c>
      <c r="S31" s="21">
        <v>0</v>
      </c>
      <c r="T31" s="21">
        <v>11363531901.305456</v>
      </c>
      <c r="U31" s="21">
        <v>31861993.294631001</v>
      </c>
      <c r="V31" s="21">
        <v>2331528106.8123102</v>
      </c>
      <c r="W31" s="21">
        <v>7946395161.1499996</v>
      </c>
      <c r="X31" s="21">
        <v>3316709.1999999997</v>
      </c>
      <c r="Y31" s="21">
        <v>133943709.12070601</v>
      </c>
      <c r="Z31" s="21">
        <v>35689825.23319</v>
      </c>
      <c r="AA31" s="21">
        <v>0</v>
      </c>
      <c r="AB31" s="21">
        <v>0</v>
      </c>
      <c r="AC31" s="21">
        <v>24307446.544622999</v>
      </c>
      <c r="AD31" s="21">
        <v>128173681.11777799</v>
      </c>
      <c r="AE31" s="21">
        <v>168691.59</v>
      </c>
      <c r="AF31" s="21">
        <v>6431982.4802689981</v>
      </c>
      <c r="AG31" s="21">
        <v>0</v>
      </c>
      <c r="AH31" s="21">
        <v>0</v>
      </c>
      <c r="AI31" s="21">
        <v>0</v>
      </c>
      <c r="AJ31" s="21">
        <v>2007751.83</v>
      </c>
      <c r="AK31" s="21">
        <v>11908102.719407</v>
      </c>
      <c r="AL31" s="21">
        <v>0</v>
      </c>
      <c r="AM31" s="21">
        <v>30869794.329380993</v>
      </c>
      <c r="AN31" s="21">
        <v>296158.63999699999</v>
      </c>
      <c r="AO31" s="21">
        <v>2506042.63</v>
      </c>
      <c r="AP31" s="21">
        <v>3918676.8369630007</v>
      </c>
      <c r="AQ31" s="21">
        <v>0</v>
      </c>
      <c r="AR31" s="21">
        <v>0</v>
      </c>
      <c r="AS31" s="21">
        <v>0</v>
      </c>
      <c r="AT31" s="21">
        <v>1729788263.9529138</v>
      </c>
      <c r="AU31" s="21">
        <v>30362630.517134994</v>
      </c>
      <c r="AV31" s="21">
        <v>28810354.266892999</v>
      </c>
      <c r="AW31" s="21">
        <v>0</v>
      </c>
      <c r="AX31" s="21">
        <v>29305704.163126007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76450871.36905399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2238439.5759879998</v>
      </c>
      <c r="BM31" s="21">
        <v>0</v>
      </c>
      <c r="BN31" s="21">
        <v>465787674.47142798</v>
      </c>
      <c r="BO31" s="21">
        <v>0</v>
      </c>
      <c r="BP31" s="21">
        <v>287816210.91887504</v>
      </c>
      <c r="BQ31" s="21">
        <v>116555640.56527601</v>
      </c>
      <c r="BR31" s="21">
        <v>234090221.08384293</v>
      </c>
      <c r="BS31" s="21">
        <v>161962370.195939</v>
      </c>
      <c r="BT31" s="21">
        <v>0</v>
      </c>
      <c r="BU31" s="21">
        <v>0</v>
      </c>
      <c r="BV31" s="21">
        <v>38306811.327163011</v>
      </c>
      <c r="BW31" s="21">
        <v>9066.83</v>
      </c>
      <c r="BX31" s="21">
        <v>0</v>
      </c>
      <c r="BY31" s="21">
        <v>0</v>
      </c>
      <c r="BZ31" s="21">
        <v>14515441.869999999</v>
      </c>
      <c r="CA31" s="21">
        <v>104030478.34999999</v>
      </c>
      <c r="CB31" s="21">
        <v>0</v>
      </c>
      <c r="CC31" s="21">
        <v>18251019.07</v>
      </c>
      <c r="CD31" s="21">
        <v>0</v>
      </c>
      <c r="CE31" s="21">
        <v>0</v>
      </c>
      <c r="CF31" s="21">
        <v>223844.18</v>
      </c>
      <c r="CG31" s="21">
        <v>511690.94</v>
      </c>
      <c r="CH31" s="21">
        <v>1580507.95</v>
      </c>
      <c r="CI31" s="22">
        <v>772703832.8399601</v>
      </c>
      <c r="CJ31" s="21">
        <v>54756</v>
      </c>
      <c r="CK31" s="21">
        <v>103569187.03870805</v>
      </c>
      <c r="CL31" s="22">
        <v>663897927.23000002</v>
      </c>
      <c r="CM31" s="21">
        <v>20640018.469999999</v>
      </c>
      <c r="CN31" s="21">
        <v>643257908.75999999</v>
      </c>
      <c r="CO31" s="22">
        <v>5181962.5712520005</v>
      </c>
      <c r="CP31" s="21">
        <v>4795081.7912520003</v>
      </c>
      <c r="CQ31" s="21">
        <v>386880.78</v>
      </c>
      <c r="CR31" s="21">
        <v>88820239.776133999</v>
      </c>
      <c r="CS31" s="21">
        <v>0</v>
      </c>
      <c r="CT31" s="21">
        <v>455732.59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2">
        <v>0</v>
      </c>
      <c r="DC31" s="21">
        <v>0</v>
      </c>
      <c r="DD31" s="21">
        <v>0</v>
      </c>
      <c r="DE31" s="22">
        <v>0</v>
      </c>
      <c r="DF31" s="21">
        <v>0</v>
      </c>
      <c r="DG31" s="21">
        <v>0</v>
      </c>
      <c r="DH31" s="22">
        <v>0</v>
      </c>
      <c r="DI31" s="21">
        <v>0</v>
      </c>
      <c r="DJ31" s="21">
        <v>0</v>
      </c>
      <c r="DK31" s="21">
        <v>0</v>
      </c>
      <c r="DL31" s="21">
        <v>27498835758.933159</v>
      </c>
    </row>
    <row r="32" spans="1:116" ht="12.75" customHeight="1" x14ac:dyDescent="0.2">
      <c r="A32" s="64" t="s">
        <v>195</v>
      </c>
      <c r="B32" s="20">
        <v>1036</v>
      </c>
      <c r="C32" s="65" t="s">
        <v>146</v>
      </c>
      <c r="D32" s="22">
        <v>707967043.13972461</v>
      </c>
      <c r="E32" s="21">
        <v>471895430.16972768</v>
      </c>
      <c r="F32" s="21">
        <v>101846772.78999968</v>
      </c>
      <c r="G32" s="21">
        <v>134224840.17999724</v>
      </c>
      <c r="H32" s="21">
        <v>2743126.8100000005</v>
      </c>
      <c r="I32" s="21">
        <v>490900302.66002166</v>
      </c>
      <c r="J32" s="21">
        <v>10964039.700000012</v>
      </c>
      <c r="K32" s="21">
        <v>8445754.5899999924</v>
      </c>
      <c r="L32" s="21">
        <v>0</v>
      </c>
      <c r="M32" s="21">
        <v>0</v>
      </c>
      <c r="N32" s="21">
        <v>0</v>
      </c>
      <c r="O32" s="21">
        <v>551544147.94999933</v>
      </c>
      <c r="P32" s="21">
        <v>0</v>
      </c>
      <c r="Q32" s="21">
        <v>165557.18000000002</v>
      </c>
      <c r="R32" s="21">
        <v>0</v>
      </c>
      <c r="S32" s="21">
        <v>0</v>
      </c>
      <c r="T32" s="21">
        <v>5128154510.9984865</v>
      </c>
      <c r="U32" s="21">
        <v>64641296.970000841</v>
      </c>
      <c r="V32" s="21">
        <v>1046177816.7700262</v>
      </c>
      <c r="W32" s="21">
        <v>1773156067.5900247</v>
      </c>
      <c r="X32" s="21">
        <v>14597240.090002038</v>
      </c>
      <c r="Y32" s="21">
        <v>32505976.879999954</v>
      </c>
      <c r="Z32" s="21">
        <v>29788071.859999996</v>
      </c>
      <c r="AA32" s="21">
        <v>306290.89</v>
      </c>
      <c r="AB32" s="21">
        <v>0</v>
      </c>
      <c r="AC32" s="21">
        <v>6757904.1599998772</v>
      </c>
      <c r="AD32" s="21">
        <v>16083363.990006715</v>
      </c>
      <c r="AE32" s="21">
        <v>53900</v>
      </c>
      <c r="AF32" s="21">
        <v>1963414.4800000014</v>
      </c>
      <c r="AG32" s="21">
        <v>0</v>
      </c>
      <c r="AH32" s="21">
        <v>0</v>
      </c>
      <c r="AI32" s="21">
        <v>0</v>
      </c>
      <c r="AJ32" s="21">
        <v>36008.42</v>
      </c>
      <c r="AK32" s="21">
        <v>497423.63999999972</v>
      </c>
      <c r="AL32" s="21">
        <v>0</v>
      </c>
      <c r="AM32" s="21">
        <v>165111.38</v>
      </c>
      <c r="AN32" s="21">
        <v>0</v>
      </c>
      <c r="AO32" s="21">
        <v>0</v>
      </c>
      <c r="AP32" s="21">
        <v>1494311.57</v>
      </c>
      <c r="AQ32" s="21">
        <v>0</v>
      </c>
      <c r="AR32" s="21">
        <v>0</v>
      </c>
      <c r="AS32" s="21">
        <v>0</v>
      </c>
      <c r="AT32" s="21">
        <v>948795651.69002187</v>
      </c>
      <c r="AU32" s="21">
        <v>85141143.790035799</v>
      </c>
      <c r="AV32" s="21">
        <v>14214429.660019154</v>
      </c>
      <c r="AW32" s="21">
        <v>0</v>
      </c>
      <c r="AX32" s="21">
        <v>26187978.839930214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86283024.320001066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5839613.3700000662</v>
      </c>
      <c r="BO32" s="21">
        <v>0</v>
      </c>
      <c r="BP32" s="21">
        <v>60578306.300000235</v>
      </c>
      <c r="BQ32" s="21">
        <v>1562358.5099999998</v>
      </c>
      <c r="BR32" s="21">
        <v>12452901.980000043</v>
      </c>
      <c r="BS32" s="21">
        <v>18077681.990000311</v>
      </c>
      <c r="BT32" s="21">
        <v>0</v>
      </c>
      <c r="BU32" s="21">
        <v>0</v>
      </c>
      <c r="BV32" s="21">
        <v>0</v>
      </c>
      <c r="BW32" s="21">
        <v>84328.659999999989</v>
      </c>
      <c r="BX32" s="21">
        <v>0</v>
      </c>
      <c r="BY32" s="21">
        <v>0</v>
      </c>
      <c r="BZ32" s="21">
        <v>43564683.240000062</v>
      </c>
      <c r="CA32" s="21">
        <v>353917702.14000177</v>
      </c>
      <c r="CB32" s="21">
        <v>0</v>
      </c>
      <c r="CC32" s="21">
        <v>39599823.879999839</v>
      </c>
      <c r="CD32" s="21">
        <v>0</v>
      </c>
      <c r="CE32" s="21">
        <v>0</v>
      </c>
      <c r="CF32" s="21">
        <v>115470</v>
      </c>
      <c r="CG32" s="21">
        <v>2006968.28</v>
      </c>
      <c r="CH32" s="21">
        <v>0</v>
      </c>
      <c r="CI32" s="22">
        <v>763469189.780002</v>
      </c>
      <c r="CJ32" s="21">
        <v>329184652.00999898</v>
      </c>
      <c r="CK32" s="21">
        <v>14537847.850000001</v>
      </c>
      <c r="CL32" s="22">
        <v>419746689.920003</v>
      </c>
      <c r="CM32" s="21">
        <v>12894476.34</v>
      </c>
      <c r="CN32" s="21">
        <v>406852213.58000302</v>
      </c>
      <c r="CO32" s="22">
        <v>0</v>
      </c>
      <c r="CP32" s="21">
        <v>0</v>
      </c>
      <c r="CQ32" s="21">
        <v>0</v>
      </c>
      <c r="CR32" s="21">
        <v>10208975.260000125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2">
        <v>0</v>
      </c>
      <c r="DC32" s="21">
        <v>0</v>
      </c>
      <c r="DD32" s="21">
        <v>0</v>
      </c>
      <c r="DE32" s="22">
        <v>0</v>
      </c>
      <c r="DF32" s="21">
        <v>0</v>
      </c>
      <c r="DG32" s="21">
        <v>0</v>
      </c>
      <c r="DH32" s="22">
        <v>0</v>
      </c>
      <c r="DI32" s="21">
        <v>0</v>
      </c>
      <c r="DJ32" s="21">
        <v>0</v>
      </c>
      <c r="DK32" s="21">
        <v>0</v>
      </c>
      <c r="DL32" s="21">
        <v>12361208913.408302</v>
      </c>
    </row>
    <row r="33" spans="1:116" ht="12.75" customHeight="1" x14ac:dyDescent="0.2">
      <c r="A33" s="64" t="s">
        <v>197</v>
      </c>
      <c r="B33" s="20">
        <v>1037</v>
      </c>
      <c r="C33" s="65" t="s">
        <v>146</v>
      </c>
      <c r="D33" s="22">
        <v>25399438.990003429</v>
      </c>
      <c r="E33" s="21">
        <v>15326807.600003447</v>
      </c>
      <c r="F33" s="21">
        <v>5985674.8100000005</v>
      </c>
      <c r="G33" s="21">
        <v>4086956.5799999842</v>
      </c>
      <c r="H33" s="21">
        <v>0</v>
      </c>
      <c r="I33" s="21">
        <v>254174787.39001483</v>
      </c>
      <c r="J33" s="21">
        <v>0</v>
      </c>
      <c r="K33" s="21">
        <v>9536565.3700000141</v>
      </c>
      <c r="L33" s="21">
        <v>0</v>
      </c>
      <c r="M33" s="21">
        <v>0</v>
      </c>
      <c r="N33" s="21">
        <v>0</v>
      </c>
      <c r="O33" s="21">
        <v>12342163.869999938</v>
      </c>
      <c r="P33" s="21">
        <v>0</v>
      </c>
      <c r="Q33" s="21">
        <v>25401.29</v>
      </c>
      <c r="R33" s="21">
        <v>0</v>
      </c>
      <c r="S33" s="21">
        <v>0</v>
      </c>
      <c r="T33" s="21">
        <v>1092891465.4097819</v>
      </c>
      <c r="U33" s="21">
        <v>0</v>
      </c>
      <c r="V33" s="21">
        <v>204242662.45006478</v>
      </c>
      <c r="W33" s="21">
        <v>846683060.31943047</v>
      </c>
      <c r="X33" s="21">
        <v>0</v>
      </c>
      <c r="Y33" s="21">
        <v>2807905.7200000007</v>
      </c>
      <c r="Z33" s="21">
        <v>54169241.930000052</v>
      </c>
      <c r="AA33" s="21">
        <v>1266.5899999999999</v>
      </c>
      <c r="AB33" s="21">
        <v>0</v>
      </c>
      <c r="AC33" s="21">
        <v>497558.28999999311</v>
      </c>
      <c r="AD33" s="21">
        <v>2346463.7400000039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65597.790000000008</v>
      </c>
      <c r="AK33" s="21">
        <v>114524.18999999997</v>
      </c>
      <c r="AL33" s="21">
        <v>0</v>
      </c>
      <c r="AM33" s="21">
        <v>26732425.439999901</v>
      </c>
      <c r="AN33" s="21">
        <v>0</v>
      </c>
      <c r="AO33" s="21">
        <v>0</v>
      </c>
      <c r="AP33" s="21">
        <v>5416.43</v>
      </c>
      <c r="AQ33" s="21">
        <v>0</v>
      </c>
      <c r="AR33" s="21">
        <v>0</v>
      </c>
      <c r="AS33" s="21">
        <v>0</v>
      </c>
      <c r="AT33" s="21">
        <v>44654325.250000253</v>
      </c>
      <c r="AU33" s="21">
        <v>1937559.6699999904</v>
      </c>
      <c r="AV33" s="21">
        <v>6136028.4900000701</v>
      </c>
      <c r="AW33" s="21">
        <v>0</v>
      </c>
      <c r="AX33" s="21">
        <v>7654257.9999999786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9788357.7700040694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4642700.1100008171</v>
      </c>
      <c r="BO33" s="21">
        <v>0</v>
      </c>
      <c r="BP33" s="21">
        <v>2096322.5499999966</v>
      </c>
      <c r="BQ33" s="21">
        <v>0</v>
      </c>
      <c r="BR33" s="21">
        <v>81124.299999999988</v>
      </c>
      <c r="BS33" s="21">
        <v>1397743.959999993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4624556.3</v>
      </c>
      <c r="CA33" s="21">
        <v>223212468.48999956</v>
      </c>
      <c r="CB33" s="21">
        <v>0</v>
      </c>
      <c r="CC33" s="21">
        <v>2104072.410000002</v>
      </c>
      <c r="CD33" s="21">
        <v>0</v>
      </c>
      <c r="CE33" s="21">
        <v>0</v>
      </c>
      <c r="CF33" s="21">
        <v>0</v>
      </c>
      <c r="CG33" s="21">
        <v>6909</v>
      </c>
      <c r="CH33" s="21">
        <v>0</v>
      </c>
      <c r="CI33" s="22">
        <v>0</v>
      </c>
      <c r="CJ33" s="21">
        <v>0</v>
      </c>
      <c r="CK33" s="21">
        <v>0</v>
      </c>
      <c r="CL33" s="22">
        <v>0</v>
      </c>
      <c r="CM33" s="21">
        <v>0</v>
      </c>
      <c r="CN33" s="21">
        <v>0</v>
      </c>
      <c r="CO33" s="22">
        <v>0</v>
      </c>
      <c r="CP33" s="21">
        <v>0</v>
      </c>
      <c r="CQ33" s="21">
        <v>0</v>
      </c>
      <c r="CR33" s="21">
        <v>26354405.199999969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2">
        <v>0</v>
      </c>
      <c r="DC33" s="21">
        <v>0</v>
      </c>
      <c r="DD33" s="21">
        <v>0</v>
      </c>
      <c r="DE33" s="22">
        <v>0</v>
      </c>
      <c r="DF33" s="21">
        <v>0</v>
      </c>
      <c r="DG33" s="21">
        <v>0</v>
      </c>
      <c r="DH33" s="22">
        <v>0</v>
      </c>
      <c r="DI33" s="21">
        <v>0</v>
      </c>
      <c r="DJ33" s="21">
        <v>0</v>
      </c>
      <c r="DK33" s="21">
        <v>0</v>
      </c>
      <c r="DL33" s="21">
        <v>2866726776.7093005</v>
      </c>
    </row>
    <row r="34" spans="1:116" ht="12.75" customHeight="1" x14ac:dyDescent="0.2">
      <c r="A34" s="64" t="s">
        <v>199</v>
      </c>
      <c r="B34" s="20">
        <v>1038</v>
      </c>
      <c r="C34" s="65" t="s">
        <v>146</v>
      </c>
      <c r="D34" s="22">
        <v>38465742.750400573</v>
      </c>
      <c r="E34" s="21">
        <v>6561551.9540516697</v>
      </c>
      <c r="F34" s="21">
        <v>31904190.7963489</v>
      </c>
      <c r="G34" s="21">
        <v>0</v>
      </c>
      <c r="H34" s="21">
        <v>3047611.2832999602</v>
      </c>
      <c r="I34" s="21">
        <v>28095546.920000099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154230663.78627899</v>
      </c>
      <c r="P34" s="21">
        <v>0</v>
      </c>
      <c r="Q34" s="21">
        <v>27638068.512800001</v>
      </c>
      <c r="R34" s="21">
        <v>0</v>
      </c>
      <c r="S34" s="21">
        <v>0</v>
      </c>
      <c r="T34" s="21">
        <v>0</v>
      </c>
      <c r="U34" s="21">
        <v>0</v>
      </c>
      <c r="V34" s="21">
        <v>3711269.9405999999</v>
      </c>
      <c r="W34" s="21">
        <v>70899434.486700699</v>
      </c>
      <c r="X34" s="21">
        <v>0</v>
      </c>
      <c r="Y34" s="21">
        <v>67102808.382600002</v>
      </c>
      <c r="Z34" s="21">
        <v>48222998.7632</v>
      </c>
      <c r="AA34" s="21">
        <v>0</v>
      </c>
      <c r="AB34" s="21">
        <v>0</v>
      </c>
      <c r="AC34" s="21">
        <v>3170641.15309997</v>
      </c>
      <c r="AD34" s="21">
        <v>4797819.7074000305</v>
      </c>
      <c r="AE34" s="21">
        <v>0</v>
      </c>
      <c r="AF34" s="21">
        <v>209554.45</v>
      </c>
      <c r="AG34" s="21">
        <v>0</v>
      </c>
      <c r="AH34" s="21">
        <v>0</v>
      </c>
      <c r="AI34" s="21">
        <v>0</v>
      </c>
      <c r="AJ34" s="21">
        <v>0</v>
      </c>
      <c r="AK34" s="21">
        <v>62515.47</v>
      </c>
      <c r="AL34" s="21">
        <v>0</v>
      </c>
      <c r="AM34" s="21">
        <v>128660578.353736</v>
      </c>
      <c r="AN34" s="21">
        <v>8262434.7599999998</v>
      </c>
      <c r="AO34" s="21">
        <v>6808864.517</v>
      </c>
      <c r="AP34" s="21">
        <v>102758.4464</v>
      </c>
      <c r="AQ34" s="21">
        <v>0</v>
      </c>
      <c r="AR34" s="21">
        <v>0</v>
      </c>
      <c r="AS34" s="21">
        <v>0</v>
      </c>
      <c r="AT34" s="21">
        <v>130916030.3858</v>
      </c>
      <c r="AU34" s="21">
        <v>4700910.7841000101</v>
      </c>
      <c r="AV34" s="21">
        <v>689335.64710000099</v>
      </c>
      <c r="AW34" s="21">
        <v>0</v>
      </c>
      <c r="AX34" s="21">
        <v>689878.657100001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78598093.765336007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8957935.5999999996</v>
      </c>
      <c r="BQ34" s="21">
        <v>1409971.7727000001</v>
      </c>
      <c r="BR34" s="21">
        <v>4021773.9344000001</v>
      </c>
      <c r="BS34" s="21">
        <v>127355339.78891701</v>
      </c>
      <c r="BT34" s="21">
        <v>0</v>
      </c>
      <c r="BU34" s="21">
        <v>0</v>
      </c>
      <c r="BV34" s="21">
        <v>21293563.6437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2">
        <v>308551957.70997095</v>
      </c>
      <c r="CJ34" s="21">
        <v>8507.7099999999991</v>
      </c>
      <c r="CK34" s="21">
        <v>308543449.99997097</v>
      </c>
      <c r="CL34" s="22">
        <v>0</v>
      </c>
      <c r="CM34" s="21">
        <v>0</v>
      </c>
      <c r="CN34" s="21">
        <v>0</v>
      </c>
      <c r="CO34" s="22">
        <v>0</v>
      </c>
      <c r="CP34" s="21">
        <v>0</v>
      </c>
      <c r="CQ34" s="21">
        <v>0</v>
      </c>
      <c r="CR34" s="21">
        <v>31626554.234068599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2">
        <v>0</v>
      </c>
      <c r="DC34" s="21">
        <v>0</v>
      </c>
      <c r="DD34" s="21">
        <v>0</v>
      </c>
      <c r="DE34" s="22">
        <v>0</v>
      </c>
      <c r="DF34" s="21">
        <v>0</v>
      </c>
      <c r="DG34" s="21">
        <v>0</v>
      </c>
      <c r="DH34" s="22">
        <v>0</v>
      </c>
      <c r="DI34" s="21">
        <v>0</v>
      </c>
      <c r="DJ34" s="21">
        <v>0</v>
      </c>
      <c r="DK34" s="21">
        <v>0</v>
      </c>
      <c r="DL34" s="21">
        <v>1312300657.6067088</v>
      </c>
    </row>
    <row r="35" spans="1:116" ht="12.75" customHeight="1" x14ac:dyDescent="0.2">
      <c r="A35" s="64" t="s">
        <v>201</v>
      </c>
      <c r="B35" s="20">
        <v>1039</v>
      </c>
      <c r="C35" s="65" t="s">
        <v>146</v>
      </c>
      <c r="D35" s="22">
        <v>30785810.660000011</v>
      </c>
      <c r="E35" s="21">
        <v>11605194</v>
      </c>
      <c r="F35" s="21">
        <v>8752469.6600000113</v>
      </c>
      <c r="G35" s="21">
        <v>10428147</v>
      </c>
      <c r="H35" s="21">
        <v>0</v>
      </c>
      <c r="I35" s="21">
        <v>49996323</v>
      </c>
      <c r="J35" s="21">
        <v>39905031.619999997</v>
      </c>
      <c r="K35" s="21">
        <v>0</v>
      </c>
      <c r="L35" s="21">
        <v>0</v>
      </c>
      <c r="M35" s="21">
        <v>0</v>
      </c>
      <c r="N35" s="21">
        <v>0</v>
      </c>
      <c r="O35" s="21">
        <v>73348681.270000011</v>
      </c>
      <c r="P35" s="21">
        <v>0</v>
      </c>
      <c r="Q35" s="21">
        <v>394907.37</v>
      </c>
      <c r="R35" s="21">
        <v>0</v>
      </c>
      <c r="S35" s="21">
        <v>0</v>
      </c>
      <c r="T35" s="21">
        <v>1176295866.03</v>
      </c>
      <c r="U35" s="21">
        <v>3054275</v>
      </c>
      <c r="V35" s="21">
        <v>290119321.79999995</v>
      </c>
      <c r="W35" s="21">
        <v>763358579.26000035</v>
      </c>
      <c r="X35" s="21">
        <v>10930310.440000001</v>
      </c>
      <c r="Y35" s="21">
        <v>9636975</v>
      </c>
      <c r="Z35" s="21">
        <v>3477628</v>
      </c>
      <c r="AA35" s="21">
        <v>0</v>
      </c>
      <c r="AB35" s="21">
        <v>0</v>
      </c>
      <c r="AC35" s="21">
        <v>1768878.8199999998</v>
      </c>
      <c r="AD35" s="21">
        <v>5072042.6199999992</v>
      </c>
      <c r="AE35" s="21">
        <v>0</v>
      </c>
      <c r="AF35" s="21">
        <v>91502</v>
      </c>
      <c r="AG35" s="21">
        <v>0</v>
      </c>
      <c r="AH35" s="21">
        <v>0</v>
      </c>
      <c r="AI35" s="21">
        <v>0</v>
      </c>
      <c r="AJ35" s="21">
        <v>297491.95999999996</v>
      </c>
      <c r="AK35" s="21">
        <v>142466.88</v>
      </c>
      <c r="AL35" s="21">
        <v>0</v>
      </c>
      <c r="AM35" s="21">
        <v>7364698.1900000013</v>
      </c>
      <c r="AN35" s="21">
        <v>0</v>
      </c>
      <c r="AO35" s="21">
        <v>0</v>
      </c>
      <c r="AP35" s="21">
        <v>24909</v>
      </c>
      <c r="AQ35" s="21">
        <v>0</v>
      </c>
      <c r="AR35" s="21">
        <v>0</v>
      </c>
      <c r="AS35" s="21">
        <v>0</v>
      </c>
      <c r="AT35" s="21">
        <v>71758164</v>
      </c>
      <c r="AU35" s="21">
        <v>7097260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61926192.210000008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27263031.700000003</v>
      </c>
      <c r="BQ35" s="21">
        <v>213650.91999999993</v>
      </c>
      <c r="BR35" s="21">
        <v>6947463.640000008</v>
      </c>
      <c r="BS35" s="21">
        <v>8603921.0500000007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2">
        <v>661412536.08000004</v>
      </c>
      <c r="CJ35" s="21">
        <v>0</v>
      </c>
      <c r="CK35" s="21">
        <v>236698951.36000001</v>
      </c>
      <c r="CL35" s="22">
        <v>424713584.72000003</v>
      </c>
      <c r="CM35" s="21">
        <v>0</v>
      </c>
      <c r="CN35" s="21">
        <v>424713584.72000003</v>
      </c>
      <c r="CO35" s="22">
        <v>0</v>
      </c>
      <c r="CP35" s="21">
        <v>0</v>
      </c>
      <c r="CQ35" s="21">
        <v>0</v>
      </c>
      <c r="CR35" s="21">
        <v>30035260.625400003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2">
        <v>0</v>
      </c>
      <c r="DC35" s="21">
        <v>0</v>
      </c>
      <c r="DD35" s="21">
        <v>0</v>
      </c>
      <c r="DE35" s="22">
        <v>0</v>
      </c>
      <c r="DF35" s="21">
        <v>0</v>
      </c>
      <c r="DG35" s="21">
        <v>0</v>
      </c>
      <c r="DH35" s="22">
        <v>0</v>
      </c>
      <c r="DI35" s="21">
        <v>0</v>
      </c>
      <c r="DJ35" s="21">
        <v>0</v>
      </c>
      <c r="DK35" s="21">
        <v>0</v>
      </c>
      <c r="DL35" s="21">
        <v>3341323179.1454</v>
      </c>
    </row>
    <row r="36" spans="1:116" ht="12.75" customHeight="1" x14ac:dyDescent="0.2">
      <c r="A36" s="64" t="s">
        <v>203</v>
      </c>
      <c r="B36" s="20">
        <v>1040</v>
      </c>
      <c r="C36" s="65" t="s">
        <v>146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12541545.380000001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73092522.900000006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2">
        <v>0</v>
      </c>
      <c r="CJ36" s="21">
        <v>0</v>
      </c>
      <c r="CK36" s="21">
        <v>0</v>
      </c>
      <c r="CL36" s="22">
        <v>0</v>
      </c>
      <c r="CM36" s="21">
        <v>0</v>
      </c>
      <c r="CN36" s="21">
        <v>0</v>
      </c>
      <c r="CO36" s="22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2">
        <v>0</v>
      </c>
      <c r="DC36" s="21">
        <v>0</v>
      </c>
      <c r="DD36" s="21">
        <v>0</v>
      </c>
      <c r="DE36" s="22">
        <v>0</v>
      </c>
      <c r="DF36" s="21">
        <v>0</v>
      </c>
      <c r="DG36" s="21">
        <v>0</v>
      </c>
      <c r="DH36" s="22">
        <v>0</v>
      </c>
      <c r="DI36" s="21">
        <v>0</v>
      </c>
      <c r="DJ36" s="21">
        <v>0</v>
      </c>
      <c r="DK36" s="21">
        <v>0</v>
      </c>
      <c r="DL36" s="21">
        <v>85634068.280000001</v>
      </c>
    </row>
    <row r="37" spans="1:116" ht="12.75" customHeight="1" x14ac:dyDescent="0.2">
      <c r="A37" s="64" t="s">
        <v>205</v>
      </c>
      <c r="B37" s="20">
        <v>1043</v>
      </c>
      <c r="C37" s="65" t="s">
        <v>146</v>
      </c>
      <c r="D37" s="22">
        <v>256402630.24999902</v>
      </c>
      <c r="E37" s="21">
        <v>12007233.18</v>
      </c>
      <c r="F37" s="21">
        <v>148312346.65999901</v>
      </c>
      <c r="G37" s="21">
        <v>96083050.409999996</v>
      </c>
      <c r="H37" s="21">
        <v>1244484.56</v>
      </c>
      <c r="I37" s="21">
        <v>8383970.1099999901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113896543.65000001</v>
      </c>
      <c r="P37" s="21">
        <v>0</v>
      </c>
      <c r="Q37" s="21">
        <v>7951888.9699999997</v>
      </c>
      <c r="R37" s="21">
        <v>0</v>
      </c>
      <c r="S37" s="21">
        <v>0</v>
      </c>
      <c r="T37" s="21">
        <v>1927203081.06953</v>
      </c>
      <c r="U37" s="21">
        <v>0</v>
      </c>
      <c r="V37" s="21">
        <v>382231354.93003798</v>
      </c>
      <c r="W37" s="21">
        <v>1802655228.40096</v>
      </c>
      <c r="X37" s="21">
        <v>10200</v>
      </c>
      <c r="Y37" s="21">
        <v>9318286.3800000101</v>
      </c>
      <c r="Z37" s="21">
        <v>8731979.7099998593</v>
      </c>
      <c r="AA37" s="21">
        <v>0</v>
      </c>
      <c r="AB37" s="21">
        <v>0</v>
      </c>
      <c r="AC37" s="21">
        <v>3011421.05</v>
      </c>
      <c r="AD37" s="21">
        <v>4121808.3500000401</v>
      </c>
      <c r="AE37" s="21">
        <v>0</v>
      </c>
      <c r="AF37" s="21">
        <v>3947794.94</v>
      </c>
      <c r="AG37" s="21">
        <v>0</v>
      </c>
      <c r="AH37" s="21">
        <v>0</v>
      </c>
      <c r="AI37" s="21">
        <v>0</v>
      </c>
      <c r="AJ37" s="21">
        <v>3973.44</v>
      </c>
      <c r="AK37" s="21">
        <v>138095.07999999999</v>
      </c>
      <c r="AL37" s="21">
        <v>0</v>
      </c>
      <c r="AM37" s="21">
        <v>27727475.23</v>
      </c>
      <c r="AN37" s="21">
        <v>0</v>
      </c>
      <c r="AO37" s="21">
        <v>0</v>
      </c>
      <c r="AP37" s="21">
        <v>417887.7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144247318.66997001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-6005.97</v>
      </c>
      <c r="BM37" s="21">
        <v>-41.5700000000001</v>
      </c>
      <c r="BN37" s="21">
        <v>7689613.8300016299</v>
      </c>
      <c r="BO37" s="21">
        <v>0</v>
      </c>
      <c r="BP37" s="21">
        <v>428021098.96999598</v>
      </c>
      <c r="BQ37" s="21">
        <v>2428566.6</v>
      </c>
      <c r="BR37" s="21">
        <v>6370894.7300000004</v>
      </c>
      <c r="BS37" s="21">
        <v>16660239.2800001</v>
      </c>
      <c r="BT37" s="21">
        <v>0</v>
      </c>
      <c r="BU37" s="21">
        <v>0</v>
      </c>
      <c r="BV37" s="21">
        <v>18969892.809999999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14030.34</v>
      </c>
      <c r="CE37" s="21">
        <v>0</v>
      </c>
      <c r="CF37" s="21">
        <v>0</v>
      </c>
      <c r="CG37" s="21">
        <v>0</v>
      </c>
      <c r="CH37" s="21">
        <v>0</v>
      </c>
      <c r="CI37" s="22">
        <v>9988449.9800000191</v>
      </c>
      <c r="CJ37" s="21">
        <v>0</v>
      </c>
      <c r="CK37" s="21">
        <v>0</v>
      </c>
      <c r="CL37" s="22">
        <v>0</v>
      </c>
      <c r="CM37" s="21">
        <v>0</v>
      </c>
      <c r="CN37" s="21">
        <v>0</v>
      </c>
      <c r="CO37" s="22">
        <v>9988449.9800000191</v>
      </c>
      <c r="CP37" s="21">
        <v>0</v>
      </c>
      <c r="CQ37" s="21">
        <v>9988449.9800000191</v>
      </c>
      <c r="CR37" s="21">
        <v>109023.18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2">
        <v>0</v>
      </c>
      <c r="DC37" s="21">
        <v>0</v>
      </c>
      <c r="DD37" s="21">
        <v>0</v>
      </c>
      <c r="DE37" s="22">
        <v>0</v>
      </c>
      <c r="DF37" s="21">
        <v>0</v>
      </c>
      <c r="DG37" s="21">
        <v>0</v>
      </c>
      <c r="DH37" s="22">
        <v>0</v>
      </c>
      <c r="DI37" s="21">
        <v>0</v>
      </c>
      <c r="DJ37" s="21">
        <v>0</v>
      </c>
      <c r="DK37" s="21">
        <v>0</v>
      </c>
      <c r="DL37" s="21">
        <v>5191891184.6704941</v>
      </c>
    </row>
    <row r="38" spans="1:116" ht="12.75" customHeight="1" x14ac:dyDescent="0.2">
      <c r="A38" s="64" t="s">
        <v>207</v>
      </c>
      <c r="B38" s="20">
        <v>1044</v>
      </c>
      <c r="C38" s="65" t="s">
        <v>146</v>
      </c>
      <c r="D38" s="22">
        <v>371427018.16000003</v>
      </c>
      <c r="E38" s="21">
        <v>318644526.93000001</v>
      </c>
      <c r="F38" s="21">
        <v>52782491.229999997</v>
      </c>
      <c r="G38" s="21">
        <v>0</v>
      </c>
      <c r="H38" s="21">
        <v>0</v>
      </c>
      <c r="I38" s="21">
        <v>460769182.06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5896466076.9300003</v>
      </c>
      <c r="U38" s="21">
        <v>0</v>
      </c>
      <c r="V38" s="21">
        <v>122198979.68000001</v>
      </c>
      <c r="W38" s="21">
        <v>974305673.77999997</v>
      </c>
      <c r="X38" s="21">
        <v>0</v>
      </c>
      <c r="Y38" s="21">
        <v>1338428.0900000001</v>
      </c>
      <c r="Z38" s="21">
        <v>6809218.0999999996</v>
      </c>
      <c r="AA38" s="21">
        <v>0</v>
      </c>
      <c r="AB38" s="21">
        <v>0</v>
      </c>
      <c r="AC38" s="21">
        <v>17981660.140000001</v>
      </c>
      <c r="AD38" s="21">
        <v>18375729.800000001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485.73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231323.46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412557445.23000002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268326700.78999999</v>
      </c>
      <c r="BO38" s="21">
        <v>0</v>
      </c>
      <c r="BP38" s="21">
        <v>349671.56</v>
      </c>
      <c r="BQ38" s="21">
        <v>0</v>
      </c>
      <c r="BR38" s="21">
        <v>0</v>
      </c>
      <c r="BS38" s="21">
        <v>5188409.46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2">
        <v>389920304.20999998</v>
      </c>
      <c r="CJ38" s="21">
        <v>0</v>
      </c>
      <c r="CK38" s="21">
        <v>0</v>
      </c>
      <c r="CL38" s="22">
        <v>389920304.20999998</v>
      </c>
      <c r="CM38" s="21">
        <v>23496951.949999999</v>
      </c>
      <c r="CN38" s="21">
        <v>366423352.25999999</v>
      </c>
      <c r="CO38" s="22">
        <v>0</v>
      </c>
      <c r="CP38" s="21">
        <v>0</v>
      </c>
      <c r="CQ38" s="21">
        <v>0</v>
      </c>
      <c r="CR38" s="21">
        <v>3113488.85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2">
        <v>0</v>
      </c>
      <c r="DC38" s="21">
        <v>0</v>
      </c>
      <c r="DD38" s="21">
        <v>0</v>
      </c>
      <c r="DE38" s="22">
        <v>0</v>
      </c>
      <c r="DF38" s="21">
        <v>0</v>
      </c>
      <c r="DG38" s="21">
        <v>0</v>
      </c>
      <c r="DH38" s="22">
        <v>0</v>
      </c>
      <c r="DI38" s="21">
        <v>0</v>
      </c>
      <c r="DJ38" s="21">
        <v>0</v>
      </c>
      <c r="DK38" s="21">
        <v>0</v>
      </c>
      <c r="DL38" s="21">
        <v>8949359796.0300026</v>
      </c>
    </row>
    <row r="39" spans="1:116" ht="12.75" customHeight="1" x14ac:dyDescent="0.2">
      <c r="A39" s="64" t="s">
        <v>209</v>
      </c>
      <c r="B39" s="20">
        <v>1045</v>
      </c>
      <c r="C39" s="65" t="s">
        <v>146</v>
      </c>
      <c r="D39" s="22">
        <v>80399187.460000008</v>
      </c>
      <c r="E39" s="21">
        <v>13087826.18</v>
      </c>
      <c r="F39" s="21">
        <v>40720928.43</v>
      </c>
      <c r="G39" s="21">
        <v>26590432.850000001</v>
      </c>
      <c r="H39" s="21">
        <v>492728.062072</v>
      </c>
      <c r="I39" s="21">
        <v>183659493.06999999</v>
      </c>
      <c r="J39" s="21">
        <v>0</v>
      </c>
      <c r="K39" s="21">
        <v>31444880.589999992</v>
      </c>
      <c r="L39" s="21">
        <v>0</v>
      </c>
      <c r="M39" s="21">
        <v>9128356.8800000008</v>
      </c>
      <c r="N39" s="21">
        <v>3118119.74</v>
      </c>
      <c r="O39" s="21">
        <v>11165379.622</v>
      </c>
      <c r="P39" s="21">
        <v>0</v>
      </c>
      <c r="Q39" s="21">
        <v>13239071.427030999</v>
      </c>
      <c r="R39" s="21">
        <v>0</v>
      </c>
      <c r="S39" s="21">
        <v>0</v>
      </c>
      <c r="T39" s="21">
        <v>18713226105.435997</v>
      </c>
      <c r="U39" s="21">
        <v>3180464.78</v>
      </c>
      <c r="V39" s="21">
        <v>5688472022.9700003</v>
      </c>
      <c r="W39" s="21">
        <v>451513153.29000002</v>
      </c>
      <c r="X39" s="21">
        <v>0</v>
      </c>
      <c r="Y39" s="21">
        <v>13930697.553755</v>
      </c>
      <c r="Z39" s="21">
        <v>10486616.519648001</v>
      </c>
      <c r="AA39" s="21">
        <v>15</v>
      </c>
      <c r="AB39" s="21">
        <v>0</v>
      </c>
      <c r="AC39" s="21">
        <v>841708.70911299996</v>
      </c>
      <c r="AD39" s="21">
        <v>1527188.3339559999</v>
      </c>
      <c r="AE39" s="21">
        <v>3500</v>
      </c>
      <c r="AF39" s="21">
        <v>1856472.02</v>
      </c>
      <c r="AG39" s="21">
        <v>397672.69</v>
      </c>
      <c r="AH39" s="21">
        <v>353328.73</v>
      </c>
      <c r="AI39" s="21">
        <v>0</v>
      </c>
      <c r="AJ39" s="21">
        <v>4224108.57</v>
      </c>
      <c r="AK39" s="21">
        <v>74936.11</v>
      </c>
      <c r="AL39" s="21">
        <v>0</v>
      </c>
      <c r="AM39" s="21">
        <v>2349460.83</v>
      </c>
      <c r="AN39" s="21">
        <v>0</v>
      </c>
      <c r="AO39" s="21">
        <v>0</v>
      </c>
      <c r="AP39" s="21">
        <v>62073.14</v>
      </c>
      <c r="AQ39" s="21">
        <v>0</v>
      </c>
      <c r="AR39" s="21">
        <v>0</v>
      </c>
      <c r="AS39" s="21">
        <v>0</v>
      </c>
      <c r="AT39" s="21">
        <v>154115279.72393101</v>
      </c>
      <c r="AU39" s="21">
        <v>5543384.0686699999</v>
      </c>
      <c r="AV39" s="21">
        <v>0</v>
      </c>
      <c r="AW39" s="21">
        <v>0</v>
      </c>
      <c r="AX39" s="21">
        <v>5468666.5343289999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32084124.927775998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35025025.620352998</v>
      </c>
      <c r="BO39" s="21">
        <v>0</v>
      </c>
      <c r="BP39" s="21">
        <v>94631931.575500995</v>
      </c>
      <c r="BQ39" s="21">
        <v>20538129.536591999</v>
      </c>
      <c r="BR39" s="21">
        <v>88615397.401999995</v>
      </c>
      <c r="BS39" s="21">
        <v>5967692.6274990002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2629805.9900000002</v>
      </c>
      <c r="CA39" s="21">
        <v>23115095.809999999</v>
      </c>
      <c r="CB39" s="21">
        <v>0</v>
      </c>
      <c r="CC39" s="21">
        <v>9466778.8599999994</v>
      </c>
      <c r="CD39" s="21">
        <v>0</v>
      </c>
      <c r="CE39" s="21">
        <v>0</v>
      </c>
      <c r="CF39" s="21">
        <v>0</v>
      </c>
      <c r="CG39" s="21">
        <v>690386.93</v>
      </c>
      <c r="CH39" s="21">
        <v>0</v>
      </c>
      <c r="CI39" s="22">
        <v>135014668.68000001</v>
      </c>
      <c r="CJ39" s="21">
        <v>0</v>
      </c>
      <c r="CK39" s="21">
        <v>0</v>
      </c>
      <c r="CL39" s="22">
        <v>135014668.68000001</v>
      </c>
      <c r="CM39" s="21">
        <v>0</v>
      </c>
      <c r="CN39" s="21">
        <v>135014668.68000001</v>
      </c>
      <c r="CO39" s="22">
        <v>0</v>
      </c>
      <c r="CP39" s="21">
        <v>0</v>
      </c>
      <c r="CQ39" s="21">
        <v>0</v>
      </c>
      <c r="CR39" s="21">
        <v>42845439.550480999</v>
      </c>
      <c r="CS39" s="21">
        <v>1822874194.651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2">
        <v>0</v>
      </c>
      <c r="DC39" s="21">
        <v>0</v>
      </c>
      <c r="DD39" s="21">
        <v>0</v>
      </c>
      <c r="DE39" s="22">
        <v>0</v>
      </c>
      <c r="DF39" s="21">
        <v>0</v>
      </c>
      <c r="DG39" s="21">
        <v>0</v>
      </c>
      <c r="DH39" s="22">
        <v>0</v>
      </c>
      <c r="DI39" s="21">
        <v>0</v>
      </c>
      <c r="DJ39" s="21">
        <v>0</v>
      </c>
      <c r="DK39" s="21">
        <v>0</v>
      </c>
      <c r="DL39" s="21">
        <v>27703772744.021713</v>
      </c>
    </row>
    <row r="40" spans="1:116" ht="12.75" customHeight="1" x14ac:dyDescent="0.2">
      <c r="A40" s="64" t="s">
        <v>211</v>
      </c>
      <c r="B40" s="20">
        <v>1046</v>
      </c>
      <c r="C40" s="65" t="s">
        <v>146</v>
      </c>
      <c r="D40" s="22">
        <v>37637775.469999999</v>
      </c>
      <c r="E40" s="21">
        <v>5106674.7699999996</v>
      </c>
      <c r="F40" s="21">
        <v>16979030.449999999</v>
      </c>
      <c r="G40" s="21">
        <v>15552070.25</v>
      </c>
      <c r="H40" s="21">
        <v>421124.15</v>
      </c>
      <c r="I40" s="21">
        <v>6773016.6200000001</v>
      </c>
      <c r="J40" s="21">
        <v>0</v>
      </c>
      <c r="K40" s="21">
        <v>53079.62</v>
      </c>
      <c r="L40" s="21">
        <v>0</v>
      </c>
      <c r="M40" s="21">
        <v>0</v>
      </c>
      <c r="N40" s="21">
        <v>0</v>
      </c>
      <c r="O40" s="21">
        <v>12127893.5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42747099.530000001</v>
      </c>
      <c r="W40" s="21">
        <v>1157447913.9200001</v>
      </c>
      <c r="X40" s="21">
        <v>23790431.77</v>
      </c>
      <c r="Y40" s="21">
        <v>0</v>
      </c>
      <c r="Z40" s="21">
        <v>0</v>
      </c>
      <c r="AA40" s="21">
        <v>0</v>
      </c>
      <c r="AB40" s="21">
        <v>0</v>
      </c>
      <c r="AC40" s="21">
        <v>326699.62</v>
      </c>
      <c r="AD40" s="21">
        <v>737321.78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117749992.65000001</v>
      </c>
      <c r="AU40" s="21">
        <v>1890119.6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11793058.130000001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27099852.16</v>
      </c>
      <c r="BO40" s="21">
        <v>0</v>
      </c>
      <c r="BP40" s="21">
        <v>3071607.14</v>
      </c>
      <c r="BQ40" s="21">
        <v>0</v>
      </c>
      <c r="BR40" s="21">
        <v>6792719.2400000002</v>
      </c>
      <c r="BS40" s="21">
        <v>1662019.96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2">
        <v>0</v>
      </c>
      <c r="CJ40" s="21">
        <v>0</v>
      </c>
      <c r="CK40" s="21">
        <v>0</v>
      </c>
      <c r="CL40" s="22">
        <v>0</v>
      </c>
      <c r="CM40" s="21">
        <v>0</v>
      </c>
      <c r="CN40" s="21">
        <v>0</v>
      </c>
      <c r="CO40" s="22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2">
        <v>0</v>
      </c>
      <c r="DC40" s="21">
        <v>0</v>
      </c>
      <c r="DD40" s="21">
        <v>0</v>
      </c>
      <c r="DE40" s="22">
        <v>0</v>
      </c>
      <c r="DF40" s="21">
        <v>0</v>
      </c>
      <c r="DG40" s="21">
        <v>0</v>
      </c>
      <c r="DH40" s="22">
        <v>0</v>
      </c>
      <c r="DI40" s="21">
        <v>0</v>
      </c>
      <c r="DJ40" s="21">
        <v>0</v>
      </c>
      <c r="DK40" s="21">
        <v>0</v>
      </c>
      <c r="DL40" s="21">
        <v>1452121724.8600001</v>
      </c>
    </row>
    <row r="41" spans="1:116" ht="12.75" customHeight="1" x14ac:dyDescent="0.2">
      <c r="A41" s="64" t="s">
        <v>213</v>
      </c>
      <c r="B41" s="20">
        <v>1047</v>
      </c>
      <c r="C41" s="65" t="s">
        <v>146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-70588.880000000019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-928.88000000000011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-371.51999999999992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2">
        <v>0</v>
      </c>
      <c r="CJ41" s="21">
        <v>0</v>
      </c>
      <c r="CK41" s="21">
        <v>0</v>
      </c>
      <c r="CL41" s="22">
        <v>0</v>
      </c>
      <c r="CM41" s="21">
        <v>0</v>
      </c>
      <c r="CN41" s="21">
        <v>0</v>
      </c>
      <c r="CO41" s="22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2">
        <v>0</v>
      </c>
      <c r="DC41" s="21">
        <v>0</v>
      </c>
      <c r="DD41" s="21">
        <v>0</v>
      </c>
      <c r="DE41" s="22">
        <v>0</v>
      </c>
      <c r="DF41" s="21">
        <v>0</v>
      </c>
      <c r="DG41" s="21">
        <v>0</v>
      </c>
      <c r="DH41" s="22">
        <v>0</v>
      </c>
      <c r="DI41" s="21">
        <v>0</v>
      </c>
      <c r="DJ41" s="21">
        <v>0</v>
      </c>
      <c r="DK41" s="21">
        <v>0</v>
      </c>
      <c r="DL41" s="21">
        <v>-71889.280000000028</v>
      </c>
    </row>
    <row r="42" spans="1:116" ht="12.75" customHeight="1" x14ac:dyDescent="0.2">
      <c r="A42" s="64" t="s">
        <v>215</v>
      </c>
      <c r="B42" s="20">
        <v>1048</v>
      </c>
      <c r="C42" s="65" t="s">
        <v>146</v>
      </c>
      <c r="D42" s="22">
        <v>16674453.87999979</v>
      </c>
      <c r="E42" s="21">
        <v>12516323.2699998</v>
      </c>
      <c r="F42" s="21">
        <v>1307264.1399999999</v>
      </c>
      <c r="G42" s="21">
        <v>2850866.4699999886</v>
      </c>
      <c r="H42" s="21">
        <v>0</v>
      </c>
      <c r="I42" s="21">
        <v>32165061.129999667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4345408.549999997</v>
      </c>
      <c r="P42" s="21">
        <v>0</v>
      </c>
      <c r="Q42" s="21">
        <v>295108.62000000005</v>
      </c>
      <c r="R42" s="21">
        <v>0</v>
      </c>
      <c r="S42" s="21">
        <v>0</v>
      </c>
      <c r="T42" s="21">
        <v>384688990.18003118</v>
      </c>
      <c r="U42" s="21">
        <v>0</v>
      </c>
      <c r="V42" s="21">
        <v>66848568.95999895</v>
      </c>
      <c r="W42" s="21">
        <v>239334118.15000224</v>
      </c>
      <c r="X42" s="21">
        <v>0</v>
      </c>
      <c r="Y42" s="21">
        <v>797957.14000000025</v>
      </c>
      <c r="Z42" s="21">
        <v>685491.01000000013</v>
      </c>
      <c r="AA42" s="21">
        <v>0</v>
      </c>
      <c r="AB42" s="21">
        <v>0</v>
      </c>
      <c r="AC42" s="21">
        <v>1065812.7600000002</v>
      </c>
      <c r="AD42" s="21">
        <v>258570.73000001666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1609.77</v>
      </c>
      <c r="AL42" s="21">
        <v>0</v>
      </c>
      <c r="AM42" s="21">
        <v>0</v>
      </c>
      <c r="AN42" s="21">
        <v>0</v>
      </c>
      <c r="AO42" s="21">
        <v>0</v>
      </c>
      <c r="AP42" s="21">
        <v>75265.31</v>
      </c>
      <c r="AQ42" s="21">
        <v>0</v>
      </c>
      <c r="AR42" s="21">
        <v>0</v>
      </c>
      <c r="AS42" s="21">
        <v>0</v>
      </c>
      <c r="AT42" s="21">
        <v>77196038.5200001</v>
      </c>
      <c r="AU42" s="21">
        <v>9396782.7000000533</v>
      </c>
      <c r="AV42" s="21">
        <v>728916.78000000515</v>
      </c>
      <c r="AW42" s="21">
        <v>0</v>
      </c>
      <c r="AX42" s="21">
        <v>453304.77999999735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36551870.970000036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220578.1500000043</v>
      </c>
      <c r="BM42" s="21">
        <v>0</v>
      </c>
      <c r="BN42" s="21">
        <v>3316630.5100000924</v>
      </c>
      <c r="BO42" s="21">
        <v>0</v>
      </c>
      <c r="BP42" s="21">
        <v>1541592.8399999999</v>
      </c>
      <c r="BQ42" s="21">
        <v>0</v>
      </c>
      <c r="BR42" s="21">
        <v>220854.15000000005</v>
      </c>
      <c r="BS42" s="21">
        <v>1859019.5999999896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6571297.3399999999</v>
      </c>
      <c r="CA42" s="21">
        <v>39032251.699999981</v>
      </c>
      <c r="CB42" s="21">
        <v>0</v>
      </c>
      <c r="CC42" s="21">
        <v>878407.47999999986</v>
      </c>
      <c r="CD42" s="21">
        <v>0</v>
      </c>
      <c r="CE42" s="21">
        <v>0</v>
      </c>
      <c r="CF42" s="21">
        <v>0</v>
      </c>
      <c r="CG42" s="21">
        <v>35234.730000000003</v>
      </c>
      <c r="CH42" s="21">
        <v>0</v>
      </c>
      <c r="CI42" s="22">
        <v>9665459.6999999993</v>
      </c>
      <c r="CJ42" s="21">
        <v>0</v>
      </c>
      <c r="CK42" s="21">
        <v>0</v>
      </c>
      <c r="CL42" s="22">
        <v>9665459.6999999993</v>
      </c>
      <c r="CM42" s="21">
        <v>0</v>
      </c>
      <c r="CN42" s="21">
        <v>9665459.6999999993</v>
      </c>
      <c r="CO42" s="22">
        <v>0</v>
      </c>
      <c r="CP42" s="21">
        <v>0</v>
      </c>
      <c r="CQ42" s="21">
        <v>0</v>
      </c>
      <c r="CR42" s="21">
        <v>1633.74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2">
        <v>0</v>
      </c>
      <c r="DC42" s="21">
        <v>0</v>
      </c>
      <c r="DD42" s="21">
        <v>0</v>
      </c>
      <c r="DE42" s="22">
        <v>0</v>
      </c>
      <c r="DF42" s="21">
        <v>0</v>
      </c>
      <c r="DG42" s="21">
        <v>0</v>
      </c>
      <c r="DH42" s="22">
        <v>0</v>
      </c>
      <c r="DI42" s="21">
        <v>0</v>
      </c>
      <c r="DJ42" s="21">
        <v>0</v>
      </c>
      <c r="DK42" s="21">
        <v>0</v>
      </c>
      <c r="DL42" s="21">
        <v>934906289.88003206</v>
      </c>
    </row>
    <row r="43" spans="1:116" ht="14.1" customHeight="1" x14ac:dyDescent="0.2">
      <c r="A43" s="64" t="s">
        <v>217</v>
      </c>
      <c r="B43" s="20">
        <v>1049</v>
      </c>
      <c r="C43" s="65" t="s">
        <v>146</v>
      </c>
      <c r="D43" s="22">
        <v>26863275.390000075</v>
      </c>
      <c r="E43" s="21">
        <v>20229761.180000134</v>
      </c>
      <c r="F43" s="21">
        <v>0</v>
      </c>
      <c r="G43" s="21">
        <v>6633514.2099999422</v>
      </c>
      <c r="H43" s="21">
        <v>0</v>
      </c>
      <c r="I43" s="21">
        <v>105211610.780003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18274595.420000128</v>
      </c>
      <c r="P43" s="21">
        <v>0</v>
      </c>
      <c r="Q43" s="21">
        <v>0</v>
      </c>
      <c r="R43" s="21">
        <v>0</v>
      </c>
      <c r="S43" s="21">
        <v>0</v>
      </c>
      <c r="T43" s="21">
        <v>1119688694.0399885</v>
      </c>
      <c r="U43" s="21">
        <v>19172866.799999993</v>
      </c>
      <c r="V43" s="21">
        <v>234550971.59999377</v>
      </c>
      <c r="W43" s="21">
        <v>1453753728.57008</v>
      </c>
      <c r="X43" s="21">
        <v>0</v>
      </c>
      <c r="Y43" s="21">
        <v>230464.07000000015</v>
      </c>
      <c r="Z43" s="21">
        <v>732743.50000000431</v>
      </c>
      <c r="AA43" s="21">
        <v>0</v>
      </c>
      <c r="AB43" s="21">
        <v>0</v>
      </c>
      <c r="AC43" s="21">
        <v>3771331.4699998801</v>
      </c>
      <c r="AD43" s="21">
        <v>1529326.2699999753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50548.429999999986</v>
      </c>
      <c r="AQ43" s="21">
        <v>0</v>
      </c>
      <c r="AR43" s="21">
        <v>0</v>
      </c>
      <c r="AS43" s="21">
        <v>0</v>
      </c>
      <c r="AT43" s="21">
        <v>78765935.429999888</v>
      </c>
      <c r="AU43" s="21">
        <v>2912073.4799999683</v>
      </c>
      <c r="AV43" s="21">
        <v>2091988.0899999915</v>
      </c>
      <c r="AW43" s="21">
        <v>0</v>
      </c>
      <c r="AX43" s="21">
        <v>2080763.3199999898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39747341.560008988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44977412.589988098</v>
      </c>
      <c r="BO43" s="21">
        <v>0</v>
      </c>
      <c r="BP43" s="21">
        <v>668049.64000000386</v>
      </c>
      <c r="BQ43" s="21">
        <v>0</v>
      </c>
      <c r="BR43" s="21">
        <v>6880.27</v>
      </c>
      <c r="BS43" s="21">
        <v>1653140.3599999589</v>
      </c>
      <c r="BT43" s="21">
        <v>0</v>
      </c>
      <c r="BU43" s="21">
        <v>0</v>
      </c>
      <c r="BV43" s="21">
        <v>0</v>
      </c>
      <c r="BW43" s="21">
        <v>11023.609999999999</v>
      </c>
      <c r="BX43" s="21">
        <v>0</v>
      </c>
      <c r="BY43" s="21">
        <v>0</v>
      </c>
      <c r="BZ43" s="21">
        <v>2730692.1100000008</v>
      </c>
      <c r="CA43" s="21">
        <v>79993536.030000255</v>
      </c>
      <c r="CB43" s="21">
        <v>0</v>
      </c>
      <c r="CC43" s="21">
        <v>8714040.3000000026</v>
      </c>
      <c r="CD43" s="21">
        <v>0</v>
      </c>
      <c r="CE43" s="21">
        <v>0</v>
      </c>
      <c r="CF43" s="21">
        <v>39480</v>
      </c>
      <c r="CG43" s="21">
        <v>51897.37</v>
      </c>
      <c r="CH43" s="21">
        <v>0</v>
      </c>
      <c r="CI43" s="22">
        <v>175371158.28999668</v>
      </c>
      <c r="CJ43" s="21">
        <v>0</v>
      </c>
      <c r="CK43" s="21">
        <v>1424545</v>
      </c>
      <c r="CL43" s="22">
        <v>173946613.28999668</v>
      </c>
      <c r="CM43" s="21">
        <v>51911543.769996695</v>
      </c>
      <c r="CN43" s="21">
        <v>122035069.52</v>
      </c>
      <c r="CO43" s="22">
        <v>0</v>
      </c>
      <c r="CP43" s="21">
        <v>0</v>
      </c>
      <c r="CQ43" s="21">
        <v>0</v>
      </c>
      <c r="CR43" s="21">
        <v>6798765.1800001133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2">
        <v>0</v>
      </c>
      <c r="DC43" s="21">
        <v>0</v>
      </c>
      <c r="DD43" s="21">
        <v>0</v>
      </c>
      <c r="DE43" s="22">
        <v>0</v>
      </c>
      <c r="DF43" s="21">
        <v>0</v>
      </c>
      <c r="DG43" s="21">
        <v>0</v>
      </c>
      <c r="DH43" s="22">
        <v>0</v>
      </c>
      <c r="DI43" s="21">
        <v>0</v>
      </c>
      <c r="DJ43" s="21">
        <v>0</v>
      </c>
      <c r="DK43" s="21">
        <v>0</v>
      </c>
      <c r="DL43" s="21">
        <v>3430444333.9700599</v>
      </c>
    </row>
    <row r="44" spans="1:116" ht="14.1" customHeight="1" x14ac:dyDescent="0.2">
      <c r="A44" s="64" t="s">
        <v>219</v>
      </c>
      <c r="B44" s="20">
        <v>1050</v>
      </c>
      <c r="C44" s="65" t="s">
        <v>146</v>
      </c>
      <c r="D44" s="22">
        <v>-95355.840000000011</v>
      </c>
      <c r="E44" s="21">
        <v>-11761.800000000001</v>
      </c>
      <c r="F44" s="21">
        <v>-83135.890000000014</v>
      </c>
      <c r="G44" s="21">
        <v>-458.15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-7015258.6199999964</v>
      </c>
      <c r="X44" s="21">
        <v>-43605.610000000022</v>
      </c>
      <c r="Y44" s="21">
        <v>-80335.229999999981</v>
      </c>
      <c r="Z44" s="21">
        <v>-97629.630000000048</v>
      </c>
      <c r="AA44" s="21">
        <v>0</v>
      </c>
      <c r="AB44" s="21">
        <v>0</v>
      </c>
      <c r="AC44" s="21">
        <v>-204.26000000000002</v>
      </c>
      <c r="AD44" s="21">
        <v>-128939.1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-73758.379999999961</v>
      </c>
      <c r="AL44" s="21">
        <v>0</v>
      </c>
      <c r="AM44" s="21">
        <v>-1487050.56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-1343904.5700000003</v>
      </c>
      <c r="AU44" s="21">
        <v>-264161.24999999948</v>
      </c>
      <c r="AV44" s="21">
        <v>-274.04999999999995</v>
      </c>
      <c r="AW44" s="21">
        <v>0</v>
      </c>
      <c r="AX44" s="21">
        <v>-273.54000000000002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-289552.12000000081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-3175239.98</v>
      </c>
      <c r="BQ44" s="21">
        <v>0</v>
      </c>
      <c r="BR44" s="21">
        <v>-534813.10000000021</v>
      </c>
      <c r="BS44" s="21">
        <v>-98.13</v>
      </c>
      <c r="BT44" s="21">
        <v>0</v>
      </c>
      <c r="BU44" s="21">
        <v>0</v>
      </c>
      <c r="BV44" s="21">
        <v>-561169.22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2">
        <v>0</v>
      </c>
      <c r="CJ44" s="21">
        <v>0</v>
      </c>
      <c r="CK44" s="21">
        <v>0</v>
      </c>
      <c r="CL44" s="22">
        <v>0</v>
      </c>
      <c r="CM44" s="21">
        <v>0</v>
      </c>
      <c r="CN44" s="21">
        <v>0</v>
      </c>
      <c r="CO44" s="22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2">
        <v>0</v>
      </c>
      <c r="DC44" s="21">
        <v>0</v>
      </c>
      <c r="DD44" s="21">
        <v>0</v>
      </c>
      <c r="DE44" s="22">
        <v>0</v>
      </c>
      <c r="DF44" s="21">
        <v>0</v>
      </c>
      <c r="DG44" s="21">
        <v>0</v>
      </c>
      <c r="DH44" s="22">
        <v>0</v>
      </c>
      <c r="DI44" s="21">
        <v>0</v>
      </c>
      <c r="DJ44" s="21">
        <v>0</v>
      </c>
      <c r="DK44" s="21">
        <v>0</v>
      </c>
      <c r="DL44" s="21">
        <v>-15191623.189999999</v>
      </c>
    </row>
    <row r="45" spans="1:116" ht="12.75" customHeight="1" x14ac:dyDescent="0.2">
      <c r="A45" s="64" t="s">
        <v>221</v>
      </c>
      <c r="B45" s="20">
        <v>1051</v>
      </c>
      <c r="C45" s="65" t="s">
        <v>146</v>
      </c>
      <c r="D45" s="22">
        <v>51469957.280000001</v>
      </c>
      <c r="E45" s="21">
        <v>206341.81999999998</v>
      </c>
      <c r="F45" s="21">
        <v>12375070.41</v>
      </c>
      <c r="G45" s="21">
        <v>38888545.049999997</v>
      </c>
      <c r="H45" s="21">
        <v>397094.51999999996</v>
      </c>
      <c r="I45" s="21">
        <v>679880.98</v>
      </c>
      <c r="J45" s="21">
        <v>0</v>
      </c>
      <c r="K45" s="21">
        <v>138292849.22999999</v>
      </c>
      <c r="L45" s="21">
        <v>0</v>
      </c>
      <c r="M45" s="21">
        <v>0</v>
      </c>
      <c r="N45" s="21">
        <v>72000</v>
      </c>
      <c r="O45" s="21">
        <v>35323693.130000003</v>
      </c>
      <c r="P45" s="21">
        <v>0</v>
      </c>
      <c r="Q45" s="21">
        <v>15435580.42</v>
      </c>
      <c r="R45" s="21">
        <v>0</v>
      </c>
      <c r="S45" s="21">
        <v>0</v>
      </c>
      <c r="T45" s="21">
        <v>0</v>
      </c>
      <c r="U45" s="21">
        <v>0</v>
      </c>
      <c r="V45" s="21">
        <v>1286012.83</v>
      </c>
      <c r="W45" s="21">
        <v>101177095.30000001</v>
      </c>
      <c r="X45" s="21">
        <v>266429.49</v>
      </c>
      <c r="Y45" s="21">
        <v>26723440.82</v>
      </c>
      <c r="Z45" s="21">
        <v>43194682.909999996</v>
      </c>
      <c r="AA45" s="21">
        <v>0</v>
      </c>
      <c r="AB45" s="21">
        <v>0</v>
      </c>
      <c r="AC45" s="21">
        <v>327157.20999999996</v>
      </c>
      <c r="AD45" s="21">
        <v>6655120.0800000001</v>
      </c>
      <c r="AE45" s="21">
        <v>0</v>
      </c>
      <c r="AF45" s="21">
        <v>322541.82999999996</v>
      </c>
      <c r="AG45" s="21">
        <v>338865.15</v>
      </c>
      <c r="AH45" s="21">
        <v>0</v>
      </c>
      <c r="AI45" s="21">
        <v>269092.23</v>
      </c>
      <c r="AJ45" s="21">
        <v>468351.69</v>
      </c>
      <c r="AK45" s="21">
        <v>0</v>
      </c>
      <c r="AL45" s="21">
        <v>0</v>
      </c>
      <c r="AM45" s="21">
        <v>8782405.2300000004</v>
      </c>
      <c r="AN45" s="21">
        <v>0</v>
      </c>
      <c r="AO45" s="21">
        <v>0</v>
      </c>
      <c r="AP45" s="21">
        <v>447717.30000000005</v>
      </c>
      <c r="AQ45" s="21">
        <v>0</v>
      </c>
      <c r="AR45" s="21">
        <v>0</v>
      </c>
      <c r="AS45" s="21">
        <v>0</v>
      </c>
      <c r="AT45" s="21">
        <v>140899462.56999999</v>
      </c>
      <c r="AU45" s="21">
        <v>10177538.310000001</v>
      </c>
      <c r="AV45" s="21">
        <v>3725090.31</v>
      </c>
      <c r="AW45" s="21">
        <v>0</v>
      </c>
      <c r="AX45" s="21">
        <v>3772922.08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8525957.6399999987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8263.77</v>
      </c>
      <c r="BM45" s="21">
        <v>0</v>
      </c>
      <c r="BN45" s="21">
        <v>957269.31</v>
      </c>
      <c r="BO45" s="21">
        <v>0</v>
      </c>
      <c r="BP45" s="21">
        <v>57923360.920000002</v>
      </c>
      <c r="BQ45" s="21">
        <v>590647.32999999996</v>
      </c>
      <c r="BR45" s="21">
        <v>45741073.640000008</v>
      </c>
      <c r="BS45" s="21">
        <v>19055703.41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198144</v>
      </c>
      <c r="CI45" s="22">
        <v>974300</v>
      </c>
      <c r="CJ45" s="21">
        <v>0</v>
      </c>
      <c r="CK45" s="21">
        <v>974300</v>
      </c>
      <c r="CL45" s="22">
        <v>0</v>
      </c>
      <c r="CM45" s="21">
        <v>0</v>
      </c>
      <c r="CN45" s="21">
        <v>0</v>
      </c>
      <c r="CO45" s="22">
        <v>0</v>
      </c>
      <c r="CP45" s="21">
        <v>0</v>
      </c>
      <c r="CQ45" s="21">
        <v>0</v>
      </c>
      <c r="CR45" s="21">
        <v>14664227.830000002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2">
        <v>0</v>
      </c>
      <c r="DC45" s="21">
        <v>0</v>
      </c>
      <c r="DD45" s="21">
        <v>0</v>
      </c>
      <c r="DE45" s="22">
        <v>0</v>
      </c>
      <c r="DF45" s="21">
        <v>0</v>
      </c>
      <c r="DG45" s="21">
        <v>0</v>
      </c>
      <c r="DH45" s="22">
        <v>0</v>
      </c>
      <c r="DI45" s="21">
        <v>0</v>
      </c>
      <c r="DJ45" s="21">
        <v>0</v>
      </c>
      <c r="DK45" s="21">
        <v>0</v>
      </c>
      <c r="DL45" s="21">
        <v>739143928.74999976</v>
      </c>
    </row>
    <row r="46" spans="1:116" ht="12.75" customHeight="1" x14ac:dyDescent="0.2">
      <c r="A46" s="64" t="s">
        <v>223</v>
      </c>
      <c r="B46" s="20">
        <v>1052</v>
      </c>
      <c r="C46" s="65" t="s">
        <v>146</v>
      </c>
      <c r="D46" s="22">
        <v>577936.00999999989</v>
      </c>
      <c r="E46" s="21">
        <v>14924.030000000002</v>
      </c>
      <c r="F46" s="21">
        <v>0</v>
      </c>
      <c r="G46" s="21">
        <v>563011.97999999986</v>
      </c>
      <c r="H46" s="21">
        <v>0</v>
      </c>
      <c r="I46" s="21">
        <v>2278733.92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8355174.2499999935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13443424.42</v>
      </c>
      <c r="W46" s="21">
        <v>59043662.179999501</v>
      </c>
      <c r="X46" s="21">
        <v>0</v>
      </c>
      <c r="Y46" s="21">
        <v>31004.39</v>
      </c>
      <c r="Z46" s="21">
        <v>476397.33000000042</v>
      </c>
      <c r="AA46" s="21">
        <v>0</v>
      </c>
      <c r="AB46" s="21">
        <v>0</v>
      </c>
      <c r="AC46" s="21">
        <v>1855.29</v>
      </c>
      <c r="AD46" s="21">
        <v>170.01000000000312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2425110.15</v>
      </c>
      <c r="AU46" s="21">
        <v>685024.36</v>
      </c>
      <c r="AV46" s="21">
        <v>7609.6</v>
      </c>
      <c r="AW46" s="21">
        <v>0</v>
      </c>
      <c r="AX46" s="21">
        <v>37.11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1007900.72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86.18</v>
      </c>
      <c r="BM46" s="21">
        <v>0</v>
      </c>
      <c r="BN46" s="21">
        <v>472444.51</v>
      </c>
      <c r="BO46" s="21">
        <v>0</v>
      </c>
      <c r="BP46" s="21">
        <v>50752.270000000004</v>
      </c>
      <c r="BQ46" s="21">
        <v>0</v>
      </c>
      <c r="BR46" s="21">
        <v>148828.94999999998</v>
      </c>
      <c r="BS46" s="21">
        <v>-1111.2900000000002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5493.5999999999976</v>
      </c>
      <c r="CI46" s="22">
        <v>4334937.8300000085</v>
      </c>
      <c r="CJ46" s="21">
        <v>0</v>
      </c>
      <c r="CK46" s="21">
        <v>3813491.7200000077</v>
      </c>
      <c r="CL46" s="22">
        <v>521446.11000000115</v>
      </c>
      <c r="CM46" s="21">
        <v>521446.11000000115</v>
      </c>
      <c r="CN46" s="21">
        <v>0</v>
      </c>
      <c r="CO46" s="22">
        <v>0</v>
      </c>
      <c r="CP46" s="21">
        <v>0</v>
      </c>
      <c r="CQ46" s="21">
        <v>0</v>
      </c>
      <c r="CR46" s="21">
        <v>4945839.1399999997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2">
        <v>0</v>
      </c>
      <c r="DC46" s="21">
        <v>0</v>
      </c>
      <c r="DD46" s="21">
        <v>0</v>
      </c>
      <c r="DE46" s="22">
        <v>0</v>
      </c>
      <c r="DF46" s="21">
        <v>0</v>
      </c>
      <c r="DG46" s="21">
        <v>0</v>
      </c>
      <c r="DH46" s="22">
        <v>0</v>
      </c>
      <c r="DI46" s="21">
        <v>0</v>
      </c>
      <c r="DJ46" s="21">
        <v>0</v>
      </c>
      <c r="DK46" s="21">
        <v>0</v>
      </c>
      <c r="DL46" s="21">
        <v>98291310.929999515</v>
      </c>
    </row>
    <row r="47" spans="1:116" ht="12.75" customHeight="1" x14ac:dyDescent="0.2">
      <c r="A47" s="64" t="s">
        <v>225</v>
      </c>
      <c r="B47" s="20">
        <v>1053</v>
      </c>
      <c r="C47" s="65" t="s">
        <v>146</v>
      </c>
      <c r="D47" s="22">
        <v>15479170.029999999</v>
      </c>
      <c r="E47" s="21">
        <v>15479170.029999999</v>
      </c>
      <c r="F47" s="21">
        <v>0</v>
      </c>
      <c r="G47" s="21">
        <v>0</v>
      </c>
      <c r="H47" s="21">
        <v>0</v>
      </c>
      <c r="I47" s="21">
        <v>319822.28999999998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8851964973.2399998</v>
      </c>
      <c r="U47" s="21">
        <v>0</v>
      </c>
      <c r="V47" s="21">
        <v>1596858876.48</v>
      </c>
      <c r="W47" s="21">
        <v>3108672122.1500001</v>
      </c>
      <c r="X47" s="21">
        <v>0</v>
      </c>
      <c r="Y47" s="21">
        <v>0</v>
      </c>
      <c r="Z47" s="21">
        <v>4219654.92</v>
      </c>
      <c r="AA47" s="21">
        <v>0</v>
      </c>
      <c r="AB47" s="21">
        <v>0</v>
      </c>
      <c r="AC47" s="21">
        <v>623289.81999999995</v>
      </c>
      <c r="AD47" s="21">
        <v>1801673.85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29114740.609999999</v>
      </c>
      <c r="AU47" s="21">
        <v>550462.88</v>
      </c>
      <c r="AV47" s="21">
        <v>1646095.39</v>
      </c>
      <c r="AW47" s="21">
        <v>0</v>
      </c>
      <c r="AX47" s="21">
        <v>641899.81999999995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758439538.03999996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550462.88</v>
      </c>
      <c r="BM47" s="21">
        <v>0</v>
      </c>
      <c r="BN47" s="21">
        <v>62070133.539999999</v>
      </c>
      <c r="BO47" s="21">
        <v>0</v>
      </c>
      <c r="BP47" s="21">
        <v>221975.8</v>
      </c>
      <c r="BQ47" s="21">
        <v>0</v>
      </c>
      <c r="BR47" s="21">
        <v>0</v>
      </c>
      <c r="BS47" s="21">
        <v>1425832.76</v>
      </c>
      <c r="BT47" s="21">
        <v>0</v>
      </c>
      <c r="BU47" s="21">
        <v>0</v>
      </c>
      <c r="BV47" s="21">
        <v>3604866.26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2">
        <v>371464468.67999995</v>
      </c>
      <c r="CJ47" s="21">
        <v>0</v>
      </c>
      <c r="CK47" s="21">
        <v>74678982.030000001</v>
      </c>
      <c r="CL47" s="22">
        <v>296785486.64999998</v>
      </c>
      <c r="CM47" s="21">
        <v>88236525.049999997</v>
      </c>
      <c r="CN47" s="21">
        <v>208548961.59999999</v>
      </c>
      <c r="CO47" s="22">
        <v>0</v>
      </c>
      <c r="CP47" s="21">
        <v>0</v>
      </c>
      <c r="CQ47" s="21">
        <v>0</v>
      </c>
      <c r="CR47" s="21">
        <v>55819376.920000002</v>
      </c>
      <c r="CS47" s="21">
        <v>0</v>
      </c>
      <c r="CT47" s="21">
        <v>3049407.4000000004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2">
        <v>0</v>
      </c>
      <c r="DC47" s="21">
        <v>0</v>
      </c>
      <c r="DD47" s="21">
        <v>0</v>
      </c>
      <c r="DE47" s="22">
        <v>0</v>
      </c>
      <c r="DF47" s="21">
        <v>0</v>
      </c>
      <c r="DG47" s="21">
        <v>0</v>
      </c>
      <c r="DH47" s="22">
        <v>0</v>
      </c>
      <c r="DI47" s="21">
        <v>0</v>
      </c>
      <c r="DJ47" s="21">
        <v>0</v>
      </c>
      <c r="DK47" s="21">
        <v>0</v>
      </c>
      <c r="DL47" s="21">
        <v>14868538843.759996</v>
      </c>
    </row>
    <row r="48" spans="1:116" ht="12.75" customHeight="1" x14ac:dyDescent="0.2">
      <c r="A48" s="64" t="s">
        <v>227</v>
      </c>
      <c r="B48" s="20">
        <v>1054</v>
      </c>
      <c r="C48" s="65" t="s">
        <v>146</v>
      </c>
      <c r="D48" s="22">
        <v>16599532.019999981</v>
      </c>
      <c r="E48" s="21">
        <v>7960015.7499999832</v>
      </c>
      <c r="F48" s="21">
        <v>8013912.9099999992</v>
      </c>
      <c r="G48" s="21">
        <v>625603.35999999905</v>
      </c>
      <c r="H48" s="21">
        <v>101522.72</v>
      </c>
      <c r="I48" s="21">
        <v>26695466.539999999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27349996.18</v>
      </c>
      <c r="P48" s="21">
        <v>0</v>
      </c>
      <c r="Q48" s="21">
        <v>386834.02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749226652.05999744</v>
      </c>
      <c r="X48" s="21">
        <v>0</v>
      </c>
      <c r="Y48" s="21">
        <v>368674.83999999997</v>
      </c>
      <c r="Z48" s="21">
        <v>1712365.5499999907</v>
      </c>
      <c r="AA48" s="21">
        <v>0</v>
      </c>
      <c r="AB48" s="21">
        <v>0</v>
      </c>
      <c r="AC48" s="21">
        <v>1125417.1299999992</v>
      </c>
      <c r="AD48" s="21">
        <v>2873779.3599999989</v>
      </c>
      <c r="AE48" s="21">
        <v>0</v>
      </c>
      <c r="AF48" s="21">
        <v>60067284.940000363</v>
      </c>
      <c r="AG48" s="21">
        <v>0</v>
      </c>
      <c r="AH48" s="21">
        <v>0</v>
      </c>
      <c r="AI48" s="21">
        <v>0</v>
      </c>
      <c r="AJ48" s="21">
        <v>14504.060000000001</v>
      </c>
      <c r="AK48" s="21">
        <v>0</v>
      </c>
      <c r="AL48" s="21">
        <v>0</v>
      </c>
      <c r="AM48" s="21">
        <v>160770.9</v>
      </c>
      <c r="AN48" s="21">
        <v>0</v>
      </c>
      <c r="AO48" s="21">
        <v>0</v>
      </c>
      <c r="AP48" s="21">
        <v>10269.039999999999</v>
      </c>
      <c r="AQ48" s="21">
        <v>0</v>
      </c>
      <c r="AR48" s="21">
        <v>0</v>
      </c>
      <c r="AS48" s="21">
        <v>0</v>
      </c>
      <c r="AT48" s="21">
        <v>38518972.56000001</v>
      </c>
      <c r="AU48" s="21">
        <v>1587723.2600000009</v>
      </c>
      <c r="AV48" s="21">
        <v>1060775.9700000023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8569542.389999995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2171511.4200000009</v>
      </c>
      <c r="BO48" s="21">
        <v>0</v>
      </c>
      <c r="BP48" s="21">
        <v>6857809.8099999754</v>
      </c>
      <c r="BQ48" s="21">
        <v>4767438.7100000046</v>
      </c>
      <c r="BR48" s="21">
        <v>963099.47</v>
      </c>
      <c r="BS48" s="21">
        <v>1416875.33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5527443.7299999977</v>
      </c>
      <c r="BZ48" s="21">
        <v>573255.05000000005</v>
      </c>
      <c r="CA48" s="21">
        <v>102570742.89999996</v>
      </c>
      <c r="CB48" s="21">
        <v>0</v>
      </c>
      <c r="CC48" s="21">
        <v>12012581.650000006</v>
      </c>
      <c r="CD48" s="21">
        <v>334296.67000000004</v>
      </c>
      <c r="CE48" s="21">
        <v>0</v>
      </c>
      <c r="CF48" s="21">
        <v>0</v>
      </c>
      <c r="CG48" s="21">
        <v>48987.64</v>
      </c>
      <c r="CH48" s="21">
        <v>0</v>
      </c>
      <c r="CI48" s="22">
        <v>49979898.840000026</v>
      </c>
      <c r="CJ48" s="21">
        <v>36722</v>
      </c>
      <c r="CK48" s="21">
        <v>56474.81</v>
      </c>
      <c r="CL48" s="22">
        <v>49886702.030000024</v>
      </c>
      <c r="CM48" s="21">
        <v>0</v>
      </c>
      <c r="CN48" s="21">
        <v>49886702.030000024</v>
      </c>
      <c r="CO48" s="22">
        <v>0</v>
      </c>
      <c r="CP48" s="21">
        <v>0</v>
      </c>
      <c r="CQ48" s="21">
        <v>0</v>
      </c>
      <c r="CR48" s="21">
        <v>5583146.8800000027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2">
        <v>0</v>
      </c>
      <c r="DC48" s="21">
        <v>0</v>
      </c>
      <c r="DD48" s="21">
        <v>0</v>
      </c>
      <c r="DE48" s="22">
        <v>0</v>
      </c>
      <c r="DF48" s="21">
        <v>0</v>
      </c>
      <c r="DG48" s="21">
        <v>0</v>
      </c>
      <c r="DH48" s="22">
        <v>0</v>
      </c>
      <c r="DI48" s="21">
        <v>0</v>
      </c>
      <c r="DJ48" s="21">
        <v>0</v>
      </c>
      <c r="DK48" s="21">
        <v>0</v>
      </c>
      <c r="DL48" s="21">
        <v>1129237171.6399977</v>
      </c>
    </row>
    <row r="49" spans="1:116" ht="12.75" customHeight="1" x14ac:dyDescent="0.2">
      <c r="A49" s="64" t="s">
        <v>229</v>
      </c>
      <c r="B49" s="20">
        <v>1055</v>
      </c>
      <c r="C49" s="65" t="s">
        <v>146</v>
      </c>
      <c r="D49" s="22">
        <v>30901539.890000001</v>
      </c>
      <c r="E49" s="21">
        <v>13662830.99</v>
      </c>
      <c r="F49" s="21">
        <v>13225768.800000001</v>
      </c>
      <c r="G49" s="21">
        <v>4012940.1</v>
      </c>
      <c r="H49" s="21">
        <v>47872.33</v>
      </c>
      <c r="I49" s="21">
        <v>93143651.649999902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113071638.56999999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365984771.42000002</v>
      </c>
      <c r="W49" s="21">
        <v>2916194379.3699999</v>
      </c>
      <c r="X49" s="21">
        <v>0</v>
      </c>
      <c r="Y49" s="21">
        <v>5099947.54</v>
      </c>
      <c r="Z49" s="21">
        <v>5739917.21</v>
      </c>
      <c r="AA49" s="21">
        <v>39224.33</v>
      </c>
      <c r="AB49" s="21">
        <v>284819.64</v>
      </c>
      <c r="AC49" s="21">
        <v>1651796.85</v>
      </c>
      <c r="AD49" s="21">
        <v>2723263.37</v>
      </c>
      <c r="AE49" s="21">
        <v>0</v>
      </c>
      <c r="AF49" s="21">
        <v>78991.990000000005</v>
      </c>
      <c r="AG49" s="21">
        <v>0</v>
      </c>
      <c r="AH49" s="21">
        <v>0</v>
      </c>
      <c r="AI49" s="21">
        <v>0</v>
      </c>
      <c r="AJ49" s="21">
        <v>0</v>
      </c>
      <c r="AK49" s="21">
        <v>1061.0999999999999</v>
      </c>
      <c r="AL49" s="21">
        <v>0</v>
      </c>
      <c r="AM49" s="21">
        <v>1765818.32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207895693.49000001</v>
      </c>
      <c r="AU49" s="21">
        <v>3959598.78</v>
      </c>
      <c r="AV49" s="21">
        <v>10522633.34</v>
      </c>
      <c r="AW49" s="21">
        <v>0</v>
      </c>
      <c r="AX49" s="21">
        <v>3505077.38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38030230.630000003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43117074.369999997</v>
      </c>
      <c r="BO49" s="21">
        <v>0</v>
      </c>
      <c r="BP49" s="21">
        <v>5566879.5800000001</v>
      </c>
      <c r="BQ49" s="21">
        <v>175.81</v>
      </c>
      <c r="BR49" s="21">
        <v>19103872.129999999</v>
      </c>
      <c r="BS49" s="21">
        <v>7765360</v>
      </c>
      <c r="BT49" s="21">
        <v>0</v>
      </c>
      <c r="BU49" s="21">
        <v>0</v>
      </c>
      <c r="BV49" s="21">
        <v>0</v>
      </c>
      <c r="BW49" s="21">
        <v>31362.420000000002</v>
      </c>
      <c r="BX49" s="21">
        <v>0</v>
      </c>
      <c r="BY49" s="21">
        <v>0</v>
      </c>
      <c r="BZ49" s="21">
        <v>6750150.8300000001</v>
      </c>
      <c r="CA49" s="21">
        <v>58807913.230000056</v>
      </c>
      <c r="CB49" s="21">
        <v>1281958.6100000001</v>
      </c>
      <c r="CC49" s="21">
        <v>10481426.490000006</v>
      </c>
      <c r="CD49" s="21">
        <v>0</v>
      </c>
      <c r="CE49" s="21">
        <v>0</v>
      </c>
      <c r="CF49" s="21">
        <v>1495814</v>
      </c>
      <c r="CG49" s="21">
        <v>822157.31000000029</v>
      </c>
      <c r="CH49" s="21">
        <v>251715.96</v>
      </c>
      <c r="CI49" s="22">
        <v>459118782.06999993</v>
      </c>
      <c r="CJ49" s="21">
        <v>41209905.340000004</v>
      </c>
      <c r="CK49" s="21">
        <v>0</v>
      </c>
      <c r="CL49" s="22">
        <v>390711998.07999998</v>
      </c>
      <c r="CM49" s="21">
        <v>871035.49</v>
      </c>
      <c r="CN49" s="21">
        <v>389840962.58999997</v>
      </c>
      <c r="CO49" s="22">
        <v>27196878.649999999</v>
      </c>
      <c r="CP49" s="21">
        <v>440535.43</v>
      </c>
      <c r="CQ49" s="21">
        <v>26756343.219999999</v>
      </c>
      <c r="CR49" s="21">
        <v>21977603.57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2">
        <v>0</v>
      </c>
      <c r="DC49" s="21">
        <v>0</v>
      </c>
      <c r="DD49" s="21">
        <v>0</v>
      </c>
      <c r="DE49" s="22">
        <v>0</v>
      </c>
      <c r="DF49" s="21">
        <v>0</v>
      </c>
      <c r="DG49" s="21">
        <v>0</v>
      </c>
      <c r="DH49" s="22">
        <v>0</v>
      </c>
      <c r="DI49" s="21">
        <v>0</v>
      </c>
      <c r="DJ49" s="21">
        <v>0</v>
      </c>
      <c r="DK49" s="21">
        <v>0</v>
      </c>
      <c r="DL49" s="21">
        <v>4437214173.579999</v>
      </c>
    </row>
    <row r="50" spans="1:116" ht="12.75" customHeight="1" x14ac:dyDescent="0.2">
      <c r="A50" s="64" t="s">
        <v>231</v>
      </c>
      <c r="B50" s="20">
        <v>1056</v>
      </c>
      <c r="C50" s="65" t="s">
        <v>146</v>
      </c>
      <c r="D50" s="22">
        <v>6706608.0700000003</v>
      </c>
      <c r="E50" s="21">
        <v>6367207.8300000001</v>
      </c>
      <c r="F50" s="21">
        <v>339400.24</v>
      </c>
      <c r="G50" s="21">
        <v>0</v>
      </c>
      <c r="H50" s="21">
        <v>0</v>
      </c>
      <c r="I50" s="21">
        <v>5841857.6100000003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2215.3000000000002</v>
      </c>
      <c r="P50" s="21">
        <v>0</v>
      </c>
      <c r="Q50" s="21">
        <v>0</v>
      </c>
      <c r="R50" s="21">
        <v>0</v>
      </c>
      <c r="S50" s="21">
        <v>0</v>
      </c>
      <c r="T50" s="21">
        <v>1874244403</v>
      </c>
      <c r="U50" s="21">
        <v>0</v>
      </c>
      <c r="V50" s="21">
        <v>240701480.96999836</v>
      </c>
      <c r="W50" s="21">
        <v>880655.96</v>
      </c>
      <c r="X50" s="21">
        <v>0</v>
      </c>
      <c r="Y50" s="21">
        <v>335939.77</v>
      </c>
      <c r="Z50" s="21">
        <v>330528.14</v>
      </c>
      <c r="AA50" s="21">
        <v>0</v>
      </c>
      <c r="AB50" s="21">
        <v>0</v>
      </c>
      <c r="AC50" s="21">
        <v>799739.11000000522</v>
      </c>
      <c r="AD50" s="21">
        <v>1559448.9600001033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11713.779999999999</v>
      </c>
      <c r="AQ50" s="21">
        <v>0</v>
      </c>
      <c r="AR50" s="21">
        <v>0</v>
      </c>
      <c r="AS50" s="21">
        <v>0</v>
      </c>
      <c r="AT50" s="21">
        <v>2419405.4800000004</v>
      </c>
      <c r="AU50" s="21">
        <v>279571.49000001105</v>
      </c>
      <c r="AV50" s="21">
        <v>0</v>
      </c>
      <c r="AW50" s="21">
        <v>0</v>
      </c>
      <c r="AX50" s="21">
        <v>279571.49000001105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35891777.590000503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39942104.480000645</v>
      </c>
      <c r="BO50" s="21">
        <v>0</v>
      </c>
      <c r="BP50" s="21">
        <v>20054.79</v>
      </c>
      <c r="BQ50" s="21">
        <v>0</v>
      </c>
      <c r="BR50" s="21">
        <v>0</v>
      </c>
      <c r="BS50" s="21">
        <v>1032760.0299999999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4307272.6000000108</v>
      </c>
      <c r="CI50" s="22">
        <v>4620796.84</v>
      </c>
      <c r="CJ50" s="21">
        <v>0</v>
      </c>
      <c r="CK50" s="21">
        <v>65625</v>
      </c>
      <c r="CL50" s="22">
        <v>0</v>
      </c>
      <c r="CM50" s="21">
        <v>0</v>
      </c>
      <c r="CN50" s="21">
        <v>0</v>
      </c>
      <c r="CO50" s="22">
        <v>4555171.8399999999</v>
      </c>
      <c r="CP50" s="21">
        <v>0</v>
      </c>
      <c r="CQ50" s="21">
        <v>4555171.8399999999</v>
      </c>
      <c r="CR50" s="21">
        <v>1767392345.8829637</v>
      </c>
      <c r="CS50" s="21">
        <v>39794392.719999999</v>
      </c>
      <c r="CT50" s="21">
        <v>23584062.91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2">
        <v>0</v>
      </c>
      <c r="DC50" s="21">
        <v>0</v>
      </c>
      <c r="DD50" s="21">
        <v>0</v>
      </c>
      <c r="DE50" s="22">
        <v>0</v>
      </c>
      <c r="DF50" s="21">
        <v>0</v>
      </c>
      <c r="DG50" s="21">
        <v>0</v>
      </c>
      <c r="DH50" s="22">
        <v>0</v>
      </c>
      <c r="DI50" s="21">
        <v>0</v>
      </c>
      <c r="DJ50" s="21">
        <v>0</v>
      </c>
      <c r="DK50" s="21">
        <v>0</v>
      </c>
      <c r="DL50" s="21">
        <v>4050978706.9729629</v>
      </c>
    </row>
    <row r="51" spans="1:116" ht="12.75" customHeight="1" x14ac:dyDescent="0.2">
      <c r="A51" s="64" t="s">
        <v>233</v>
      </c>
      <c r="B51" s="20">
        <v>1057</v>
      </c>
      <c r="C51" s="65" t="s">
        <v>146</v>
      </c>
      <c r="D51" s="22">
        <v>908045.55000000016</v>
      </c>
      <c r="E51" s="21">
        <v>499470.99000000005</v>
      </c>
      <c r="F51" s="21">
        <v>348285.92000000004</v>
      </c>
      <c r="G51" s="21">
        <v>60288.639999999999</v>
      </c>
      <c r="H51" s="21">
        <v>699.46</v>
      </c>
      <c r="I51" s="21">
        <v>510706.29000000004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9701.33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4612.0200000000004</v>
      </c>
      <c r="W51" s="21">
        <v>36337041.039999984</v>
      </c>
      <c r="X51" s="21">
        <v>-129.05000000000001</v>
      </c>
      <c r="Y51" s="21">
        <v>48175.840000000004</v>
      </c>
      <c r="Z51" s="21">
        <v>4987.78</v>
      </c>
      <c r="AA51" s="21">
        <v>0</v>
      </c>
      <c r="AB51" s="21">
        <v>0</v>
      </c>
      <c r="AC51" s="21">
        <v>504.59</v>
      </c>
      <c r="AD51" s="21">
        <v>1420.2800000000002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512.57000000000005</v>
      </c>
      <c r="AQ51" s="21">
        <v>0</v>
      </c>
      <c r="AR51" s="21">
        <v>0</v>
      </c>
      <c r="AS51" s="21">
        <v>0</v>
      </c>
      <c r="AT51" s="21">
        <v>38428.259999999987</v>
      </c>
      <c r="AU51" s="21">
        <v>288.36999999999995</v>
      </c>
      <c r="AV51" s="21">
        <v>513.11000000000013</v>
      </c>
      <c r="AW51" s="21">
        <v>0</v>
      </c>
      <c r="AX51" s="21">
        <v>102.57000000000002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49491.390000000007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195406.79999999996</v>
      </c>
      <c r="BO51" s="21">
        <v>0</v>
      </c>
      <c r="BP51" s="21">
        <v>43674.75</v>
      </c>
      <c r="BQ51" s="21">
        <v>2376.94</v>
      </c>
      <c r="BR51" s="21">
        <v>17947.82</v>
      </c>
      <c r="BS51" s="21">
        <v>100377.48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2">
        <v>0</v>
      </c>
      <c r="CJ51" s="21">
        <v>0</v>
      </c>
      <c r="CK51" s="21">
        <v>0</v>
      </c>
      <c r="CL51" s="22">
        <v>0</v>
      </c>
      <c r="CM51" s="21">
        <v>0</v>
      </c>
      <c r="CN51" s="21">
        <v>0</v>
      </c>
      <c r="CO51" s="22">
        <v>0</v>
      </c>
      <c r="CP51" s="21">
        <v>0</v>
      </c>
      <c r="CQ51" s="21">
        <v>0</v>
      </c>
      <c r="CR51" s="21">
        <v>8846.9400000000023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2">
        <v>0</v>
      </c>
      <c r="DC51" s="21">
        <v>0</v>
      </c>
      <c r="DD51" s="21">
        <v>0</v>
      </c>
      <c r="DE51" s="22">
        <v>0</v>
      </c>
      <c r="DF51" s="21">
        <v>0</v>
      </c>
      <c r="DG51" s="21">
        <v>0</v>
      </c>
      <c r="DH51" s="22">
        <v>0</v>
      </c>
      <c r="DI51" s="21">
        <v>0</v>
      </c>
      <c r="DJ51" s="21">
        <v>0</v>
      </c>
      <c r="DK51" s="21">
        <v>0</v>
      </c>
      <c r="DL51" s="21">
        <v>38283732.12999998</v>
      </c>
    </row>
    <row r="52" spans="1:116" ht="12.75" customHeight="1" x14ac:dyDescent="0.2">
      <c r="A52" s="64" t="s">
        <v>235</v>
      </c>
      <c r="B52" s="20">
        <v>1058</v>
      </c>
      <c r="C52" s="65" t="s">
        <v>146</v>
      </c>
      <c r="D52" s="22">
        <v>30950062.34</v>
      </c>
      <c r="E52" s="21">
        <v>125072.1</v>
      </c>
      <c r="F52" s="21">
        <v>30388599.309999999</v>
      </c>
      <c r="G52" s="21">
        <v>436390.93</v>
      </c>
      <c r="H52" s="21">
        <v>0</v>
      </c>
      <c r="I52" s="21">
        <v>24838095.82</v>
      </c>
      <c r="J52" s="21">
        <v>0</v>
      </c>
      <c r="K52" s="21">
        <v>8800233.25</v>
      </c>
      <c r="L52" s="21">
        <v>0</v>
      </c>
      <c r="M52" s="21">
        <v>0</v>
      </c>
      <c r="N52" s="21">
        <v>0</v>
      </c>
      <c r="O52" s="21">
        <v>296115.46000000002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5102211.74</v>
      </c>
      <c r="X52" s="21">
        <v>0</v>
      </c>
      <c r="Y52" s="21">
        <v>12739979.880000001</v>
      </c>
      <c r="Z52" s="21">
        <v>2304519.66</v>
      </c>
      <c r="AA52" s="21">
        <v>0</v>
      </c>
      <c r="AB52" s="21">
        <v>0</v>
      </c>
      <c r="AC52" s="21">
        <v>4444699.8499999996</v>
      </c>
      <c r="AD52" s="21">
        <v>2131801.2799999998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28660189.100000001</v>
      </c>
      <c r="AN52" s="21">
        <v>0</v>
      </c>
      <c r="AO52" s="21">
        <v>0</v>
      </c>
      <c r="AP52" s="21">
        <v>117117.52</v>
      </c>
      <c r="AQ52" s="21">
        <v>0</v>
      </c>
      <c r="AR52" s="21">
        <v>0</v>
      </c>
      <c r="AS52" s="21">
        <v>0</v>
      </c>
      <c r="AT52" s="21">
        <v>12666204.289999999</v>
      </c>
      <c r="AU52" s="21">
        <v>22937661.23</v>
      </c>
      <c r="AV52" s="21">
        <v>337468.77</v>
      </c>
      <c r="AW52" s="21">
        <v>0</v>
      </c>
      <c r="AX52" s="21">
        <v>328178.26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2889505.72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38.08</v>
      </c>
      <c r="BM52" s="21">
        <v>0</v>
      </c>
      <c r="BN52" s="21">
        <v>1817976.88</v>
      </c>
      <c r="BO52" s="21">
        <v>0</v>
      </c>
      <c r="BP52" s="21">
        <v>1432372.26</v>
      </c>
      <c r="BQ52" s="21">
        <v>0</v>
      </c>
      <c r="BR52" s="21">
        <v>0</v>
      </c>
      <c r="BS52" s="21">
        <v>13766062.77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2">
        <v>2129999.9900000002</v>
      </c>
      <c r="CJ52" s="21">
        <v>0</v>
      </c>
      <c r="CK52" s="21">
        <v>0</v>
      </c>
      <c r="CL52" s="22">
        <v>2129999.9900000002</v>
      </c>
      <c r="CM52" s="21">
        <v>2129999.9900000002</v>
      </c>
      <c r="CN52" s="21">
        <v>0</v>
      </c>
      <c r="CO52" s="22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2">
        <v>0</v>
      </c>
      <c r="DC52" s="21">
        <v>0</v>
      </c>
      <c r="DD52" s="21">
        <v>0</v>
      </c>
      <c r="DE52" s="22">
        <v>0</v>
      </c>
      <c r="DF52" s="21">
        <v>0</v>
      </c>
      <c r="DG52" s="21">
        <v>0</v>
      </c>
      <c r="DH52" s="22">
        <v>0</v>
      </c>
      <c r="DI52" s="21">
        <v>0</v>
      </c>
      <c r="DJ52" s="21">
        <v>0</v>
      </c>
      <c r="DK52" s="21">
        <v>0</v>
      </c>
      <c r="DL52" s="21">
        <v>178690494.15000001</v>
      </c>
    </row>
    <row r="53" spans="1:116" ht="12.75" customHeight="1" x14ac:dyDescent="0.2">
      <c r="A53" s="64" t="s">
        <v>237</v>
      </c>
      <c r="B53" s="20">
        <v>1059</v>
      </c>
      <c r="C53" s="65" t="s">
        <v>146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209424.03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43932095</v>
      </c>
      <c r="BE53" s="21">
        <v>11116850.370000001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94143343.909999996</v>
      </c>
      <c r="BN53" s="21">
        <v>99012.55</v>
      </c>
      <c r="BO53" s="21">
        <v>0</v>
      </c>
      <c r="BP53" s="21">
        <v>0</v>
      </c>
      <c r="BQ53" s="21">
        <v>0</v>
      </c>
      <c r="BR53" s="21">
        <v>0</v>
      </c>
      <c r="BS53" s="21">
        <v>260035409.62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130400901.63000001</v>
      </c>
      <c r="CI53" s="22">
        <v>0</v>
      </c>
      <c r="CJ53" s="21">
        <v>0</v>
      </c>
      <c r="CK53" s="21">
        <v>0</v>
      </c>
      <c r="CL53" s="22">
        <v>0</v>
      </c>
      <c r="CM53" s="21">
        <v>0</v>
      </c>
      <c r="CN53" s="21">
        <v>0</v>
      </c>
      <c r="CO53" s="22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2">
        <v>0</v>
      </c>
      <c r="DC53" s="21">
        <v>0</v>
      </c>
      <c r="DD53" s="21">
        <v>0</v>
      </c>
      <c r="DE53" s="22">
        <v>0</v>
      </c>
      <c r="DF53" s="21">
        <v>0</v>
      </c>
      <c r="DG53" s="21">
        <v>0</v>
      </c>
      <c r="DH53" s="22">
        <v>0</v>
      </c>
      <c r="DI53" s="21">
        <v>0</v>
      </c>
      <c r="DJ53" s="21">
        <v>0</v>
      </c>
      <c r="DK53" s="21">
        <v>0</v>
      </c>
      <c r="DL53" s="21">
        <v>539937037.11000001</v>
      </c>
    </row>
    <row r="54" spans="1:116" ht="12.75" customHeight="1" x14ac:dyDescent="0.2">
      <c r="A54" s="64" t="s">
        <v>239</v>
      </c>
      <c r="B54" s="20">
        <v>1060</v>
      </c>
      <c r="C54" s="65" t="s">
        <v>146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2">
        <v>0</v>
      </c>
      <c r="CJ54" s="21">
        <v>0</v>
      </c>
      <c r="CK54" s="21">
        <v>0</v>
      </c>
      <c r="CL54" s="22">
        <v>0</v>
      </c>
      <c r="CM54" s="21">
        <v>0</v>
      </c>
      <c r="CN54" s="21">
        <v>0</v>
      </c>
      <c r="CO54" s="22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2">
        <v>0</v>
      </c>
      <c r="DC54" s="21">
        <v>0</v>
      </c>
      <c r="DD54" s="21">
        <v>0</v>
      </c>
      <c r="DE54" s="22">
        <v>0</v>
      </c>
      <c r="DF54" s="21">
        <v>0</v>
      </c>
      <c r="DG54" s="21">
        <v>0</v>
      </c>
      <c r="DH54" s="22">
        <v>0</v>
      </c>
      <c r="DI54" s="21">
        <v>0</v>
      </c>
      <c r="DJ54" s="21">
        <v>0</v>
      </c>
      <c r="DK54" s="21">
        <v>0</v>
      </c>
      <c r="DL54" s="21">
        <v>0</v>
      </c>
    </row>
    <row r="55" spans="1:116" ht="12.75" customHeight="1" x14ac:dyDescent="0.2">
      <c r="A55" s="64" t="s">
        <v>241</v>
      </c>
      <c r="B55" s="20">
        <v>1061</v>
      </c>
      <c r="C55" s="65" t="s">
        <v>146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2">
        <v>1771729471.4299998</v>
      </c>
      <c r="CJ55" s="21">
        <v>0</v>
      </c>
      <c r="CK55" s="21">
        <v>0</v>
      </c>
      <c r="CL55" s="22">
        <v>543923924.47000015</v>
      </c>
      <c r="CM55" s="21">
        <v>8719585.011492487</v>
      </c>
      <c r="CN55" s="21">
        <v>535204339.45850766</v>
      </c>
      <c r="CO55" s="22">
        <v>1227805546.9599998</v>
      </c>
      <c r="CP55" s="21">
        <v>442331096.81345332</v>
      </c>
      <c r="CQ55" s="21">
        <v>785474450.14654648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2">
        <v>0</v>
      </c>
      <c r="DC55" s="21">
        <v>0</v>
      </c>
      <c r="DD55" s="21">
        <v>0</v>
      </c>
      <c r="DE55" s="22">
        <v>0</v>
      </c>
      <c r="DF55" s="21">
        <v>0</v>
      </c>
      <c r="DG55" s="21">
        <v>0</v>
      </c>
      <c r="DH55" s="22">
        <v>0</v>
      </c>
      <c r="DI55" s="21">
        <v>0</v>
      </c>
      <c r="DJ55" s="21">
        <v>0</v>
      </c>
      <c r="DK55" s="21">
        <v>0</v>
      </c>
      <c r="DL55" s="21">
        <v>1771729471.4299998</v>
      </c>
    </row>
    <row r="56" spans="1:116" ht="12.75" customHeight="1" x14ac:dyDescent="0.2">
      <c r="A56" s="64" t="s">
        <v>243</v>
      </c>
      <c r="B56" s="20">
        <v>2001</v>
      </c>
      <c r="C56" s="65" t="s">
        <v>146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2">
        <v>7450040908.743206</v>
      </c>
      <c r="CJ56" s="21">
        <v>0</v>
      </c>
      <c r="CK56" s="21">
        <v>23379.655199999997</v>
      </c>
      <c r="CL56" s="22">
        <v>2343293567.3905025</v>
      </c>
      <c r="CM56" s="21">
        <v>30643123.932499308</v>
      </c>
      <c r="CN56" s="21">
        <v>2312650443.458003</v>
      </c>
      <c r="CO56" s="22">
        <v>5106723961.697504</v>
      </c>
      <c r="CP56" s="21">
        <v>1215906542.4065001</v>
      </c>
      <c r="CQ56" s="21">
        <v>3890817419.2910037</v>
      </c>
      <c r="CR56" s="21">
        <v>1819336.4200000204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2">
        <v>0</v>
      </c>
      <c r="DC56" s="21">
        <v>0</v>
      </c>
      <c r="DD56" s="21">
        <v>0</v>
      </c>
      <c r="DE56" s="22">
        <v>0</v>
      </c>
      <c r="DF56" s="21">
        <v>0</v>
      </c>
      <c r="DG56" s="21">
        <v>0</v>
      </c>
      <c r="DH56" s="22">
        <v>0</v>
      </c>
      <c r="DI56" s="21">
        <v>0</v>
      </c>
      <c r="DJ56" s="21">
        <v>0</v>
      </c>
      <c r="DK56" s="21">
        <v>0</v>
      </c>
      <c r="DL56" s="21">
        <v>7451860245.1632042</v>
      </c>
    </row>
    <row r="57" spans="1:116" ht="12.75" customHeight="1" x14ac:dyDescent="0.2">
      <c r="A57" s="64" t="s">
        <v>245</v>
      </c>
      <c r="B57" s="20">
        <v>2002</v>
      </c>
      <c r="C57" s="65" t="s">
        <v>246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2">
        <v>0</v>
      </c>
      <c r="CJ57" s="21">
        <v>0</v>
      </c>
      <c r="CK57" s="21">
        <v>0</v>
      </c>
      <c r="CL57" s="22">
        <v>0</v>
      </c>
      <c r="CM57" s="21">
        <v>0</v>
      </c>
      <c r="CN57" s="21">
        <v>0</v>
      </c>
      <c r="CO57" s="22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101153196.28999999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2">
        <v>0</v>
      </c>
      <c r="DC57" s="21">
        <v>0</v>
      </c>
      <c r="DD57" s="21">
        <v>0</v>
      </c>
      <c r="DE57" s="22">
        <v>0</v>
      </c>
      <c r="DF57" s="21">
        <v>0</v>
      </c>
      <c r="DG57" s="21">
        <v>0</v>
      </c>
      <c r="DH57" s="22">
        <v>0</v>
      </c>
      <c r="DI57" s="21">
        <v>0</v>
      </c>
      <c r="DJ57" s="21">
        <v>0</v>
      </c>
      <c r="DK57" s="21">
        <v>0</v>
      </c>
      <c r="DL57" s="21">
        <v>101153196.28999999</v>
      </c>
    </row>
    <row r="58" spans="1:116" ht="12.75" customHeight="1" x14ac:dyDescent="0.2">
      <c r="A58" s="64" t="s">
        <v>248</v>
      </c>
      <c r="B58" s="20">
        <v>2005</v>
      </c>
      <c r="C58" s="65" t="s">
        <v>246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175703.33000000007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2">
        <v>670852391.09000003</v>
      </c>
      <c r="CJ58" s="21">
        <v>201880.86</v>
      </c>
      <c r="CK58" s="21">
        <v>275151380.82999998</v>
      </c>
      <c r="CL58" s="22">
        <v>84407398.550000012</v>
      </c>
      <c r="CM58" s="21">
        <v>739505.76</v>
      </c>
      <c r="CN58" s="21">
        <v>83667892.790000007</v>
      </c>
      <c r="CO58" s="22">
        <v>311091730.85000002</v>
      </c>
      <c r="CP58" s="21">
        <v>47765796.420000002</v>
      </c>
      <c r="CQ58" s="21">
        <v>263325934.43000001</v>
      </c>
      <c r="CR58" s="21">
        <v>151289901.12</v>
      </c>
      <c r="CS58" s="21">
        <v>0</v>
      </c>
      <c r="CT58" s="21">
        <v>0</v>
      </c>
      <c r="CU58" s="21">
        <v>0</v>
      </c>
      <c r="CV58" s="21">
        <v>19160.45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2">
        <v>0</v>
      </c>
      <c r="DC58" s="21">
        <v>0</v>
      </c>
      <c r="DD58" s="21">
        <v>0</v>
      </c>
      <c r="DE58" s="22">
        <v>0</v>
      </c>
      <c r="DF58" s="21">
        <v>0</v>
      </c>
      <c r="DG58" s="21">
        <v>0</v>
      </c>
      <c r="DH58" s="22">
        <v>0</v>
      </c>
      <c r="DI58" s="21">
        <v>0</v>
      </c>
      <c r="DJ58" s="21">
        <v>0</v>
      </c>
      <c r="DK58" s="21">
        <v>0</v>
      </c>
      <c r="DL58" s="21">
        <v>822337155.99000049</v>
      </c>
    </row>
    <row r="59" spans="1:116" ht="12.75" customHeight="1" x14ac:dyDescent="0.2">
      <c r="A59" s="64" t="s">
        <v>250</v>
      </c>
      <c r="B59" s="20">
        <v>2006</v>
      </c>
      <c r="C59" s="65" t="s">
        <v>251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802158.98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2">
        <v>0</v>
      </c>
      <c r="CJ59" s="21">
        <v>0</v>
      </c>
      <c r="CK59" s="21">
        <v>0</v>
      </c>
      <c r="CL59" s="22">
        <v>0</v>
      </c>
      <c r="CM59" s="21">
        <v>0</v>
      </c>
      <c r="CN59" s="21">
        <v>0</v>
      </c>
      <c r="CO59" s="22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99155971.540000007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2">
        <v>0</v>
      </c>
      <c r="DC59" s="21">
        <v>0</v>
      </c>
      <c r="DD59" s="21">
        <v>0</v>
      </c>
      <c r="DE59" s="22">
        <v>0</v>
      </c>
      <c r="DF59" s="21">
        <v>0</v>
      </c>
      <c r="DG59" s="21">
        <v>0</v>
      </c>
      <c r="DH59" s="22">
        <v>0</v>
      </c>
      <c r="DI59" s="21">
        <v>0</v>
      </c>
      <c r="DJ59" s="21">
        <v>0</v>
      </c>
      <c r="DK59" s="21">
        <v>0</v>
      </c>
      <c r="DL59" s="21">
        <v>99958130.520000011</v>
      </c>
    </row>
    <row r="60" spans="1:116" ht="12.75" customHeight="1" x14ac:dyDescent="0.2">
      <c r="A60" s="64" t="s">
        <v>253</v>
      </c>
      <c r="B60" s="20">
        <v>2007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209764.46999997515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2">
        <v>2484525.8199999938</v>
      </c>
      <c r="CJ60" s="21">
        <v>0</v>
      </c>
      <c r="CK60" s="21">
        <v>0</v>
      </c>
      <c r="CL60" s="22">
        <v>2484525.8199999938</v>
      </c>
      <c r="CM60" s="21">
        <v>0</v>
      </c>
      <c r="CN60" s="21">
        <v>2484525.8199999938</v>
      </c>
      <c r="CO60" s="22">
        <v>0</v>
      </c>
      <c r="CP60" s="21">
        <v>0</v>
      </c>
      <c r="CQ60" s="21">
        <v>0</v>
      </c>
      <c r="CR60" s="21">
        <v>227496.25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2">
        <v>0</v>
      </c>
      <c r="DC60" s="21">
        <v>0</v>
      </c>
      <c r="DD60" s="21">
        <v>0</v>
      </c>
      <c r="DE60" s="22">
        <v>0</v>
      </c>
      <c r="DF60" s="21">
        <v>0</v>
      </c>
      <c r="DG60" s="21">
        <v>0</v>
      </c>
      <c r="DH60" s="22">
        <v>0</v>
      </c>
      <c r="DI60" s="21">
        <v>0</v>
      </c>
      <c r="DJ60" s="21">
        <v>0</v>
      </c>
      <c r="DK60" s="21">
        <v>0</v>
      </c>
      <c r="DL60" s="21">
        <v>2921786.5399999684</v>
      </c>
    </row>
    <row r="61" spans="1:116" ht="12.75" customHeight="1" x14ac:dyDescent="0.2">
      <c r="A61" s="64" t="s">
        <v>255</v>
      </c>
      <c r="B61" s="20">
        <v>2008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7440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2">
        <v>0</v>
      </c>
      <c r="CJ61" s="21">
        <v>0</v>
      </c>
      <c r="CK61" s="21">
        <v>0</v>
      </c>
      <c r="CL61" s="22">
        <v>0</v>
      </c>
      <c r="CM61" s="21">
        <v>0</v>
      </c>
      <c r="CN61" s="21">
        <v>0</v>
      </c>
      <c r="CO61" s="22">
        <v>0</v>
      </c>
      <c r="CP61" s="21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4672896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2">
        <v>0</v>
      </c>
      <c r="DC61" s="21">
        <v>0</v>
      </c>
      <c r="DD61" s="21">
        <v>0</v>
      </c>
      <c r="DE61" s="22">
        <v>0</v>
      </c>
      <c r="DF61" s="21">
        <v>0</v>
      </c>
      <c r="DG61" s="21">
        <v>0</v>
      </c>
      <c r="DH61" s="22">
        <v>0</v>
      </c>
      <c r="DI61" s="21">
        <v>0</v>
      </c>
      <c r="DJ61" s="21">
        <v>0</v>
      </c>
      <c r="DK61" s="21">
        <v>0</v>
      </c>
      <c r="DL61" s="21">
        <v>4680336</v>
      </c>
    </row>
    <row r="62" spans="1:116" ht="12.75" customHeight="1" x14ac:dyDescent="0.2">
      <c r="A62" s="64" t="s">
        <v>257</v>
      </c>
      <c r="B62" s="20">
        <v>3001</v>
      </c>
      <c r="C62" s="65" t="s">
        <v>251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2">
        <v>50801570.111999989</v>
      </c>
      <c r="CJ62" s="21">
        <v>0</v>
      </c>
      <c r="CK62" s="21">
        <v>0</v>
      </c>
      <c r="CL62" s="22">
        <v>0</v>
      </c>
      <c r="CM62" s="21">
        <v>0</v>
      </c>
      <c r="CN62" s="21">
        <v>0</v>
      </c>
      <c r="CO62" s="22">
        <v>50801570.111999989</v>
      </c>
      <c r="CP62" s="21">
        <v>0</v>
      </c>
      <c r="CQ62" s="21">
        <v>50801570.111999989</v>
      </c>
      <c r="CR62" s="21">
        <v>0</v>
      </c>
      <c r="CS62" s="21">
        <v>0</v>
      </c>
      <c r="CT62" s="21">
        <v>0</v>
      </c>
      <c r="CU62" s="21">
        <v>0</v>
      </c>
      <c r="CV62" s="21">
        <v>4751679141.3143377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2">
        <v>0</v>
      </c>
      <c r="DC62" s="21">
        <v>0</v>
      </c>
      <c r="DD62" s="21">
        <v>0</v>
      </c>
      <c r="DE62" s="22">
        <v>0</v>
      </c>
      <c r="DF62" s="21">
        <v>0</v>
      </c>
      <c r="DG62" s="21">
        <v>0</v>
      </c>
      <c r="DH62" s="22">
        <v>0</v>
      </c>
      <c r="DI62" s="21">
        <v>0</v>
      </c>
      <c r="DJ62" s="21">
        <v>0</v>
      </c>
      <c r="DK62" s="21">
        <v>0</v>
      </c>
      <c r="DL62" s="21">
        <v>4802480711.4263382</v>
      </c>
    </row>
    <row r="63" spans="1:116" ht="12.75" customHeight="1" x14ac:dyDescent="0.2">
      <c r="A63" s="64" t="s">
        <v>259</v>
      </c>
      <c r="B63" s="20">
        <v>3002</v>
      </c>
      <c r="C63" s="65" t="s">
        <v>251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321283.61000000004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2">
        <v>0</v>
      </c>
      <c r="CJ63" s="21">
        <v>0</v>
      </c>
      <c r="CK63" s="21">
        <v>0</v>
      </c>
      <c r="CL63" s="22">
        <v>0</v>
      </c>
      <c r="CM63" s="21">
        <v>0</v>
      </c>
      <c r="CN63" s="21">
        <v>0</v>
      </c>
      <c r="CO63" s="22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652641662.55001056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2">
        <v>0</v>
      </c>
      <c r="DC63" s="21">
        <v>0</v>
      </c>
      <c r="DD63" s="21">
        <v>0</v>
      </c>
      <c r="DE63" s="22">
        <v>0</v>
      </c>
      <c r="DF63" s="21">
        <v>0</v>
      </c>
      <c r="DG63" s="21">
        <v>0</v>
      </c>
      <c r="DH63" s="22">
        <v>0</v>
      </c>
      <c r="DI63" s="21">
        <v>0</v>
      </c>
      <c r="DJ63" s="21">
        <v>0</v>
      </c>
      <c r="DK63" s="21">
        <v>0</v>
      </c>
      <c r="DL63" s="21">
        <v>652962946.16001058</v>
      </c>
    </row>
    <row r="64" spans="1:116" ht="12.75" customHeight="1" x14ac:dyDescent="0.2">
      <c r="A64" s="64" t="s">
        <v>261</v>
      </c>
      <c r="B64" s="20">
        <v>3003</v>
      </c>
      <c r="C64" s="65" t="s">
        <v>251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7284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2">
        <v>0</v>
      </c>
      <c r="CJ64" s="21">
        <v>0</v>
      </c>
      <c r="CK64" s="21">
        <v>0</v>
      </c>
      <c r="CL64" s="22">
        <v>0</v>
      </c>
      <c r="CM64" s="21">
        <v>0</v>
      </c>
      <c r="CN64" s="21">
        <v>0</v>
      </c>
      <c r="CO64" s="22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1024029571.8700001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2">
        <v>0</v>
      </c>
      <c r="DC64" s="21">
        <v>0</v>
      </c>
      <c r="DD64" s="21">
        <v>0</v>
      </c>
      <c r="DE64" s="22">
        <v>0</v>
      </c>
      <c r="DF64" s="21">
        <v>0</v>
      </c>
      <c r="DG64" s="21">
        <v>0</v>
      </c>
      <c r="DH64" s="22">
        <v>0</v>
      </c>
      <c r="DI64" s="21">
        <v>0</v>
      </c>
      <c r="DJ64" s="21">
        <v>0</v>
      </c>
      <c r="DK64" s="21">
        <v>0</v>
      </c>
      <c r="DL64" s="21">
        <v>1024036855.8700001</v>
      </c>
    </row>
    <row r="65" spans="1:116" ht="12.75" customHeight="1" x14ac:dyDescent="0.2">
      <c r="A65" s="64" t="s">
        <v>263</v>
      </c>
      <c r="B65" s="20">
        <v>3004</v>
      </c>
      <c r="C65" s="65" t="s">
        <v>251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286728.72000000009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2">
        <v>0</v>
      </c>
      <c r="CJ65" s="21">
        <v>0</v>
      </c>
      <c r="CK65" s="21">
        <v>0</v>
      </c>
      <c r="CL65" s="22">
        <v>0</v>
      </c>
      <c r="CM65" s="21">
        <v>0</v>
      </c>
      <c r="CN65" s="21">
        <v>0</v>
      </c>
      <c r="CO65" s="22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15438124.100000011</v>
      </c>
      <c r="CV65" s="21">
        <v>2919416287.7799997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2">
        <v>0</v>
      </c>
      <c r="DC65" s="21">
        <v>0</v>
      </c>
      <c r="DD65" s="21">
        <v>0</v>
      </c>
      <c r="DE65" s="22">
        <v>0</v>
      </c>
      <c r="DF65" s="21">
        <v>0</v>
      </c>
      <c r="DG65" s="21">
        <v>0</v>
      </c>
      <c r="DH65" s="22">
        <v>0</v>
      </c>
      <c r="DI65" s="21">
        <v>0</v>
      </c>
      <c r="DJ65" s="21">
        <v>0</v>
      </c>
      <c r="DK65" s="21">
        <v>0</v>
      </c>
      <c r="DL65" s="21">
        <v>2935141140.5999999</v>
      </c>
    </row>
    <row r="66" spans="1:116" ht="12.75" customHeight="1" x14ac:dyDescent="0.2">
      <c r="A66" s="64" t="s">
        <v>265</v>
      </c>
      <c r="B66" s="20">
        <v>3005</v>
      </c>
      <c r="C66" s="65" t="s">
        <v>251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2">
        <v>0</v>
      </c>
      <c r="CJ66" s="21">
        <v>0</v>
      </c>
      <c r="CK66" s="21">
        <v>0</v>
      </c>
      <c r="CL66" s="22">
        <v>0</v>
      </c>
      <c r="CM66" s="21">
        <v>0</v>
      </c>
      <c r="CN66" s="21">
        <v>0</v>
      </c>
      <c r="CO66" s="22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258598.18000000002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2">
        <v>0</v>
      </c>
      <c r="DC66" s="21">
        <v>0</v>
      </c>
      <c r="DD66" s="21">
        <v>0</v>
      </c>
      <c r="DE66" s="22">
        <v>0</v>
      </c>
      <c r="DF66" s="21">
        <v>0</v>
      </c>
      <c r="DG66" s="21">
        <v>0</v>
      </c>
      <c r="DH66" s="22">
        <v>0</v>
      </c>
      <c r="DI66" s="21">
        <v>0</v>
      </c>
      <c r="DJ66" s="21">
        <v>0</v>
      </c>
      <c r="DK66" s="21">
        <v>0</v>
      </c>
      <c r="DL66" s="21">
        <v>258598.18000000002</v>
      </c>
    </row>
    <row r="67" spans="1:116" ht="12.75" customHeight="1" x14ac:dyDescent="0.2">
      <c r="A67" s="64" t="s">
        <v>267</v>
      </c>
      <c r="B67" s="20">
        <v>3006</v>
      </c>
      <c r="C67" s="65" t="s">
        <v>251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2417429.1899999985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2">
        <v>0</v>
      </c>
      <c r="CJ67" s="21">
        <v>0</v>
      </c>
      <c r="CK67" s="21">
        <v>0</v>
      </c>
      <c r="CL67" s="22">
        <v>0</v>
      </c>
      <c r="CM67" s="21">
        <v>0</v>
      </c>
      <c r="CN67" s="21">
        <v>0</v>
      </c>
      <c r="CO67" s="22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3175607626.4993296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2">
        <v>0</v>
      </c>
      <c r="DC67" s="21">
        <v>0</v>
      </c>
      <c r="DD67" s="21">
        <v>0</v>
      </c>
      <c r="DE67" s="22">
        <v>0</v>
      </c>
      <c r="DF67" s="21">
        <v>0</v>
      </c>
      <c r="DG67" s="21">
        <v>0</v>
      </c>
      <c r="DH67" s="22">
        <v>0</v>
      </c>
      <c r="DI67" s="21">
        <v>0</v>
      </c>
      <c r="DJ67" s="21">
        <v>0</v>
      </c>
      <c r="DK67" s="21">
        <v>0</v>
      </c>
      <c r="DL67" s="21">
        <v>3178025055.6893296</v>
      </c>
    </row>
    <row r="68" spans="1:116" ht="12.75" customHeight="1" x14ac:dyDescent="0.2">
      <c r="A68" s="64" t="s">
        <v>269</v>
      </c>
      <c r="B68" s="20">
        <v>3007</v>
      </c>
      <c r="C68" s="65" t="s">
        <v>251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6534411.3300000001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2">
        <v>0</v>
      </c>
      <c r="CJ68" s="21">
        <v>0</v>
      </c>
      <c r="CK68" s="21">
        <v>0</v>
      </c>
      <c r="CL68" s="22">
        <v>0</v>
      </c>
      <c r="CM68" s="21">
        <v>0</v>
      </c>
      <c r="CN68" s="21">
        <v>0</v>
      </c>
      <c r="CO68" s="22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74163570.760000065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2">
        <v>0</v>
      </c>
      <c r="DC68" s="21">
        <v>0</v>
      </c>
      <c r="DD68" s="21">
        <v>0</v>
      </c>
      <c r="DE68" s="22">
        <v>0</v>
      </c>
      <c r="DF68" s="21">
        <v>0</v>
      </c>
      <c r="DG68" s="21">
        <v>0</v>
      </c>
      <c r="DH68" s="22">
        <v>0</v>
      </c>
      <c r="DI68" s="21">
        <v>0</v>
      </c>
      <c r="DJ68" s="21">
        <v>0</v>
      </c>
      <c r="DK68" s="21">
        <v>0</v>
      </c>
      <c r="DL68" s="21">
        <v>80697982.090000063</v>
      </c>
    </row>
    <row r="69" spans="1:116" ht="12.75" customHeight="1" x14ac:dyDescent="0.2">
      <c r="A69" s="64" t="s">
        <v>271</v>
      </c>
      <c r="B69" s="20">
        <v>3008</v>
      </c>
      <c r="C69" s="65" t="s">
        <v>251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1737094.01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2">
        <v>0</v>
      </c>
      <c r="CJ69" s="21">
        <v>0</v>
      </c>
      <c r="CK69" s="21">
        <v>0</v>
      </c>
      <c r="CL69" s="22">
        <v>0</v>
      </c>
      <c r="CM69" s="21">
        <v>0</v>
      </c>
      <c r="CN69" s="21">
        <v>0</v>
      </c>
      <c r="CO69" s="22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18099730.170000002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2">
        <v>0</v>
      </c>
      <c r="DC69" s="21">
        <v>0</v>
      </c>
      <c r="DD69" s="21">
        <v>0</v>
      </c>
      <c r="DE69" s="22">
        <v>0</v>
      </c>
      <c r="DF69" s="21">
        <v>0</v>
      </c>
      <c r="DG69" s="21">
        <v>0</v>
      </c>
      <c r="DH69" s="22">
        <v>0</v>
      </c>
      <c r="DI69" s="21">
        <v>0</v>
      </c>
      <c r="DJ69" s="21">
        <v>0</v>
      </c>
      <c r="DK69" s="21">
        <v>0</v>
      </c>
      <c r="DL69" s="21">
        <v>19836824.180000003</v>
      </c>
    </row>
    <row r="70" spans="1:116" ht="12.75" customHeight="1" x14ac:dyDescent="0.2">
      <c r="A70" s="64" t="s">
        <v>273</v>
      </c>
      <c r="B70" s="20">
        <v>3009</v>
      </c>
      <c r="C70" s="65" t="s">
        <v>251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38246.750000000007</v>
      </c>
      <c r="BE70" s="21">
        <v>419634.21000000031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2">
        <v>0</v>
      </c>
      <c r="CJ70" s="21">
        <v>0</v>
      </c>
      <c r="CK70" s="21">
        <v>0</v>
      </c>
      <c r="CL70" s="22">
        <v>0</v>
      </c>
      <c r="CM70" s="21">
        <v>0</v>
      </c>
      <c r="CN70" s="21">
        <v>0</v>
      </c>
      <c r="CO70" s="22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55143916.299999997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2">
        <v>0</v>
      </c>
      <c r="DC70" s="21">
        <v>0</v>
      </c>
      <c r="DD70" s="21">
        <v>0</v>
      </c>
      <c r="DE70" s="22">
        <v>0</v>
      </c>
      <c r="DF70" s="21">
        <v>0</v>
      </c>
      <c r="DG70" s="21">
        <v>0</v>
      </c>
      <c r="DH70" s="22">
        <v>0</v>
      </c>
      <c r="DI70" s="21">
        <v>0</v>
      </c>
      <c r="DJ70" s="21">
        <v>0</v>
      </c>
      <c r="DK70" s="21">
        <v>0</v>
      </c>
      <c r="DL70" s="21">
        <v>55601797.259999998</v>
      </c>
    </row>
    <row r="71" spans="1:116" ht="12.75" customHeight="1" x14ac:dyDescent="0.2">
      <c r="A71" s="64" t="s">
        <v>275</v>
      </c>
      <c r="B71" s="20">
        <v>3011</v>
      </c>
      <c r="C71" s="65" t="s">
        <v>251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47550954.810846992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2">
        <v>2888939.28</v>
      </c>
      <c r="CJ71" s="21">
        <v>0</v>
      </c>
      <c r="CK71" s="21">
        <v>0</v>
      </c>
      <c r="CL71" s="22">
        <v>2888939.28</v>
      </c>
      <c r="CM71" s="21">
        <v>27529.899999999998</v>
      </c>
      <c r="CN71" s="21">
        <v>2861409.38</v>
      </c>
      <c r="CO71" s="22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188133284.37382185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2">
        <v>0</v>
      </c>
      <c r="DC71" s="21">
        <v>0</v>
      </c>
      <c r="DD71" s="21">
        <v>0</v>
      </c>
      <c r="DE71" s="22">
        <v>0</v>
      </c>
      <c r="DF71" s="21">
        <v>0</v>
      </c>
      <c r="DG71" s="21">
        <v>0</v>
      </c>
      <c r="DH71" s="22">
        <v>0</v>
      </c>
      <c r="DI71" s="21">
        <v>0</v>
      </c>
      <c r="DJ71" s="21">
        <v>0</v>
      </c>
      <c r="DK71" s="21">
        <v>0</v>
      </c>
      <c r="DL71" s="21">
        <v>238573178.46466884</v>
      </c>
    </row>
    <row r="72" spans="1:116" ht="12.75" customHeight="1" x14ac:dyDescent="0.2">
      <c r="A72" s="64" t="s">
        <v>277</v>
      </c>
      <c r="B72" s="20">
        <v>3012</v>
      </c>
      <c r="C72" s="65" t="s">
        <v>251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2">
        <v>0</v>
      </c>
      <c r="CJ72" s="21">
        <v>0</v>
      </c>
      <c r="CK72" s="21">
        <v>0</v>
      </c>
      <c r="CL72" s="22">
        <v>0</v>
      </c>
      <c r="CM72" s="21">
        <v>0</v>
      </c>
      <c r="CN72" s="21">
        <v>0</v>
      </c>
      <c r="CO72" s="22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37818287.969999991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2">
        <v>0</v>
      </c>
      <c r="DC72" s="21">
        <v>0</v>
      </c>
      <c r="DD72" s="21">
        <v>0</v>
      </c>
      <c r="DE72" s="22">
        <v>0</v>
      </c>
      <c r="DF72" s="21">
        <v>0</v>
      </c>
      <c r="DG72" s="21">
        <v>0</v>
      </c>
      <c r="DH72" s="22">
        <v>0</v>
      </c>
      <c r="DI72" s="21">
        <v>0</v>
      </c>
      <c r="DJ72" s="21">
        <v>0</v>
      </c>
      <c r="DK72" s="21">
        <v>0</v>
      </c>
      <c r="DL72" s="21">
        <v>37818287.969999991</v>
      </c>
    </row>
    <row r="73" spans="1:116" ht="12.75" customHeight="1" x14ac:dyDescent="0.2">
      <c r="A73" s="64" t="s">
        <v>279</v>
      </c>
      <c r="B73" s="20">
        <v>3015</v>
      </c>
      <c r="C73" s="65" t="s">
        <v>251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3276886.62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2">
        <v>140960001</v>
      </c>
      <c r="CJ73" s="21">
        <v>0</v>
      </c>
      <c r="CK73" s="21">
        <v>0</v>
      </c>
      <c r="CL73" s="22">
        <v>140960001</v>
      </c>
      <c r="CM73" s="21">
        <v>0</v>
      </c>
      <c r="CN73" s="21">
        <v>140960001</v>
      </c>
      <c r="CO73" s="22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49392676.969999991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2">
        <v>0</v>
      </c>
      <c r="DC73" s="21">
        <v>0</v>
      </c>
      <c r="DD73" s="21">
        <v>0</v>
      </c>
      <c r="DE73" s="22">
        <v>0</v>
      </c>
      <c r="DF73" s="21">
        <v>0</v>
      </c>
      <c r="DG73" s="21">
        <v>0</v>
      </c>
      <c r="DH73" s="22">
        <v>0</v>
      </c>
      <c r="DI73" s="21">
        <v>0</v>
      </c>
      <c r="DJ73" s="21">
        <v>0</v>
      </c>
      <c r="DK73" s="21">
        <v>0</v>
      </c>
      <c r="DL73" s="21">
        <v>193629564.58999997</v>
      </c>
    </row>
    <row r="74" spans="1:116" ht="12.75" customHeight="1" x14ac:dyDescent="0.2">
      <c r="A74" s="64" t="s">
        <v>281</v>
      </c>
      <c r="B74" s="20">
        <v>3016</v>
      </c>
      <c r="C74" s="65" t="s">
        <v>251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1211454.1599999734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2">
        <v>210026710.72999924</v>
      </c>
      <c r="CJ74" s="21">
        <v>0</v>
      </c>
      <c r="CK74" s="21">
        <v>1872</v>
      </c>
      <c r="CL74" s="22">
        <v>196526059.39999801</v>
      </c>
      <c r="CM74" s="21">
        <v>34872.53</v>
      </c>
      <c r="CN74" s="21">
        <v>196491186.86999801</v>
      </c>
      <c r="CO74" s="22">
        <v>13498779.33000125</v>
      </c>
      <c r="CP74" s="21">
        <v>453282.89999999997</v>
      </c>
      <c r="CQ74" s="21">
        <v>13045496.43000125</v>
      </c>
      <c r="CR74" s="21">
        <v>1295023.2600011488</v>
      </c>
      <c r="CS74" s="21">
        <v>0</v>
      </c>
      <c r="CT74" s="21">
        <v>0</v>
      </c>
      <c r="CU74" s="21">
        <v>0</v>
      </c>
      <c r="CV74" s="21">
        <v>4586057.5799999973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2">
        <v>0</v>
      </c>
      <c r="DC74" s="21">
        <v>0</v>
      </c>
      <c r="DD74" s="21">
        <v>0</v>
      </c>
      <c r="DE74" s="22">
        <v>0</v>
      </c>
      <c r="DF74" s="21">
        <v>0</v>
      </c>
      <c r="DG74" s="21">
        <v>0</v>
      </c>
      <c r="DH74" s="22">
        <v>0</v>
      </c>
      <c r="DI74" s="21">
        <v>0</v>
      </c>
      <c r="DJ74" s="21">
        <v>0</v>
      </c>
      <c r="DK74" s="21">
        <v>0</v>
      </c>
      <c r="DL74" s="21">
        <v>217119245.73000035</v>
      </c>
    </row>
    <row r="75" spans="1:116" x14ac:dyDescent="0.2">
      <c r="A75" s="64" t="s">
        <v>283</v>
      </c>
      <c r="B75" s="20">
        <v>3017</v>
      </c>
      <c r="C75" s="65" t="s">
        <v>251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71284391.000000089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2">
        <v>8438237.0300000012</v>
      </c>
      <c r="CJ75" s="21">
        <v>0</v>
      </c>
      <c r="CK75" s="21">
        <v>0</v>
      </c>
      <c r="CL75" s="22">
        <v>8438237.0300000012</v>
      </c>
      <c r="CM75" s="21">
        <v>520585.04000000004</v>
      </c>
      <c r="CN75" s="21">
        <v>7917651.9900000021</v>
      </c>
      <c r="CO75" s="22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8583336.3000000101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2">
        <v>0</v>
      </c>
      <c r="DC75" s="21">
        <v>0</v>
      </c>
      <c r="DD75" s="21">
        <v>0</v>
      </c>
      <c r="DE75" s="22">
        <v>0</v>
      </c>
      <c r="DF75" s="21">
        <v>0</v>
      </c>
      <c r="DG75" s="21">
        <v>0</v>
      </c>
      <c r="DH75" s="22">
        <v>0</v>
      </c>
      <c r="DI75" s="21">
        <v>0</v>
      </c>
      <c r="DJ75" s="21">
        <v>0</v>
      </c>
      <c r="DK75" s="21">
        <v>0</v>
      </c>
      <c r="DL75" s="21">
        <v>88305964.330000103</v>
      </c>
    </row>
    <row r="76" spans="1:116" ht="12.75" customHeight="1" x14ac:dyDescent="0.2">
      <c r="A76" s="64" t="s">
        <v>285</v>
      </c>
      <c r="B76" s="20">
        <v>3018</v>
      </c>
      <c r="C76" s="65" t="s">
        <v>251</v>
      </c>
      <c r="D76" s="22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2174088.7699999996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2">
        <v>0</v>
      </c>
      <c r="CJ76" s="21">
        <v>0</v>
      </c>
      <c r="CK76" s="21">
        <v>0</v>
      </c>
      <c r="CL76" s="22">
        <v>0</v>
      </c>
      <c r="CM76" s="21">
        <v>0</v>
      </c>
      <c r="CN76" s="21">
        <v>0</v>
      </c>
      <c r="CO76" s="22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204030049.95999992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2">
        <v>0</v>
      </c>
      <c r="DC76" s="21">
        <v>0</v>
      </c>
      <c r="DD76" s="21">
        <v>0</v>
      </c>
      <c r="DE76" s="22">
        <v>0</v>
      </c>
      <c r="DF76" s="21">
        <v>0</v>
      </c>
      <c r="DG76" s="21">
        <v>0</v>
      </c>
      <c r="DH76" s="22">
        <v>0</v>
      </c>
      <c r="DI76" s="21">
        <v>0</v>
      </c>
      <c r="DJ76" s="21">
        <v>0</v>
      </c>
      <c r="DK76" s="21">
        <v>0</v>
      </c>
      <c r="DL76" s="21">
        <v>206204138.72999993</v>
      </c>
    </row>
    <row r="77" spans="1:116" ht="12.75" customHeight="1" x14ac:dyDescent="0.2">
      <c r="A77" s="66" t="s">
        <v>287</v>
      </c>
      <c r="B77" s="55">
        <v>9000</v>
      </c>
      <c r="C77" s="65" t="s">
        <v>288</v>
      </c>
      <c r="D77" s="56">
        <v>34181249300.813972</v>
      </c>
      <c r="E77" s="56">
        <v>7844082142.6324959</v>
      </c>
      <c r="F77" s="56">
        <v>13758085484.767828</v>
      </c>
      <c r="G77" s="56">
        <v>12579081673.413645</v>
      </c>
      <c r="H77" s="56">
        <v>1139731770.59759</v>
      </c>
      <c r="I77" s="56">
        <v>8670402812.2900734</v>
      </c>
      <c r="J77" s="56">
        <v>154593000.94999993</v>
      </c>
      <c r="K77" s="56">
        <v>263112967.13999999</v>
      </c>
      <c r="L77" s="56">
        <v>57671260.149310492</v>
      </c>
      <c r="M77" s="56">
        <v>9128356.8800000008</v>
      </c>
      <c r="N77" s="56">
        <v>32076853.910000004</v>
      </c>
      <c r="O77" s="56">
        <v>5434973082.3702011</v>
      </c>
      <c r="P77" s="56">
        <v>396006.21</v>
      </c>
      <c r="Q77" s="56">
        <v>2348060094.0238533</v>
      </c>
      <c r="R77" s="56">
        <v>0</v>
      </c>
      <c r="S77" s="56">
        <v>0</v>
      </c>
      <c r="T77" s="56">
        <v>140317534816.86768</v>
      </c>
      <c r="U77" s="56">
        <v>1806170809.8343856</v>
      </c>
      <c r="V77" s="56">
        <v>29082427088.203159</v>
      </c>
      <c r="W77" s="56">
        <v>90201152678.188766</v>
      </c>
      <c r="X77" s="56">
        <v>127959063.96000072</v>
      </c>
      <c r="Y77" s="56">
        <v>2287804686.4243903</v>
      </c>
      <c r="Z77" s="56">
        <v>1601594854.5072763</v>
      </c>
      <c r="AA77" s="56">
        <v>1452656.6200000003</v>
      </c>
      <c r="AB77" s="56">
        <v>2255848.14</v>
      </c>
      <c r="AC77" s="56">
        <v>329677342.27474713</v>
      </c>
      <c r="AD77" s="56">
        <v>804890509.57923663</v>
      </c>
      <c r="AE77" s="56">
        <v>12418635.76</v>
      </c>
      <c r="AF77" s="56">
        <v>299857254.19026852</v>
      </c>
      <c r="AG77" s="56">
        <v>396975564.94000012</v>
      </c>
      <c r="AH77" s="56">
        <v>321321275.47000009</v>
      </c>
      <c r="AI77" s="56">
        <v>59240963.769999996</v>
      </c>
      <c r="AJ77" s="56">
        <v>57530237.499999888</v>
      </c>
      <c r="AK77" s="56">
        <v>23013453.32940701</v>
      </c>
      <c r="AL77" s="56">
        <v>0</v>
      </c>
      <c r="AM77" s="56">
        <v>740732275.90491807</v>
      </c>
      <c r="AN77" s="56">
        <v>14042712.979997002</v>
      </c>
      <c r="AO77" s="56">
        <v>82407430.047000006</v>
      </c>
      <c r="AP77" s="56">
        <v>74243937.784362897</v>
      </c>
      <c r="AQ77" s="56">
        <v>0</v>
      </c>
      <c r="AR77" s="56">
        <v>0</v>
      </c>
      <c r="AS77" s="56">
        <v>0</v>
      </c>
      <c r="AT77" s="56">
        <v>9767340680.2592354</v>
      </c>
      <c r="AU77" s="56">
        <v>604687753.53798461</v>
      </c>
      <c r="AV77" s="56">
        <v>271672940.89010078</v>
      </c>
      <c r="AW77" s="56">
        <v>0</v>
      </c>
      <c r="AX77" s="56">
        <v>171595229.89022955</v>
      </c>
      <c r="AY77" s="56">
        <v>0</v>
      </c>
      <c r="AZ77" s="56">
        <v>0</v>
      </c>
      <c r="BA77" s="56">
        <v>0</v>
      </c>
      <c r="BB77" s="56">
        <v>24921.71</v>
      </c>
      <c r="BC77" s="56">
        <v>0</v>
      </c>
      <c r="BD77" s="56">
        <v>6126901111.5471144</v>
      </c>
      <c r="BE77" s="56">
        <v>135051402.69190484</v>
      </c>
      <c r="BF77" s="56">
        <v>0</v>
      </c>
      <c r="BG77" s="56">
        <v>0</v>
      </c>
      <c r="BH77" s="56">
        <v>1486702.82</v>
      </c>
      <c r="BI77" s="56">
        <v>252632307.19957754</v>
      </c>
      <c r="BJ77" s="56">
        <v>13458181.15677</v>
      </c>
      <c r="BK77" s="56">
        <v>0</v>
      </c>
      <c r="BL77" s="56">
        <v>4702060.835664195</v>
      </c>
      <c r="BM77" s="56">
        <v>405797520.98423231</v>
      </c>
      <c r="BN77" s="56">
        <v>4169339578.5771198</v>
      </c>
      <c r="BO77" s="56">
        <v>0</v>
      </c>
      <c r="BP77" s="56">
        <v>7059898939.3932276</v>
      </c>
      <c r="BQ77" s="56">
        <v>660900329.17426741</v>
      </c>
      <c r="BR77" s="56">
        <v>2518260235.8862433</v>
      </c>
      <c r="BS77" s="56">
        <v>2250410950.6162386</v>
      </c>
      <c r="BT77" s="56">
        <v>0</v>
      </c>
      <c r="BU77" s="56">
        <v>217615.42</v>
      </c>
      <c r="BV77" s="56">
        <v>903992378.22756279</v>
      </c>
      <c r="BW77" s="56">
        <v>557888.47000000381</v>
      </c>
      <c r="BX77" s="56">
        <v>0</v>
      </c>
      <c r="BY77" s="56">
        <v>5527443.7299999977</v>
      </c>
      <c r="BZ77" s="56">
        <v>216397823.3633334</v>
      </c>
      <c r="CA77" s="56">
        <v>3699954818.1533322</v>
      </c>
      <c r="CB77" s="56">
        <v>28146022.629999999</v>
      </c>
      <c r="CC77" s="56">
        <v>494866524.60333359</v>
      </c>
      <c r="CD77" s="56">
        <v>2260243.9500000002</v>
      </c>
      <c r="CE77" s="56">
        <v>0</v>
      </c>
      <c r="CF77" s="56">
        <v>34056167.009999998</v>
      </c>
      <c r="CG77" s="56">
        <v>14266437.079999838</v>
      </c>
      <c r="CH77" s="56">
        <v>233215509.67000216</v>
      </c>
      <c r="CI77" s="56">
        <v>73520076769.343262</v>
      </c>
      <c r="CJ77" s="56">
        <v>2233946098.3999991</v>
      </c>
      <c r="CK77" s="56">
        <v>1366307764.3838792</v>
      </c>
      <c r="CL77" s="56">
        <v>29510917914.876041</v>
      </c>
      <c r="CM77" s="56">
        <v>2936915889.4755759</v>
      </c>
      <c r="CN77" s="56">
        <v>26574002025.400459</v>
      </c>
      <c r="CO77" s="56">
        <v>40408904991.68335</v>
      </c>
      <c r="CP77" s="56">
        <v>14581338810.292759</v>
      </c>
      <c r="CQ77" s="56">
        <v>25827566181.390591</v>
      </c>
      <c r="CR77" s="56">
        <v>2607030060.7889953</v>
      </c>
      <c r="CS77" s="56">
        <v>2087455177.2409999</v>
      </c>
      <c r="CT77" s="56">
        <v>27089202.899999999</v>
      </c>
      <c r="CU77" s="56">
        <v>0</v>
      </c>
      <c r="CV77" s="56">
        <v>0</v>
      </c>
      <c r="CW77" s="56">
        <v>0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439225370531.36127</v>
      </c>
    </row>
    <row r="78" spans="1:116" x14ac:dyDescent="0.2">
      <c r="A78" s="66" t="s">
        <v>290</v>
      </c>
      <c r="B78" s="55">
        <v>9001</v>
      </c>
      <c r="C78" s="65" t="s">
        <v>291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0</v>
      </c>
      <c r="AF78" s="56">
        <v>0</v>
      </c>
      <c r="AG78" s="56">
        <v>0</v>
      </c>
      <c r="AH78" s="56">
        <v>0</v>
      </c>
      <c r="AI78" s="56">
        <v>0</v>
      </c>
      <c r="AJ78" s="56">
        <v>0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0</v>
      </c>
      <c r="AQ78" s="56">
        <v>0</v>
      </c>
      <c r="AR78" s="56">
        <v>0</v>
      </c>
      <c r="AS78" s="56">
        <v>0</v>
      </c>
      <c r="AT78" s="56">
        <v>0</v>
      </c>
      <c r="AU78" s="56">
        <v>0</v>
      </c>
      <c r="AV78" s="56">
        <v>0</v>
      </c>
      <c r="AW78" s="56">
        <v>0</v>
      </c>
      <c r="AX78" s="56">
        <v>0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138035319.75084704</v>
      </c>
      <c r="BE78" s="56">
        <v>419634.21000000031</v>
      </c>
      <c r="BF78" s="56">
        <v>0</v>
      </c>
      <c r="BG78" s="56">
        <v>0</v>
      </c>
      <c r="BH78" s="56">
        <v>0</v>
      </c>
      <c r="BI78" s="56">
        <v>0</v>
      </c>
      <c r="BJ78" s="56">
        <v>0</v>
      </c>
      <c r="BK78" s="56">
        <v>0</v>
      </c>
      <c r="BL78" s="56">
        <v>0</v>
      </c>
      <c r="BM78" s="56">
        <v>0</v>
      </c>
      <c r="BN78" s="56">
        <v>0</v>
      </c>
      <c r="BO78" s="56">
        <v>0</v>
      </c>
      <c r="BP78" s="56">
        <v>0</v>
      </c>
      <c r="BQ78" s="56">
        <v>0</v>
      </c>
      <c r="BR78" s="56">
        <v>0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0</v>
      </c>
      <c r="BZ78" s="56">
        <v>0</v>
      </c>
      <c r="CA78" s="56">
        <v>0</v>
      </c>
      <c r="CB78" s="56">
        <v>0</v>
      </c>
      <c r="CC78" s="56">
        <v>0</v>
      </c>
      <c r="CD78" s="56">
        <v>0</v>
      </c>
      <c r="CE78" s="56">
        <v>0</v>
      </c>
      <c r="CF78" s="56">
        <v>0</v>
      </c>
      <c r="CG78" s="56">
        <v>0</v>
      </c>
      <c r="CH78" s="56">
        <v>0</v>
      </c>
      <c r="CI78" s="56">
        <v>1086452375.0619993</v>
      </c>
      <c r="CJ78" s="56">
        <v>201880.86</v>
      </c>
      <c r="CK78" s="56">
        <v>275153252.82999998</v>
      </c>
      <c r="CL78" s="56">
        <v>435705161.07999802</v>
      </c>
      <c r="CM78" s="56">
        <v>1322493.23</v>
      </c>
      <c r="CN78" s="56">
        <v>434382667.849998</v>
      </c>
      <c r="CO78" s="56">
        <v>375392080.29200125</v>
      </c>
      <c r="CP78" s="56">
        <v>48219079.32</v>
      </c>
      <c r="CQ78" s="56">
        <v>327173000.97200125</v>
      </c>
      <c r="CR78" s="56">
        <v>152812420.63000116</v>
      </c>
      <c r="CS78" s="56">
        <v>0</v>
      </c>
      <c r="CT78" s="56">
        <v>0</v>
      </c>
      <c r="CU78" s="56">
        <v>15438124.100000011</v>
      </c>
      <c r="CV78" s="56">
        <v>13368585022.857494</v>
      </c>
      <c r="CW78" s="56">
        <v>0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14761742896.610346</v>
      </c>
    </row>
    <row r="79" spans="1:116" x14ac:dyDescent="0.2">
      <c r="A79" s="66" t="s">
        <v>293</v>
      </c>
      <c r="B79" s="55">
        <v>9003</v>
      </c>
      <c r="C79" s="65" t="s">
        <v>294</v>
      </c>
      <c r="D79" s="56">
        <v>34181249300.813972</v>
      </c>
      <c r="E79" s="56">
        <v>7844082142.6324959</v>
      </c>
      <c r="F79" s="56">
        <v>13758085484.767828</v>
      </c>
      <c r="G79" s="56">
        <v>12579081673.413645</v>
      </c>
      <c r="H79" s="56">
        <v>1139731770.59759</v>
      </c>
      <c r="I79" s="56">
        <v>8670402812.2900734</v>
      </c>
      <c r="J79" s="56">
        <v>154593000.94999993</v>
      </c>
      <c r="K79" s="56">
        <v>263112967.13999999</v>
      </c>
      <c r="L79" s="56">
        <v>57671260.149310492</v>
      </c>
      <c r="M79" s="56">
        <v>9128356.8800000008</v>
      </c>
      <c r="N79" s="56">
        <v>32076853.910000004</v>
      </c>
      <c r="O79" s="56">
        <v>5434973082.3702011</v>
      </c>
      <c r="P79" s="56">
        <v>396006.21</v>
      </c>
      <c r="Q79" s="56">
        <v>2348060094.0238533</v>
      </c>
      <c r="R79" s="56">
        <v>0</v>
      </c>
      <c r="S79" s="56">
        <v>0</v>
      </c>
      <c r="T79" s="56">
        <v>140317534816.86768</v>
      </c>
      <c r="U79" s="56">
        <v>1806170809.8343856</v>
      </c>
      <c r="V79" s="56">
        <v>29082427088.203159</v>
      </c>
      <c r="W79" s="56">
        <v>90201152678.188766</v>
      </c>
      <c r="X79" s="56">
        <v>127959063.96000072</v>
      </c>
      <c r="Y79" s="56">
        <v>2287804686.4243903</v>
      </c>
      <c r="Z79" s="56">
        <v>1601594854.5072763</v>
      </c>
      <c r="AA79" s="56">
        <v>1452656.6200000003</v>
      </c>
      <c r="AB79" s="56">
        <v>2255848.14</v>
      </c>
      <c r="AC79" s="56">
        <v>329677342.27474713</v>
      </c>
      <c r="AD79" s="56">
        <v>804890509.57923663</v>
      </c>
      <c r="AE79" s="56">
        <v>12418635.76</v>
      </c>
      <c r="AF79" s="56">
        <v>299857254.19026852</v>
      </c>
      <c r="AG79" s="56">
        <v>396975564.94000012</v>
      </c>
      <c r="AH79" s="56">
        <v>321321275.47000009</v>
      </c>
      <c r="AI79" s="56">
        <v>59240963.769999996</v>
      </c>
      <c r="AJ79" s="56">
        <v>57530237.499999888</v>
      </c>
      <c r="AK79" s="56">
        <v>23013453.32940701</v>
      </c>
      <c r="AL79" s="56">
        <v>0</v>
      </c>
      <c r="AM79" s="56">
        <v>740732275.90491807</v>
      </c>
      <c r="AN79" s="56">
        <v>14042712.979997002</v>
      </c>
      <c r="AO79" s="56">
        <v>82407430.047000006</v>
      </c>
      <c r="AP79" s="56">
        <v>74243937.784362897</v>
      </c>
      <c r="AQ79" s="56">
        <v>0</v>
      </c>
      <c r="AR79" s="56">
        <v>0</v>
      </c>
      <c r="AS79" s="56">
        <v>0</v>
      </c>
      <c r="AT79" s="56">
        <v>9767340680.2592354</v>
      </c>
      <c r="AU79" s="56">
        <v>604687753.53798461</v>
      </c>
      <c r="AV79" s="56">
        <v>271672940.89010078</v>
      </c>
      <c r="AW79" s="56">
        <v>0</v>
      </c>
      <c r="AX79" s="56">
        <v>171595229.89022955</v>
      </c>
      <c r="AY79" s="56">
        <v>0</v>
      </c>
      <c r="AZ79" s="56">
        <v>0</v>
      </c>
      <c r="BA79" s="56">
        <v>0</v>
      </c>
      <c r="BB79" s="56">
        <v>24921.71</v>
      </c>
      <c r="BC79" s="56">
        <v>0</v>
      </c>
      <c r="BD79" s="56">
        <v>6264936431.2979612</v>
      </c>
      <c r="BE79" s="56">
        <v>135471036.90190485</v>
      </c>
      <c r="BF79" s="56">
        <v>0</v>
      </c>
      <c r="BG79" s="56">
        <v>0</v>
      </c>
      <c r="BH79" s="56">
        <v>1486702.82</v>
      </c>
      <c r="BI79" s="56">
        <v>252632307.19957754</v>
      </c>
      <c r="BJ79" s="56">
        <v>13458181.15677</v>
      </c>
      <c r="BK79" s="56">
        <v>0</v>
      </c>
      <c r="BL79" s="56">
        <v>4702060.835664195</v>
      </c>
      <c r="BM79" s="56">
        <v>405797520.98423231</v>
      </c>
      <c r="BN79" s="56">
        <v>4169339578.5771198</v>
      </c>
      <c r="BO79" s="56">
        <v>0</v>
      </c>
      <c r="BP79" s="56">
        <v>7059898939.3932276</v>
      </c>
      <c r="BQ79" s="56">
        <v>660900329.17426741</v>
      </c>
      <c r="BR79" s="56">
        <v>2518260235.8862433</v>
      </c>
      <c r="BS79" s="56">
        <v>2250410950.6162386</v>
      </c>
      <c r="BT79" s="56">
        <v>0</v>
      </c>
      <c r="BU79" s="56">
        <v>217615.42</v>
      </c>
      <c r="BV79" s="56">
        <v>903992378.22756279</v>
      </c>
      <c r="BW79" s="56">
        <v>557888.47000000381</v>
      </c>
      <c r="BX79" s="56">
        <v>0</v>
      </c>
      <c r="BY79" s="56">
        <v>5527443.7299999977</v>
      </c>
      <c r="BZ79" s="56">
        <v>216397823.3633334</v>
      </c>
      <c r="CA79" s="56">
        <v>3699954818.1533322</v>
      </c>
      <c r="CB79" s="56">
        <v>28146022.629999999</v>
      </c>
      <c r="CC79" s="56">
        <v>494866524.60333359</v>
      </c>
      <c r="CD79" s="56">
        <v>2260243.9500000002</v>
      </c>
      <c r="CE79" s="56">
        <v>0</v>
      </c>
      <c r="CF79" s="56">
        <v>34056167.009999998</v>
      </c>
      <c r="CG79" s="56">
        <v>14266437.079999838</v>
      </c>
      <c r="CH79" s="56">
        <v>233215509.67000216</v>
      </c>
      <c r="CI79" s="56">
        <v>74606529144.405258</v>
      </c>
      <c r="CJ79" s="56">
        <v>2234147979.2599993</v>
      </c>
      <c r="CK79" s="56">
        <v>1641461017.2138791</v>
      </c>
      <c r="CL79" s="56">
        <v>29946623075.956039</v>
      </c>
      <c r="CM79" s="56">
        <v>2938238382.7055759</v>
      </c>
      <c r="CN79" s="56">
        <v>27008384693.250458</v>
      </c>
      <c r="CO79" s="56">
        <v>40784297071.975349</v>
      </c>
      <c r="CP79" s="56">
        <v>14629557889.612759</v>
      </c>
      <c r="CQ79" s="56">
        <v>26154739182.362591</v>
      </c>
      <c r="CR79" s="56">
        <v>2759842481.4189963</v>
      </c>
      <c r="CS79" s="56">
        <v>2087455177.2409999</v>
      </c>
      <c r="CT79" s="56">
        <v>27089202.899999999</v>
      </c>
      <c r="CU79" s="56">
        <v>15438124.100000011</v>
      </c>
      <c r="CV79" s="56">
        <v>13368585022.857494</v>
      </c>
      <c r="CW79" s="56">
        <v>0</v>
      </c>
      <c r="CX79" s="56">
        <v>0</v>
      </c>
      <c r="CY79" s="56">
        <v>0</v>
      </c>
      <c r="CZ79" s="56">
        <v>0</v>
      </c>
      <c r="DA79" s="56">
        <v>0</v>
      </c>
      <c r="DB79" s="56">
        <v>0</v>
      </c>
      <c r="DC79" s="56">
        <v>0</v>
      </c>
      <c r="DD79" s="56">
        <v>0</v>
      </c>
      <c r="DE79" s="56">
        <v>0</v>
      </c>
      <c r="DF79" s="56">
        <v>0</v>
      </c>
      <c r="DG79" s="56">
        <v>0</v>
      </c>
      <c r="DH79" s="56">
        <v>0</v>
      </c>
      <c r="DI79" s="56">
        <v>0</v>
      </c>
      <c r="DJ79" s="56">
        <v>0</v>
      </c>
      <c r="DK79" s="56">
        <v>0</v>
      </c>
      <c r="DL79" s="56">
        <v>453987113427.97162</v>
      </c>
    </row>
    <row r="120" spans="3:3" x14ac:dyDescent="0.2">
      <c r="C120" s="3"/>
    </row>
    <row r="139" spans="1:3" x14ac:dyDescent="0.2">
      <c r="C139" s="3"/>
    </row>
    <row r="140" spans="1:3" x14ac:dyDescent="0.2">
      <c r="C140" s="3"/>
    </row>
    <row r="141" spans="1:3" x14ac:dyDescent="0.2">
      <c r="A141" s="3"/>
      <c r="B141" s="3"/>
      <c r="C141" s="3"/>
    </row>
    <row r="142" spans="1:3" x14ac:dyDescent="0.2">
      <c r="A142" s="3"/>
      <c r="B142" s="3"/>
      <c r="C142" s="3"/>
    </row>
    <row r="143" spans="1:3" x14ac:dyDescent="0.2">
      <c r="A143" s="3"/>
      <c r="B143" s="3"/>
      <c r="C143" s="3"/>
    </row>
    <row r="144" spans="1:3" x14ac:dyDescent="0.2">
      <c r="A144" s="3"/>
      <c r="B144" s="3"/>
      <c r="C144" s="3"/>
    </row>
    <row r="145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4BB7B-9D1B-4F29-BAC0-D6C955A18846}">
  <dimension ref="A1:DL145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10</v>
      </c>
      <c r="B2" s="2"/>
      <c r="C2" s="2"/>
    </row>
    <row r="3" spans="1:116" ht="15" customHeight="1" x14ac:dyDescent="0.25">
      <c r="A3" s="4" t="s">
        <v>356</v>
      </c>
      <c r="B3" s="2"/>
      <c r="C3" s="2"/>
    </row>
    <row r="4" spans="1:116" ht="22.5" customHeight="1" x14ac:dyDescent="0.2"/>
    <row r="5" spans="1:116" ht="22.5" customHeight="1" x14ac:dyDescent="0.2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773</v>
      </c>
      <c r="BX5" s="10">
        <v>774</v>
      </c>
      <c r="BY5" s="10">
        <v>775</v>
      </c>
      <c r="BZ5" s="10">
        <v>776</v>
      </c>
      <c r="CA5" s="10">
        <v>777</v>
      </c>
      <c r="CB5" s="10">
        <v>778</v>
      </c>
      <c r="CC5" s="10">
        <v>779</v>
      </c>
      <c r="CD5" s="10">
        <v>780</v>
      </c>
      <c r="CE5" s="10">
        <v>781</v>
      </c>
      <c r="CF5" s="10">
        <v>782</v>
      </c>
      <c r="CG5" s="10">
        <v>783</v>
      </c>
      <c r="CH5" s="10">
        <v>784</v>
      </c>
      <c r="CI5" s="10">
        <v>785</v>
      </c>
      <c r="CJ5" s="10">
        <v>904</v>
      </c>
      <c r="CK5" s="10">
        <v>905</v>
      </c>
      <c r="CL5" s="10">
        <v>906</v>
      </c>
      <c r="CM5" s="10">
        <v>90601</v>
      </c>
      <c r="CN5" s="10">
        <v>90602</v>
      </c>
      <c r="CO5" s="10">
        <v>907</v>
      </c>
      <c r="CP5" s="10">
        <v>90701</v>
      </c>
      <c r="CQ5" s="10">
        <v>90702</v>
      </c>
      <c r="CR5" s="10">
        <v>786</v>
      </c>
      <c r="CS5" s="10">
        <v>789</v>
      </c>
      <c r="CT5" s="10">
        <v>798</v>
      </c>
      <c r="CU5" s="10">
        <v>790</v>
      </c>
      <c r="CV5" s="10">
        <v>791</v>
      </c>
      <c r="CW5" s="10">
        <v>792</v>
      </c>
      <c r="CX5" s="10">
        <v>793</v>
      </c>
      <c r="CY5" s="10">
        <v>794</v>
      </c>
      <c r="CZ5" s="10">
        <v>795</v>
      </c>
      <c r="DA5" s="10">
        <v>796</v>
      </c>
      <c r="DB5" s="10">
        <v>797</v>
      </c>
      <c r="DC5" s="10">
        <v>908</v>
      </c>
      <c r="DD5" s="10">
        <v>909</v>
      </c>
      <c r="DE5" s="10">
        <v>910</v>
      </c>
      <c r="DF5" s="10">
        <v>91001</v>
      </c>
      <c r="DG5" s="10">
        <v>91002</v>
      </c>
      <c r="DH5" s="10">
        <v>911</v>
      </c>
      <c r="DI5" s="10">
        <v>91101</v>
      </c>
      <c r="DJ5" s="10">
        <v>91102</v>
      </c>
      <c r="DK5" s="10">
        <v>799</v>
      </c>
      <c r="DL5" s="5"/>
    </row>
    <row r="6" spans="1:116" ht="80.099999999999994" customHeight="1" x14ac:dyDescent="0.2">
      <c r="A6" s="63" t="s">
        <v>141</v>
      </c>
      <c r="B6" s="63" t="s">
        <v>142</v>
      </c>
      <c r="C6" s="63" t="s">
        <v>143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110</v>
      </c>
      <c r="I6" s="7" t="s">
        <v>48</v>
      </c>
      <c r="J6" s="7" t="s">
        <v>14</v>
      </c>
      <c r="K6" s="7" t="s">
        <v>105</v>
      </c>
      <c r="L6" s="7" t="s">
        <v>106</v>
      </c>
      <c r="M6" s="7" t="s">
        <v>107</v>
      </c>
      <c r="N6" s="7" t="s">
        <v>98</v>
      </c>
      <c r="O6" s="7" t="s">
        <v>41</v>
      </c>
      <c r="P6" s="7" t="s">
        <v>42</v>
      </c>
      <c r="Q6" s="7" t="s">
        <v>37</v>
      </c>
      <c r="R6" s="7" t="s">
        <v>312</v>
      </c>
      <c r="S6" s="7" t="s">
        <v>74</v>
      </c>
      <c r="T6" s="7" t="s">
        <v>75</v>
      </c>
      <c r="U6" s="7" t="s">
        <v>76</v>
      </c>
      <c r="V6" s="7" t="s">
        <v>77</v>
      </c>
      <c r="W6" s="7" t="s">
        <v>30</v>
      </c>
      <c r="X6" s="7" t="s">
        <v>15</v>
      </c>
      <c r="Y6" s="7" t="s">
        <v>83</v>
      </c>
      <c r="Z6" s="7" t="s">
        <v>84</v>
      </c>
      <c r="AA6" s="7" t="s">
        <v>85</v>
      </c>
      <c r="AB6" s="7" t="s">
        <v>86</v>
      </c>
      <c r="AC6" s="7" t="s">
        <v>56</v>
      </c>
      <c r="AD6" s="7" t="s">
        <v>57</v>
      </c>
      <c r="AE6" s="7" t="s">
        <v>87</v>
      </c>
      <c r="AF6" s="7" t="s">
        <v>88</v>
      </c>
      <c r="AG6" s="7" t="s">
        <v>35</v>
      </c>
      <c r="AH6" s="7" t="s">
        <v>79</v>
      </c>
      <c r="AI6" s="7" t="s">
        <v>16</v>
      </c>
      <c r="AJ6" s="7" t="s">
        <v>313</v>
      </c>
      <c r="AK6" s="7" t="s">
        <v>90</v>
      </c>
      <c r="AL6" s="7" t="s">
        <v>91</v>
      </c>
      <c r="AM6" s="7" t="s">
        <v>92</v>
      </c>
      <c r="AN6" s="7" t="s">
        <v>93</v>
      </c>
      <c r="AO6" s="7" t="s">
        <v>81</v>
      </c>
      <c r="AP6" s="7" t="s">
        <v>108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99</v>
      </c>
      <c r="AZ6" s="7" t="s">
        <v>100</v>
      </c>
      <c r="BA6" s="7" t="s">
        <v>101</v>
      </c>
      <c r="BB6" s="7" t="s">
        <v>111</v>
      </c>
      <c r="BC6" s="7" t="s">
        <v>112</v>
      </c>
      <c r="BD6" s="7" t="s">
        <v>17</v>
      </c>
      <c r="BE6" s="7" t="s">
        <v>18</v>
      </c>
      <c r="BF6" s="7" t="s">
        <v>113</v>
      </c>
      <c r="BG6" s="7" t="s">
        <v>114</v>
      </c>
      <c r="BH6" s="7" t="s">
        <v>115</v>
      </c>
      <c r="BI6" s="7" t="s">
        <v>102</v>
      </c>
      <c r="BJ6" s="7" t="s">
        <v>103</v>
      </c>
      <c r="BK6" s="7" t="s">
        <v>116</v>
      </c>
      <c r="BL6" s="7" t="s">
        <v>117</v>
      </c>
      <c r="BM6" s="7" t="s">
        <v>118</v>
      </c>
      <c r="BN6" s="7" t="s">
        <v>120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94</v>
      </c>
      <c r="BU6" s="7" t="s">
        <v>314</v>
      </c>
      <c r="BV6" s="7" t="s">
        <v>96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20</v>
      </c>
      <c r="CI6" s="7" t="s">
        <v>21</v>
      </c>
      <c r="CJ6" s="7" t="s">
        <v>22</v>
      </c>
      <c r="CK6" s="7" t="s">
        <v>23</v>
      </c>
      <c r="CL6" s="7" t="s">
        <v>24</v>
      </c>
      <c r="CM6" s="7" t="s">
        <v>25</v>
      </c>
      <c r="CN6" s="7" t="s">
        <v>26</v>
      </c>
      <c r="CO6" s="7" t="s">
        <v>27</v>
      </c>
      <c r="CP6" s="7" t="s">
        <v>25</v>
      </c>
      <c r="CQ6" s="7" t="s">
        <v>26</v>
      </c>
      <c r="CR6" s="7" t="s">
        <v>28</v>
      </c>
      <c r="CS6" s="7" t="s">
        <v>122</v>
      </c>
      <c r="CT6" s="7" t="s">
        <v>123</v>
      </c>
      <c r="CU6" s="7" t="s">
        <v>125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20</v>
      </c>
      <c r="DB6" s="7" t="s">
        <v>21</v>
      </c>
      <c r="DC6" s="7" t="s">
        <v>22</v>
      </c>
      <c r="DD6" s="7" t="s">
        <v>23</v>
      </c>
      <c r="DE6" s="7" t="s">
        <v>24</v>
      </c>
      <c r="DF6" s="7" t="s">
        <v>25</v>
      </c>
      <c r="DG6" s="7" t="s">
        <v>26</v>
      </c>
      <c r="DH6" s="7" t="s">
        <v>27</v>
      </c>
      <c r="DI6" s="7" t="s">
        <v>25</v>
      </c>
      <c r="DJ6" s="7" t="s">
        <v>26</v>
      </c>
      <c r="DK6" s="7" t="s">
        <v>131</v>
      </c>
      <c r="DL6" s="69" t="s">
        <v>355</v>
      </c>
    </row>
    <row r="7" spans="1:116" ht="12.75" customHeight="1" x14ac:dyDescent="0.2">
      <c r="A7" s="64" t="s">
        <v>145</v>
      </c>
      <c r="B7" s="20">
        <v>1001</v>
      </c>
      <c r="C7" s="65" t="s">
        <v>146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2">
        <v>0</v>
      </c>
      <c r="CJ7" s="21">
        <v>0</v>
      </c>
      <c r="CK7" s="21">
        <v>0</v>
      </c>
      <c r="CL7" s="22">
        <v>0</v>
      </c>
      <c r="CM7" s="21">
        <v>0</v>
      </c>
      <c r="CN7" s="21">
        <v>0</v>
      </c>
      <c r="CO7" s="22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2">
        <v>0</v>
      </c>
      <c r="DC7" s="21">
        <v>0</v>
      </c>
      <c r="DD7" s="21">
        <v>0</v>
      </c>
      <c r="DE7" s="22">
        <v>0</v>
      </c>
      <c r="DF7" s="21">
        <v>0</v>
      </c>
      <c r="DG7" s="21">
        <v>0</v>
      </c>
      <c r="DH7" s="22">
        <v>0</v>
      </c>
      <c r="DI7" s="21">
        <v>0</v>
      </c>
      <c r="DJ7" s="21">
        <v>0</v>
      </c>
      <c r="DK7" s="21">
        <v>0</v>
      </c>
      <c r="DL7" s="21">
        <v>0</v>
      </c>
    </row>
    <row r="8" spans="1:116" ht="12.75" customHeight="1" x14ac:dyDescent="0.2">
      <c r="A8" s="64" t="s">
        <v>148</v>
      </c>
      <c r="B8" s="20">
        <v>1003</v>
      </c>
      <c r="C8" s="65" t="s">
        <v>146</v>
      </c>
      <c r="D8" s="22">
        <v>1246123341.05</v>
      </c>
      <c r="E8" s="21">
        <v>547625987.54999995</v>
      </c>
      <c r="F8" s="21">
        <v>337881287.30000001</v>
      </c>
      <c r="G8" s="21">
        <v>360616066.19999999</v>
      </c>
      <c r="H8" s="21">
        <v>101936219.67</v>
      </c>
      <c r="I8" s="21">
        <v>226632040.90000001</v>
      </c>
      <c r="J8" s="21">
        <v>2077032.66</v>
      </c>
      <c r="K8" s="21">
        <v>0</v>
      </c>
      <c r="L8" s="21">
        <v>0</v>
      </c>
      <c r="M8" s="21">
        <v>0</v>
      </c>
      <c r="N8" s="21">
        <v>1046799.85</v>
      </c>
      <c r="O8" s="21">
        <v>9075434.3399999999</v>
      </c>
      <c r="P8" s="21">
        <v>0</v>
      </c>
      <c r="Q8" s="21">
        <v>25789019.190000001</v>
      </c>
      <c r="R8" s="21">
        <v>0</v>
      </c>
      <c r="S8" s="21">
        <v>0</v>
      </c>
      <c r="T8" s="21">
        <v>177017377.12</v>
      </c>
      <c r="U8" s="21">
        <v>0</v>
      </c>
      <c r="V8" s="21">
        <v>28949136.760000002</v>
      </c>
      <c r="W8" s="21">
        <v>486590797.43000001</v>
      </c>
      <c r="X8" s="21">
        <v>98833.05</v>
      </c>
      <c r="Y8" s="21">
        <v>10092465.77</v>
      </c>
      <c r="Z8" s="21">
        <v>32171655.18</v>
      </c>
      <c r="AA8" s="21">
        <v>125</v>
      </c>
      <c r="AB8" s="21">
        <v>0</v>
      </c>
      <c r="AC8" s="21">
        <v>79498666.489999995</v>
      </c>
      <c r="AD8" s="21">
        <v>291109381.45999998</v>
      </c>
      <c r="AE8" s="21">
        <v>0</v>
      </c>
      <c r="AF8" s="21">
        <v>539492.99</v>
      </c>
      <c r="AG8" s="21">
        <v>27528909.59</v>
      </c>
      <c r="AH8" s="21">
        <v>587851.78</v>
      </c>
      <c r="AI8" s="21">
        <v>0</v>
      </c>
      <c r="AJ8" s="21">
        <v>10051.52</v>
      </c>
      <c r="AK8" s="21">
        <v>17217.22</v>
      </c>
      <c r="AL8" s="21">
        <v>0</v>
      </c>
      <c r="AM8" s="21">
        <v>19716322.510000002</v>
      </c>
      <c r="AN8" s="21">
        <v>0</v>
      </c>
      <c r="AO8" s="21">
        <v>0</v>
      </c>
      <c r="AP8" s="21">
        <v>24235605.890000001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239891885.03999999</v>
      </c>
      <c r="BC8" s="21">
        <v>0</v>
      </c>
      <c r="BD8" s="21">
        <v>51302145.600000001</v>
      </c>
      <c r="BE8" s="21">
        <v>0</v>
      </c>
      <c r="BF8" s="21">
        <v>0</v>
      </c>
      <c r="BG8" s="21">
        <v>0</v>
      </c>
      <c r="BH8" s="21">
        <v>0</v>
      </c>
      <c r="BI8" s="21">
        <v>2797603.64</v>
      </c>
      <c r="BJ8" s="21">
        <v>0</v>
      </c>
      <c r="BK8" s="21">
        <v>0</v>
      </c>
      <c r="BL8" s="21">
        <v>0</v>
      </c>
      <c r="BM8" s="21">
        <v>27248727.879999999</v>
      </c>
      <c r="BN8" s="21">
        <v>716031.68</v>
      </c>
      <c r="BO8" s="21">
        <v>0</v>
      </c>
      <c r="BP8" s="21">
        <v>101478028.61</v>
      </c>
      <c r="BQ8" s="21">
        <v>153460.01999999999</v>
      </c>
      <c r="BR8" s="21">
        <v>7416338.8600000003</v>
      </c>
      <c r="BS8" s="21">
        <v>241818893.44999343</v>
      </c>
      <c r="BT8" s="21">
        <v>0</v>
      </c>
      <c r="BU8" s="21">
        <v>0</v>
      </c>
      <c r="BV8" s="21">
        <v>4716557.17</v>
      </c>
      <c r="BW8" s="21">
        <v>0</v>
      </c>
      <c r="BX8" s="21">
        <v>0</v>
      </c>
      <c r="BY8" s="21">
        <v>0</v>
      </c>
      <c r="BZ8" s="21">
        <v>215273.05</v>
      </c>
      <c r="CA8" s="21">
        <v>9188406.2899999991</v>
      </c>
      <c r="CB8" s="21">
        <v>0</v>
      </c>
      <c r="CC8" s="21">
        <v>10186.5</v>
      </c>
      <c r="CD8" s="21">
        <v>137803.57</v>
      </c>
      <c r="CE8" s="21">
        <v>0</v>
      </c>
      <c r="CF8" s="21">
        <v>0</v>
      </c>
      <c r="CG8" s="21">
        <v>0</v>
      </c>
      <c r="CH8" s="21">
        <v>292234310.44999939</v>
      </c>
      <c r="CI8" s="22">
        <v>279021452.87000346</v>
      </c>
      <c r="CJ8" s="21">
        <v>5189095.5799999917</v>
      </c>
      <c r="CK8" s="21">
        <v>0</v>
      </c>
      <c r="CL8" s="22">
        <v>131811970.28000003</v>
      </c>
      <c r="CM8" s="21">
        <v>50591751.549999885</v>
      </c>
      <c r="CN8" s="21">
        <v>81220218.730000153</v>
      </c>
      <c r="CO8" s="22">
        <v>142020387.01000348</v>
      </c>
      <c r="CP8" s="21">
        <v>15833507.610000003</v>
      </c>
      <c r="CQ8" s="21">
        <v>126186879.40000348</v>
      </c>
      <c r="CR8" s="21">
        <v>16994341.220003545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2">
        <v>0</v>
      </c>
      <c r="DC8" s="21">
        <v>0</v>
      </c>
      <c r="DD8" s="21">
        <v>0</v>
      </c>
      <c r="DE8" s="22">
        <v>0</v>
      </c>
      <c r="DF8" s="21">
        <v>0</v>
      </c>
      <c r="DG8" s="21">
        <v>0</v>
      </c>
      <c r="DH8" s="22">
        <v>0</v>
      </c>
      <c r="DI8" s="21">
        <v>0</v>
      </c>
      <c r="DJ8" s="21">
        <v>0</v>
      </c>
      <c r="DK8" s="21">
        <v>0</v>
      </c>
      <c r="DL8" s="21">
        <v>4066185223.3199987</v>
      </c>
    </row>
    <row r="9" spans="1:116" ht="12.75" customHeight="1" x14ac:dyDescent="0.2">
      <c r="A9" s="64" t="s">
        <v>150</v>
      </c>
      <c r="B9" s="20">
        <v>1004</v>
      </c>
      <c r="C9" s="65" t="s">
        <v>146</v>
      </c>
      <c r="D9" s="22">
        <v>556743510.54400003</v>
      </c>
      <c r="E9" s="21">
        <v>255338138.97000009</v>
      </c>
      <c r="F9" s="21">
        <v>264357572.65999994</v>
      </c>
      <c r="G9" s="21">
        <v>37047798.91399999</v>
      </c>
      <c r="H9" s="21">
        <v>7578879.0699999994</v>
      </c>
      <c r="I9" s="21">
        <v>247709277.09999999</v>
      </c>
      <c r="J9" s="21">
        <v>19181.96</v>
      </c>
      <c r="K9" s="21">
        <v>0</v>
      </c>
      <c r="L9" s="21">
        <v>0</v>
      </c>
      <c r="M9" s="21">
        <v>0</v>
      </c>
      <c r="N9" s="21">
        <v>0</v>
      </c>
      <c r="O9" s="21">
        <v>6191578.5300000003</v>
      </c>
      <c r="P9" s="21">
        <v>0</v>
      </c>
      <c r="Q9" s="21">
        <v>2984027.23</v>
      </c>
      <c r="R9" s="21">
        <v>0</v>
      </c>
      <c r="S9" s="21">
        <v>0</v>
      </c>
      <c r="T9" s="21">
        <v>167726287.59999999</v>
      </c>
      <c r="U9" s="21">
        <v>319618.57999999996</v>
      </c>
      <c r="V9" s="21">
        <v>43568616.25</v>
      </c>
      <c r="W9" s="21">
        <v>506480626.6899997</v>
      </c>
      <c r="X9" s="21">
        <v>32138.04</v>
      </c>
      <c r="Y9" s="21">
        <v>8841462.4499999993</v>
      </c>
      <c r="Z9" s="21">
        <v>3679839.1300000008</v>
      </c>
      <c r="AA9" s="21">
        <v>7968.83</v>
      </c>
      <c r="AB9" s="21">
        <v>0</v>
      </c>
      <c r="AC9" s="21">
        <v>364085.44000000006</v>
      </c>
      <c r="AD9" s="21">
        <v>153007740.16000003</v>
      </c>
      <c r="AE9" s="21">
        <v>0</v>
      </c>
      <c r="AF9" s="21">
        <v>168484.36000000002</v>
      </c>
      <c r="AG9" s="21">
        <v>352872.1</v>
      </c>
      <c r="AH9" s="21">
        <v>474125.10000000003</v>
      </c>
      <c r="AI9" s="21">
        <v>12404.93</v>
      </c>
      <c r="AJ9" s="21">
        <v>388268.36000000004</v>
      </c>
      <c r="AK9" s="21">
        <v>32007.390000000003</v>
      </c>
      <c r="AL9" s="21">
        <v>0</v>
      </c>
      <c r="AM9" s="21">
        <v>225272.71999999997</v>
      </c>
      <c r="AN9" s="21">
        <v>23164.29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192691327.95999995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160268.73000000004</v>
      </c>
      <c r="BO9" s="21">
        <v>0</v>
      </c>
      <c r="BP9" s="21">
        <v>71761057.820000038</v>
      </c>
      <c r="BQ9" s="21">
        <v>2539984.83</v>
      </c>
      <c r="BR9" s="21">
        <v>16137482.360000001</v>
      </c>
      <c r="BS9" s="21">
        <v>16792635.650000006</v>
      </c>
      <c r="BT9" s="21">
        <v>0</v>
      </c>
      <c r="BU9" s="21">
        <v>0</v>
      </c>
      <c r="BV9" s="21">
        <v>3315664.51</v>
      </c>
      <c r="BW9" s="21">
        <v>0</v>
      </c>
      <c r="BX9" s="21">
        <v>0</v>
      </c>
      <c r="BY9" s="21">
        <v>0</v>
      </c>
      <c r="BZ9" s="21">
        <v>1132229.22</v>
      </c>
      <c r="CA9" s="21">
        <v>7717987.0500000007</v>
      </c>
      <c r="CB9" s="21">
        <v>113594.47</v>
      </c>
      <c r="CC9" s="21">
        <v>30711009.110000007</v>
      </c>
      <c r="CD9" s="21">
        <v>0</v>
      </c>
      <c r="CE9" s="21">
        <v>0</v>
      </c>
      <c r="CF9" s="21">
        <v>0</v>
      </c>
      <c r="CG9" s="21">
        <v>58019.06</v>
      </c>
      <c r="CH9" s="21">
        <v>0</v>
      </c>
      <c r="CI9" s="22">
        <v>2864242701.5699348</v>
      </c>
      <c r="CJ9" s="21">
        <v>0</v>
      </c>
      <c r="CK9" s="21">
        <v>521091.88000000006</v>
      </c>
      <c r="CL9" s="22">
        <v>1139488769.4299376</v>
      </c>
      <c r="CM9" s="21">
        <v>112870141.56000018</v>
      </c>
      <c r="CN9" s="21">
        <v>1026618627.8699374</v>
      </c>
      <c r="CO9" s="22">
        <v>1724232840.2599974</v>
      </c>
      <c r="CP9" s="21">
        <v>594659610.68000042</v>
      </c>
      <c r="CQ9" s="21">
        <v>1129573229.5799968</v>
      </c>
      <c r="CR9" s="21">
        <v>22423124.249999996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2">
        <v>0</v>
      </c>
      <c r="DC9" s="21">
        <v>0</v>
      </c>
      <c r="DD9" s="21">
        <v>0</v>
      </c>
      <c r="DE9" s="22">
        <v>0</v>
      </c>
      <c r="DF9" s="21">
        <v>0</v>
      </c>
      <c r="DG9" s="21">
        <v>0</v>
      </c>
      <c r="DH9" s="22">
        <v>0</v>
      </c>
      <c r="DI9" s="21">
        <v>0</v>
      </c>
      <c r="DJ9" s="21">
        <v>0</v>
      </c>
      <c r="DK9" s="21">
        <v>0</v>
      </c>
      <c r="DL9" s="21">
        <v>4936728523.4439335</v>
      </c>
    </row>
    <row r="10" spans="1:116" ht="12.75" customHeight="1" x14ac:dyDescent="0.2">
      <c r="A10" s="64" t="s">
        <v>152</v>
      </c>
      <c r="B10" s="20">
        <v>1005</v>
      </c>
      <c r="C10" s="65" t="s">
        <v>146</v>
      </c>
      <c r="D10" s="22">
        <v>2369839405.5400019</v>
      </c>
      <c r="E10" s="21">
        <v>811712221.16000092</v>
      </c>
      <c r="F10" s="21">
        <v>779311411.74000108</v>
      </c>
      <c r="G10" s="21">
        <v>778815772.63999999</v>
      </c>
      <c r="H10" s="21">
        <v>71031569.420000002</v>
      </c>
      <c r="I10" s="21">
        <v>481009676.55998898</v>
      </c>
      <c r="J10" s="21">
        <v>1940923.47</v>
      </c>
      <c r="K10" s="21">
        <v>177810713.56</v>
      </c>
      <c r="L10" s="21">
        <v>0</v>
      </c>
      <c r="M10" s="21">
        <v>0</v>
      </c>
      <c r="N10" s="21">
        <v>1068787.98</v>
      </c>
      <c r="O10" s="21">
        <v>144131055.81</v>
      </c>
      <c r="P10" s="21">
        <v>238.1</v>
      </c>
      <c r="Q10" s="21">
        <v>49055106.969999999</v>
      </c>
      <c r="R10" s="21">
        <v>0</v>
      </c>
      <c r="S10" s="21">
        <v>0</v>
      </c>
      <c r="T10" s="21">
        <v>728814829.04015899</v>
      </c>
      <c r="U10" s="21">
        <v>15330959.73</v>
      </c>
      <c r="V10" s="21">
        <v>349936914.25997102</v>
      </c>
      <c r="W10" s="21">
        <v>1884639428.8700402</v>
      </c>
      <c r="X10" s="21">
        <v>1359333.49</v>
      </c>
      <c r="Y10" s="21">
        <v>74912616.85999991</v>
      </c>
      <c r="Z10" s="21">
        <v>47384538.929964498</v>
      </c>
      <c r="AA10" s="21">
        <v>80833.350000000006</v>
      </c>
      <c r="AB10" s="21">
        <v>0</v>
      </c>
      <c r="AC10" s="21">
        <v>25427719.440003701</v>
      </c>
      <c r="AD10" s="21">
        <v>39732615.2300006</v>
      </c>
      <c r="AE10" s="21">
        <v>0</v>
      </c>
      <c r="AF10" s="21">
        <v>3168225.32</v>
      </c>
      <c r="AG10" s="21">
        <v>6718835.6100000003</v>
      </c>
      <c r="AH10" s="21">
        <v>7072627.54</v>
      </c>
      <c r="AI10" s="21">
        <v>290100.96000000002</v>
      </c>
      <c r="AJ10" s="21">
        <v>2555630.4900000002</v>
      </c>
      <c r="AK10" s="21">
        <v>375943.87</v>
      </c>
      <c r="AL10" s="21">
        <v>0</v>
      </c>
      <c r="AM10" s="21">
        <v>54306396.289999999</v>
      </c>
      <c r="AN10" s="21">
        <v>0</v>
      </c>
      <c r="AO10" s="21">
        <v>0</v>
      </c>
      <c r="AP10" s="21">
        <v>339141.67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606626412.42177093</v>
      </c>
      <c r="BE10" s="21">
        <v>0</v>
      </c>
      <c r="BF10" s="21">
        <v>0</v>
      </c>
      <c r="BG10" s="21">
        <v>0</v>
      </c>
      <c r="BH10" s="21">
        <v>0</v>
      </c>
      <c r="BI10" s="21">
        <v>1024000</v>
      </c>
      <c r="BJ10" s="21">
        <v>0</v>
      </c>
      <c r="BK10" s="21">
        <v>0</v>
      </c>
      <c r="BL10" s="21">
        <v>0</v>
      </c>
      <c r="BM10" s="21">
        <v>54765595.050000004</v>
      </c>
      <c r="BN10" s="21">
        <v>42337626.1299567</v>
      </c>
      <c r="BO10" s="21">
        <v>0</v>
      </c>
      <c r="BP10" s="21">
        <v>149034683.13999701</v>
      </c>
      <c r="BQ10" s="21">
        <v>8945493.2300000004</v>
      </c>
      <c r="BR10" s="21">
        <v>26089165.609999999</v>
      </c>
      <c r="BS10" s="21">
        <v>50457110.419999301</v>
      </c>
      <c r="BT10" s="21">
        <v>0</v>
      </c>
      <c r="BU10" s="21">
        <v>0</v>
      </c>
      <c r="BV10" s="21">
        <v>9091455.75</v>
      </c>
      <c r="BW10" s="21">
        <v>508207.58</v>
      </c>
      <c r="BX10" s="21">
        <v>0</v>
      </c>
      <c r="BY10" s="21">
        <v>0</v>
      </c>
      <c r="BZ10" s="21">
        <v>33241522.800000001</v>
      </c>
      <c r="CA10" s="21">
        <v>600070181.80999994</v>
      </c>
      <c r="CB10" s="21">
        <v>38125.800000000003</v>
      </c>
      <c r="CC10" s="21">
        <v>213990871.91</v>
      </c>
      <c r="CD10" s="21">
        <v>0</v>
      </c>
      <c r="CE10" s="21">
        <v>0</v>
      </c>
      <c r="CF10" s="21">
        <v>481954.8</v>
      </c>
      <c r="CG10" s="21">
        <v>13932507.83</v>
      </c>
      <c r="CH10" s="21">
        <v>226909.62</v>
      </c>
      <c r="CI10" s="22">
        <v>1820430928.8290012</v>
      </c>
      <c r="CJ10" s="21">
        <v>185471</v>
      </c>
      <c r="CK10" s="21">
        <v>258105</v>
      </c>
      <c r="CL10" s="22">
        <v>925081756.61907434</v>
      </c>
      <c r="CM10" s="21">
        <v>399803888.3363058</v>
      </c>
      <c r="CN10" s="21">
        <v>525277868.28276849</v>
      </c>
      <c r="CO10" s="22">
        <v>894905596.20992684</v>
      </c>
      <c r="CP10" s="21">
        <v>327374506.86541748</v>
      </c>
      <c r="CQ10" s="21">
        <v>567531089.34450936</v>
      </c>
      <c r="CR10" s="21">
        <v>30504519.840000499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2">
        <v>0</v>
      </c>
      <c r="DC10" s="21">
        <v>0</v>
      </c>
      <c r="DD10" s="21">
        <v>0</v>
      </c>
      <c r="DE10" s="22">
        <v>0</v>
      </c>
      <c r="DF10" s="21">
        <v>0</v>
      </c>
      <c r="DG10" s="21">
        <v>0</v>
      </c>
      <c r="DH10" s="22">
        <v>0</v>
      </c>
      <c r="DI10" s="21">
        <v>0</v>
      </c>
      <c r="DJ10" s="21">
        <v>0</v>
      </c>
      <c r="DK10" s="21">
        <v>0</v>
      </c>
      <c r="DL10" s="21">
        <v>10200131440.930853</v>
      </c>
    </row>
    <row r="11" spans="1:116" ht="12.75" customHeight="1" x14ac:dyDescent="0.2">
      <c r="A11" s="64" t="s">
        <v>154</v>
      </c>
      <c r="B11" s="20">
        <v>1006</v>
      </c>
      <c r="C11" s="65" t="s">
        <v>146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3558.93</v>
      </c>
      <c r="U11" s="21">
        <v>0</v>
      </c>
      <c r="V11" s="21">
        <v>760.89</v>
      </c>
      <c r="W11" s="21">
        <v>9825.6200000000008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81758.539999999994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31.5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24.3</v>
      </c>
      <c r="BO11" s="21">
        <v>0</v>
      </c>
      <c r="BP11" s="21">
        <v>0</v>
      </c>
      <c r="BQ11" s="21">
        <v>0</v>
      </c>
      <c r="BR11" s="21">
        <v>43597.53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2">
        <v>0</v>
      </c>
      <c r="CJ11" s="21">
        <v>0</v>
      </c>
      <c r="CK11" s="21">
        <v>0</v>
      </c>
      <c r="CL11" s="22">
        <v>0</v>
      </c>
      <c r="CM11" s="21">
        <v>0</v>
      </c>
      <c r="CN11" s="21">
        <v>0</v>
      </c>
      <c r="CO11" s="22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2">
        <v>0</v>
      </c>
      <c r="DC11" s="21">
        <v>0</v>
      </c>
      <c r="DD11" s="21">
        <v>0</v>
      </c>
      <c r="DE11" s="22">
        <v>0</v>
      </c>
      <c r="DF11" s="21">
        <v>0</v>
      </c>
      <c r="DG11" s="21">
        <v>0</v>
      </c>
      <c r="DH11" s="22">
        <v>0</v>
      </c>
      <c r="DI11" s="21">
        <v>0</v>
      </c>
      <c r="DJ11" s="21">
        <v>0</v>
      </c>
      <c r="DK11" s="21">
        <v>0</v>
      </c>
      <c r="DL11" s="21">
        <v>139557.31</v>
      </c>
    </row>
    <row r="12" spans="1:116" ht="12.75" customHeight="1" x14ac:dyDescent="0.2">
      <c r="A12" s="64" t="s">
        <v>156</v>
      </c>
      <c r="B12" s="20">
        <v>1007</v>
      </c>
      <c r="C12" s="65" t="s">
        <v>146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2">
        <v>0</v>
      </c>
      <c r="CJ12" s="21">
        <v>0</v>
      </c>
      <c r="CK12" s="21">
        <v>0</v>
      </c>
      <c r="CL12" s="22">
        <v>0</v>
      </c>
      <c r="CM12" s="21">
        <v>0</v>
      </c>
      <c r="CN12" s="21">
        <v>0</v>
      </c>
      <c r="CO12" s="22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2">
        <v>0</v>
      </c>
      <c r="DC12" s="21">
        <v>0</v>
      </c>
      <c r="DD12" s="21">
        <v>0</v>
      </c>
      <c r="DE12" s="22">
        <v>0</v>
      </c>
      <c r="DF12" s="21">
        <v>0</v>
      </c>
      <c r="DG12" s="21">
        <v>0</v>
      </c>
      <c r="DH12" s="22">
        <v>0</v>
      </c>
      <c r="DI12" s="21">
        <v>0</v>
      </c>
      <c r="DJ12" s="21">
        <v>0</v>
      </c>
      <c r="DK12" s="21">
        <v>0</v>
      </c>
      <c r="DL12" s="21">
        <v>0</v>
      </c>
    </row>
    <row r="13" spans="1:116" ht="12.75" customHeight="1" x14ac:dyDescent="0.2">
      <c r="A13" s="64" t="s">
        <v>158</v>
      </c>
      <c r="B13" s="20">
        <v>1008</v>
      </c>
      <c r="C13" s="65" t="s">
        <v>146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0.36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-4294.3500000000004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2">
        <v>0</v>
      </c>
      <c r="CJ13" s="21">
        <v>0</v>
      </c>
      <c r="CK13" s="21">
        <v>0</v>
      </c>
      <c r="CL13" s="22">
        <v>0</v>
      </c>
      <c r="CM13" s="21">
        <v>0</v>
      </c>
      <c r="CN13" s="21">
        <v>0</v>
      </c>
      <c r="CO13" s="22">
        <v>0</v>
      </c>
      <c r="CP13" s="21">
        <v>0</v>
      </c>
      <c r="CQ13" s="21">
        <v>0</v>
      </c>
      <c r="CR13" s="21">
        <v>448.22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2">
        <v>0</v>
      </c>
      <c r="DC13" s="21">
        <v>0</v>
      </c>
      <c r="DD13" s="21">
        <v>0</v>
      </c>
      <c r="DE13" s="22">
        <v>0</v>
      </c>
      <c r="DF13" s="21">
        <v>0</v>
      </c>
      <c r="DG13" s="21">
        <v>0</v>
      </c>
      <c r="DH13" s="22">
        <v>0</v>
      </c>
      <c r="DI13" s="21">
        <v>0</v>
      </c>
      <c r="DJ13" s="21">
        <v>0</v>
      </c>
      <c r="DK13" s="21">
        <v>0</v>
      </c>
      <c r="DL13" s="21">
        <v>-3845.7700000000004</v>
      </c>
    </row>
    <row r="14" spans="1:116" ht="12.75" customHeight="1" x14ac:dyDescent="0.2">
      <c r="A14" s="64" t="s">
        <v>159</v>
      </c>
      <c r="B14" s="20">
        <v>1009</v>
      </c>
      <c r="C14" s="65" t="s">
        <v>146</v>
      </c>
      <c r="D14" s="22">
        <v>799369567.96000099</v>
      </c>
      <c r="E14" s="21">
        <v>172365174.52000031</v>
      </c>
      <c r="F14" s="21">
        <v>318083190.27000076</v>
      </c>
      <c r="G14" s="21">
        <v>308921203.16999996</v>
      </c>
      <c r="H14" s="21">
        <v>29127008.680000003</v>
      </c>
      <c r="I14" s="21">
        <v>33581618.020000003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14309347.93</v>
      </c>
      <c r="P14" s="21">
        <v>0</v>
      </c>
      <c r="Q14" s="21">
        <v>8153785.879999999</v>
      </c>
      <c r="R14" s="21">
        <v>0</v>
      </c>
      <c r="S14" s="21">
        <v>0</v>
      </c>
      <c r="T14" s="21">
        <v>59743854.82000044</v>
      </c>
      <c r="U14" s="21">
        <v>324967.05999999976</v>
      </c>
      <c r="V14" s="21">
        <v>35923653.78000199</v>
      </c>
      <c r="W14" s="21">
        <v>540088737.44999945</v>
      </c>
      <c r="X14" s="21">
        <v>0</v>
      </c>
      <c r="Y14" s="21">
        <v>12414368.75</v>
      </c>
      <c r="Z14" s="21">
        <v>38997993.809999973</v>
      </c>
      <c r="AA14" s="21">
        <v>360.01</v>
      </c>
      <c r="AB14" s="21">
        <v>0</v>
      </c>
      <c r="AC14" s="21">
        <v>12178487.439999998</v>
      </c>
      <c r="AD14" s="21">
        <v>108644814.35000028</v>
      </c>
      <c r="AE14" s="21">
        <v>0</v>
      </c>
      <c r="AF14" s="21">
        <v>264215.88</v>
      </c>
      <c r="AG14" s="21">
        <v>0</v>
      </c>
      <c r="AH14" s="21">
        <v>0</v>
      </c>
      <c r="AI14" s="21">
        <v>0</v>
      </c>
      <c r="AJ14" s="21">
        <v>22442.5</v>
      </c>
      <c r="AK14" s="21">
        <v>94467.22</v>
      </c>
      <c r="AL14" s="21">
        <v>0</v>
      </c>
      <c r="AM14" s="21">
        <v>516793.62999999995</v>
      </c>
      <c r="AN14" s="21">
        <v>0</v>
      </c>
      <c r="AO14" s="21">
        <v>0</v>
      </c>
      <c r="AP14" s="21">
        <v>188377.31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245056604.96000084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76850</v>
      </c>
      <c r="BN14" s="21">
        <v>2468543.4399999827</v>
      </c>
      <c r="BO14" s="21">
        <v>0</v>
      </c>
      <c r="BP14" s="21">
        <v>3120754.2399999998</v>
      </c>
      <c r="BQ14" s="21">
        <v>3478938.31</v>
      </c>
      <c r="BR14" s="21">
        <v>13903092.689999999</v>
      </c>
      <c r="BS14" s="21">
        <v>241657669.82000011</v>
      </c>
      <c r="BT14" s="21">
        <v>0</v>
      </c>
      <c r="BU14" s="21">
        <v>0</v>
      </c>
      <c r="BV14" s="21">
        <v>224987.7</v>
      </c>
      <c r="BW14" s="21">
        <v>20288.330000000002</v>
      </c>
      <c r="BX14" s="21">
        <v>0</v>
      </c>
      <c r="BY14" s="21">
        <v>0</v>
      </c>
      <c r="BZ14" s="21">
        <v>3626887.2199999997</v>
      </c>
      <c r="CA14" s="21">
        <v>376619973.3299998</v>
      </c>
      <c r="CB14" s="21">
        <v>-100551.48</v>
      </c>
      <c r="CC14" s="21">
        <v>33349944.039999995</v>
      </c>
      <c r="CD14" s="21">
        <v>0</v>
      </c>
      <c r="CE14" s="21">
        <v>0</v>
      </c>
      <c r="CF14" s="21">
        <v>0</v>
      </c>
      <c r="CG14" s="21">
        <v>402150.56</v>
      </c>
      <c r="CH14" s="21">
        <v>0</v>
      </c>
      <c r="CI14" s="22">
        <v>580069189.04999757</v>
      </c>
      <c r="CJ14" s="21">
        <v>35518259.249999642</v>
      </c>
      <c r="CK14" s="21">
        <v>107549.97</v>
      </c>
      <c r="CL14" s="22">
        <v>521853872.73999792</v>
      </c>
      <c r="CM14" s="21">
        <v>246589056.55999851</v>
      </c>
      <c r="CN14" s="21">
        <v>275264816.17999941</v>
      </c>
      <c r="CO14" s="22">
        <v>22589507.089999974</v>
      </c>
      <c r="CP14" s="21">
        <v>17403223.449999973</v>
      </c>
      <c r="CQ14" s="21">
        <v>5186283.6399999997</v>
      </c>
      <c r="CR14" s="21">
        <v>1072975.3999999997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2">
        <v>0</v>
      </c>
      <c r="DC14" s="21">
        <v>0</v>
      </c>
      <c r="DD14" s="21">
        <v>0</v>
      </c>
      <c r="DE14" s="22">
        <v>0</v>
      </c>
      <c r="DF14" s="21">
        <v>0</v>
      </c>
      <c r="DG14" s="21">
        <v>0</v>
      </c>
      <c r="DH14" s="22">
        <v>0</v>
      </c>
      <c r="DI14" s="21">
        <v>0</v>
      </c>
      <c r="DJ14" s="21">
        <v>0</v>
      </c>
      <c r="DK14" s="21">
        <v>0</v>
      </c>
      <c r="DL14" s="21">
        <v>3198993160.0900016</v>
      </c>
    </row>
    <row r="15" spans="1:116" ht="12.75" customHeight="1" x14ac:dyDescent="0.2">
      <c r="A15" s="64" t="s">
        <v>161</v>
      </c>
      <c r="B15" s="20">
        <v>1010</v>
      </c>
      <c r="C15" s="65" t="s">
        <v>146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2397862.690000046</v>
      </c>
      <c r="AA15" s="21">
        <v>0</v>
      </c>
      <c r="AB15" s="21">
        <v>0</v>
      </c>
      <c r="AC15" s="21">
        <v>0</v>
      </c>
      <c r="AD15" s="21">
        <v>11354150.890000042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17864947.720000573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899949.0599999968</v>
      </c>
      <c r="BM15" s="21">
        <v>2260026.98</v>
      </c>
      <c r="BN15" s="21">
        <v>101849.76000000075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2">
        <v>0</v>
      </c>
      <c r="CJ15" s="21">
        <v>0</v>
      </c>
      <c r="CK15" s="21">
        <v>0</v>
      </c>
      <c r="CL15" s="22">
        <v>0</v>
      </c>
      <c r="CM15" s="21">
        <v>0</v>
      </c>
      <c r="CN15" s="21">
        <v>0</v>
      </c>
      <c r="CO15" s="22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2">
        <v>0</v>
      </c>
      <c r="DC15" s="21">
        <v>0</v>
      </c>
      <c r="DD15" s="21">
        <v>0</v>
      </c>
      <c r="DE15" s="22">
        <v>0</v>
      </c>
      <c r="DF15" s="21">
        <v>0</v>
      </c>
      <c r="DG15" s="21">
        <v>0</v>
      </c>
      <c r="DH15" s="22">
        <v>0</v>
      </c>
      <c r="DI15" s="21">
        <v>0</v>
      </c>
      <c r="DJ15" s="21">
        <v>0</v>
      </c>
      <c r="DK15" s="21">
        <v>0</v>
      </c>
      <c r="DL15" s="21">
        <v>34878787.10000065</v>
      </c>
    </row>
    <row r="16" spans="1:116" ht="12.75" customHeight="1" x14ac:dyDescent="0.2">
      <c r="A16" s="64" t="s">
        <v>163</v>
      </c>
      <c r="B16" s="20">
        <v>1011</v>
      </c>
      <c r="C16" s="65" t="s">
        <v>146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4916719.0696</v>
      </c>
      <c r="BJ16" s="21">
        <v>10567095.252620999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2">
        <v>0</v>
      </c>
      <c r="CJ16" s="21">
        <v>0</v>
      </c>
      <c r="CK16" s="21">
        <v>0</v>
      </c>
      <c r="CL16" s="22">
        <v>0</v>
      </c>
      <c r="CM16" s="21">
        <v>0</v>
      </c>
      <c r="CN16" s="21">
        <v>0</v>
      </c>
      <c r="CO16" s="22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2">
        <v>0</v>
      </c>
      <c r="DC16" s="21">
        <v>0</v>
      </c>
      <c r="DD16" s="21">
        <v>0</v>
      </c>
      <c r="DE16" s="22">
        <v>0</v>
      </c>
      <c r="DF16" s="21">
        <v>0</v>
      </c>
      <c r="DG16" s="21">
        <v>0</v>
      </c>
      <c r="DH16" s="22">
        <v>0</v>
      </c>
      <c r="DI16" s="21">
        <v>0</v>
      </c>
      <c r="DJ16" s="21">
        <v>0</v>
      </c>
      <c r="DK16" s="21">
        <v>0</v>
      </c>
      <c r="DL16" s="21">
        <v>15483814.322221</v>
      </c>
    </row>
    <row r="17" spans="1:116" ht="12.75" customHeight="1" x14ac:dyDescent="0.2">
      <c r="A17" s="64" t="s">
        <v>165</v>
      </c>
      <c r="B17" s="20">
        <v>1012</v>
      </c>
      <c r="C17" s="65" t="s">
        <v>146</v>
      </c>
      <c r="D17" s="22">
        <v>289520</v>
      </c>
      <c r="E17" s="21">
        <v>234493</v>
      </c>
      <c r="F17" s="21">
        <v>55027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1595</v>
      </c>
      <c r="AA17" s="21">
        <v>0</v>
      </c>
      <c r="AB17" s="21">
        <v>0</v>
      </c>
      <c r="AC17" s="21">
        <v>124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216448</v>
      </c>
      <c r="AU17" s="21">
        <v>85748.800000000003</v>
      </c>
      <c r="AV17" s="21">
        <v>37156.65</v>
      </c>
      <c r="AW17" s="21">
        <v>0</v>
      </c>
      <c r="AX17" s="21">
        <v>14575.86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3240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42549.54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2">
        <v>0</v>
      </c>
      <c r="CJ17" s="21">
        <v>0</v>
      </c>
      <c r="CK17" s="21">
        <v>0</v>
      </c>
      <c r="CL17" s="22">
        <v>0</v>
      </c>
      <c r="CM17" s="21">
        <v>0</v>
      </c>
      <c r="CN17" s="21">
        <v>0</v>
      </c>
      <c r="CO17" s="22">
        <v>0</v>
      </c>
      <c r="CP17" s="21">
        <v>0</v>
      </c>
      <c r="CQ17" s="21">
        <v>0</v>
      </c>
      <c r="CR17" s="21">
        <v>431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2">
        <v>0</v>
      </c>
      <c r="DC17" s="21">
        <v>0</v>
      </c>
      <c r="DD17" s="21">
        <v>0</v>
      </c>
      <c r="DE17" s="22">
        <v>0</v>
      </c>
      <c r="DF17" s="21">
        <v>0</v>
      </c>
      <c r="DG17" s="21">
        <v>0</v>
      </c>
      <c r="DH17" s="22">
        <v>0</v>
      </c>
      <c r="DI17" s="21">
        <v>0</v>
      </c>
      <c r="DJ17" s="21">
        <v>0</v>
      </c>
      <c r="DK17" s="21">
        <v>0</v>
      </c>
      <c r="DL17" s="21">
        <v>691388.85000000009</v>
      </c>
    </row>
    <row r="18" spans="1:116" ht="12.75" customHeight="1" x14ac:dyDescent="0.2">
      <c r="A18" s="64" t="s">
        <v>167</v>
      </c>
      <c r="B18" s="20">
        <v>1013</v>
      </c>
      <c r="C18" s="65" t="s">
        <v>146</v>
      </c>
      <c r="D18" s="22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2">
        <v>0</v>
      </c>
      <c r="CJ18" s="21">
        <v>0</v>
      </c>
      <c r="CK18" s="21">
        <v>0</v>
      </c>
      <c r="CL18" s="22">
        <v>0</v>
      </c>
      <c r="CM18" s="21">
        <v>0</v>
      </c>
      <c r="CN18" s="21">
        <v>0</v>
      </c>
      <c r="CO18" s="22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2">
        <v>0</v>
      </c>
      <c r="DC18" s="21">
        <v>0</v>
      </c>
      <c r="DD18" s="21">
        <v>0</v>
      </c>
      <c r="DE18" s="22">
        <v>0</v>
      </c>
      <c r="DF18" s="21">
        <v>0</v>
      </c>
      <c r="DG18" s="21">
        <v>0</v>
      </c>
      <c r="DH18" s="22">
        <v>0</v>
      </c>
      <c r="DI18" s="21">
        <v>0</v>
      </c>
      <c r="DJ18" s="21">
        <v>0</v>
      </c>
      <c r="DK18" s="21">
        <v>0</v>
      </c>
      <c r="DL18" s="21">
        <v>0</v>
      </c>
    </row>
    <row r="19" spans="1:116" ht="12.75" customHeight="1" x14ac:dyDescent="0.2">
      <c r="A19" s="64" t="s">
        <v>169</v>
      </c>
      <c r="B19" s="20">
        <v>1016</v>
      </c>
      <c r="C19" s="65" t="s">
        <v>146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18095627.497634999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2">
        <v>0</v>
      </c>
      <c r="CJ19" s="21">
        <v>0</v>
      </c>
      <c r="CK19" s="21">
        <v>0</v>
      </c>
      <c r="CL19" s="22">
        <v>0</v>
      </c>
      <c r="CM19" s="21">
        <v>0</v>
      </c>
      <c r="CN19" s="21">
        <v>0</v>
      </c>
      <c r="CO19" s="22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2">
        <v>0</v>
      </c>
      <c r="DC19" s="21">
        <v>0</v>
      </c>
      <c r="DD19" s="21">
        <v>0</v>
      </c>
      <c r="DE19" s="22">
        <v>0</v>
      </c>
      <c r="DF19" s="21">
        <v>0</v>
      </c>
      <c r="DG19" s="21">
        <v>0</v>
      </c>
      <c r="DH19" s="22">
        <v>0</v>
      </c>
      <c r="DI19" s="21">
        <v>0</v>
      </c>
      <c r="DJ19" s="21">
        <v>0</v>
      </c>
      <c r="DK19" s="21">
        <v>0</v>
      </c>
      <c r="DL19" s="21">
        <v>18095627.497634999</v>
      </c>
    </row>
    <row r="20" spans="1:116" ht="12.75" customHeight="1" x14ac:dyDescent="0.2">
      <c r="A20" s="64" t="s">
        <v>171</v>
      </c>
      <c r="B20" s="20">
        <v>1017</v>
      </c>
      <c r="C20" s="65" t="s">
        <v>146</v>
      </c>
      <c r="D20" s="22">
        <v>4552725476.8800001</v>
      </c>
      <c r="E20" s="21">
        <v>1304123192.6000001</v>
      </c>
      <c r="F20" s="21">
        <v>1389512780.1999998</v>
      </c>
      <c r="G20" s="21">
        <v>1859089504.0799999</v>
      </c>
      <c r="H20" s="21">
        <v>62515379.030000001</v>
      </c>
      <c r="I20" s="21">
        <v>411061316.85000008</v>
      </c>
      <c r="J20" s="21">
        <v>0</v>
      </c>
      <c r="K20" s="21">
        <v>0</v>
      </c>
      <c r="L20" s="21">
        <v>1500</v>
      </c>
      <c r="M20" s="21">
        <v>0</v>
      </c>
      <c r="N20" s="21">
        <v>0</v>
      </c>
      <c r="O20" s="21">
        <v>74146791.199999973</v>
      </c>
      <c r="P20" s="21">
        <v>160514.24000000002</v>
      </c>
      <c r="Q20" s="21">
        <v>62249762.489999995</v>
      </c>
      <c r="R20" s="21">
        <v>0</v>
      </c>
      <c r="S20" s="21">
        <v>0</v>
      </c>
      <c r="T20" s="21">
        <v>1469352737.5100012</v>
      </c>
      <c r="U20" s="21">
        <v>682094.34000000008</v>
      </c>
      <c r="V20" s="21">
        <v>228967874.84999999</v>
      </c>
      <c r="W20" s="21">
        <v>1350437053.6199999</v>
      </c>
      <c r="X20" s="21">
        <v>154002</v>
      </c>
      <c r="Y20" s="21">
        <v>134213308.56999996</v>
      </c>
      <c r="Z20" s="21">
        <v>87913159.120000005</v>
      </c>
      <c r="AA20" s="21">
        <v>0</v>
      </c>
      <c r="AB20" s="21">
        <v>33000</v>
      </c>
      <c r="AC20" s="21">
        <v>44097772.530000001</v>
      </c>
      <c r="AD20" s="21">
        <v>342790029.68999994</v>
      </c>
      <c r="AE20" s="21">
        <v>0</v>
      </c>
      <c r="AF20" s="21">
        <v>1930477.17</v>
      </c>
      <c r="AG20" s="21">
        <v>23408454.330000002</v>
      </c>
      <c r="AH20" s="21">
        <v>15468240.930000002</v>
      </c>
      <c r="AI20" s="21">
        <v>281473.38</v>
      </c>
      <c r="AJ20" s="21">
        <v>122813.31</v>
      </c>
      <c r="AK20" s="21">
        <v>0</v>
      </c>
      <c r="AL20" s="21">
        <v>0</v>
      </c>
      <c r="AM20" s="21">
        <v>1222153.3800000001</v>
      </c>
      <c r="AN20" s="21">
        <v>154976.58000000002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590350527.27999997</v>
      </c>
      <c r="BE20" s="21">
        <v>0</v>
      </c>
      <c r="BF20" s="21">
        <v>0</v>
      </c>
      <c r="BG20" s="21">
        <v>0</v>
      </c>
      <c r="BH20" s="21">
        <v>0</v>
      </c>
      <c r="BI20" s="21">
        <v>8381874.5800000001</v>
      </c>
      <c r="BJ20" s="21">
        <v>0</v>
      </c>
      <c r="BK20" s="21">
        <v>0</v>
      </c>
      <c r="BL20" s="21">
        <v>0</v>
      </c>
      <c r="BM20" s="21">
        <v>1885566.2</v>
      </c>
      <c r="BN20" s="21">
        <v>86819800.639999986</v>
      </c>
      <c r="BO20" s="21">
        <v>0</v>
      </c>
      <c r="BP20" s="21">
        <v>199098169.85999998</v>
      </c>
      <c r="BQ20" s="21">
        <v>14179907.67</v>
      </c>
      <c r="BR20" s="21">
        <v>99026738.370000005</v>
      </c>
      <c r="BS20" s="21">
        <v>151117719.05000001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3974353.37</v>
      </c>
      <c r="CA20" s="21">
        <v>108198876.58999999</v>
      </c>
      <c r="CB20" s="21">
        <v>2819701.27</v>
      </c>
      <c r="CC20" s="21">
        <v>27379731.539999999</v>
      </c>
      <c r="CD20" s="21">
        <v>0</v>
      </c>
      <c r="CE20" s="21">
        <v>0</v>
      </c>
      <c r="CF20" s="21">
        <v>15664287.66</v>
      </c>
      <c r="CG20" s="21">
        <v>100519.9</v>
      </c>
      <c r="CH20" s="21">
        <v>1041967.64</v>
      </c>
      <c r="CI20" s="22">
        <v>295037330.38999999</v>
      </c>
      <c r="CJ20" s="21">
        <v>12857605.109999999</v>
      </c>
      <c r="CK20" s="21">
        <v>0</v>
      </c>
      <c r="CL20" s="22">
        <v>84796744.649999991</v>
      </c>
      <c r="CM20" s="21">
        <v>24385447.809999999</v>
      </c>
      <c r="CN20" s="21">
        <v>60411296.839999996</v>
      </c>
      <c r="CO20" s="22">
        <v>197382980.63000003</v>
      </c>
      <c r="CP20" s="21">
        <v>37072936.809999995</v>
      </c>
      <c r="CQ20" s="21">
        <v>160310043.82000002</v>
      </c>
      <c r="CR20" s="21">
        <v>24071319.059999999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2">
        <v>0</v>
      </c>
      <c r="DC20" s="21">
        <v>0</v>
      </c>
      <c r="DD20" s="21">
        <v>0</v>
      </c>
      <c r="DE20" s="22">
        <v>0</v>
      </c>
      <c r="DF20" s="21">
        <v>0</v>
      </c>
      <c r="DG20" s="21">
        <v>0</v>
      </c>
      <c r="DH20" s="22">
        <v>0</v>
      </c>
      <c r="DI20" s="21">
        <v>0</v>
      </c>
      <c r="DJ20" s="21">
        <v>0</v>
      </c>
      <c r="DK20" s="21">
        <v>0</v>
      </c>
      <c r="DL20" s="21">
        <v>10493238753.07</v>
      </c>
    </row>
    <row r="21" spans="1:116" ht="12.75" customHeight="1" x14ac:dyDescent="0.2">
      <c r="A21" s="64" t="s">
        <v>173</v>
      </c>
      <c r="B21" s="20">
        <v>1018</v>
      </c>
      <c r="C21" s="65" t="s">
        <v>146</v>
      </c>
      <c r="D21" s="22">
        <v>3956735.67</v>
      </c>
      <c r="E21" s="21">
        <v>142218.89000000001</v>
      </c>
      <c r="F21" s="21">
        <v>3755482.9699999997</v>
      </c>
      <c r="G21" s="21">
        <v>59033.81</v>
      </c>
      <c r="H21" s="21">
        <v>0</v>
      </c>
      <c r="I21" s="21">
        <v>58428.31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78894.8</v>
      </c>
      <c r="W21" s="21">
        <v>664138.65</v>
      </c>
      <c r="X21" s="21">
        <v>0</v>
      </c>
      <c r="Y21" s="21">
        <v>43127.97</v>
      </c>
      <c r="Z21" s="21">
        <v>304049.01</v>
      </c>
      <c r="AA21" s="21">
        <v>0</v>
      </c>
      <c r="AB21" s="21">
        <v>0</v>
      </c>
      <c r="AC21" s="21">
        <v>2748.47</v>
      </c>
      <c r="AD21" s="21">
        <v>56.94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34.300000000000004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11276.36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1779.27</v>
      </c>
      <c r="BO21" s="21">
        <v>0</v>
      </c>
      <c r="BP21" s="21">
        <v>3192.33</v>
      </c>
      <c r="BQ21" s="21">
        <v>73564.800000000003</v>
      </c>
      <c r="BR21" s="21">
        <v>609291.01</v>
      </c>
      <c r="BS21" s="21">
        <v>32914.11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2">
        <v>0</v>
      </c>
      <c r="CJ21" s="21">
        <v>0</v>
      </c>
      <c r="CK21" s="21">
        <v>0</v>
      </c>
      <c r="CL21" s="22">
        <v>0</v>
      </c>
      <c r="CM21" s="21">
        <v>0</v>
      </c>
      <c r="CN21" s="21">
        <v>0</v>
      </c>
      <c r="CO21" s="22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2">
        <v>0</v>
      </c>
      <c r="DC21" s="21">
        <v>0</v>
      </c>
      <c r="DD21" s="21">
        <v>0</v>
      </c>
      <c r="DE21" s="22">
        <v>0</v>
      </c>
      <c r="DF21" s="21">
        <v>0</v>
      </c>
      <c r="DG21" s="21">
        <v>0</v>
      </c>
      <c r="DH21" s="22">
        <v>0</v>
      </c>
      <c r="DI21" s="21">
        <v>0</v>
      </c>
      <c r="DJ21" s="21">
        <v>0</v>
      </c>
      <c r="DK21" s="21">
        <v>0</v>
      </c>
      <c r="DL21" s="21">
        <v>5840231.9999999991</v>
      </c>
    </row>
    <row r="22" spans="1:116" ht="12.75" customHeight="1" x14ac:dyDescent="0.2">
      <c r="A22" s="64" t="s">
        <v>175</v>
      </c>
      <c r="B22" s="20">
        <v>1020</v>
      </c>
      <c r="C22" s="65" t="s">
        <v>146</v>
      </c>
      <c r="D22" s="22">
        <v>6380438218.6599998</v>
      </c>
      <c r="E22" s="21">
        <v>3662082530.5300002</v>
      </c>
      <c r="F22" s="21">
        <v>1991471036.3800001</v>
      </c>
      <c r="G22" s="21">
        <v>726884651.75</v>
      </c>
      <c r="H22" s="21">
        <v>23718670.780000001</v>
      </c>
      <c r="I22" s="21">
        <v>1977261989.45</v>
      </c>
      <c r="J22" s="21">
        <v>76369.03</v>
      </c>
      <c r="K22" s="21">
        <v>4362408.04</v>
      </c>
      <c r="L22" s="21">
        <v>0</v>
      </c>
      <c r="M22" s="21">
        <v>0</v>
      </c>
      <c r="N22" s="21">
        <v>23924457.579999998</v>
      </c>
      <c r="O22" s="21">
        <v>89815973.349999994</v>
      </c>
      <c r="P22" s="21">
        <v>4040.82</v>
      </c>
      <c r="Q22" s="21">
        <v>452129898.89999998</v>
      </c>
      <c r="R22" s="21">
        <v>0</v>
      </c>
      <c r="S22" s="21">
        <v>0</v>
      </c>
      <c r="T22" s="21">
        <v>696825264.29999995</v>
      </c>
      <c r="U22" s="21">
        <v>1390302.29</v>
      </c>
      <c r="V22" s="21">
        <v>155059253.47</v>
      </c>
      <c r="W22" s="21">
        <v>3209855413.02</v>
      </c>
      <c r="X22" s="21">
        <v>67900</v>
      </c>
      <c r="Y22" s="21">
        <v>203747855.80000001</v>
      </c>
      <c r="Z22" s="21">
        <v>153978703.19</v>
      </c>
      <c r="AA22" s="21">
        <v>0</v>
      </c>
      <c r="AB22" s="21">
        <v>0</v>
      </c>
      <c r="AC22" s="21">
        <v>4803989.8600000003</v>
      </c>
      <c r="AD22" s="21">
        <v>991708788.25999999</v>
      </c>
      <c r="AE22" s="21">
        <v>0</v>
      </c>
      <c r="AF22" s="21">
        <v>1456799.9</v>
      </c>
      <c r="AG22" s="21">
        <v>427932549.64999998</v>
      </c>
      <c r="AH22" s="21">
        <v>721556276.92999995</v>
      </c>
      <c r="AI22" s="21">
        <v>135591.4</v>
      </c>
      <c r="AJ22" s="21">
        <v>7108878.5800000001</v>
      </c>
      <c r="AK22" s="21">
        <v>151630.78</v>
      </c>
      <c r="AL22" s="21">
        <v>0</v>
      </c>
      <c r="AM22" s="21">
        <v>146860928.69</v>
      </c>
      <c r="AN22" s="21">
        <v>124297.02</v>
      </c>
      <c r="AO22" s="21">
        <v>0</v>
      </c>
      <c r="AP22" s="21">
        <v>28911872.640000001</v>
      </c>
      <c r="AQ22" s="21">
        <v>0</v>
      </c>
      <c r="AR22" s="21">
        <v>0</v>
      </c>
      <c r="AS22" s="21">
        <v>0</v>
      </c>
      <c r="AT22" s="21">
        <v>5062973890.0900002</v>
      </c>
      <c r="AU22" s="21">
        <v>853495021.19000006</v>
      </c>
      <c r="AV22" s="21">
        <v>-67.8</v>
      </c>
      <c r="AW22" s="21">
        <v>0</v>
      </c>
      <c r="AX22" s="21">
        <v>30090.99</v>
      </c>
      <c r="AY22" s="21">
        <v>0</v>
      </c>
      <c r="AZ22" s="21">
        <v>0</v>
      </c>
      <c r="BA22" s="21">
        <v>0</v>
      </c>
      <c r="BB22" s="21">
        <v>0</v>
      </c>
      <c r="BC22" s="21">
        <v>4654276.5</v>
      </c>
      <c r="BD22" s="21">
        <v>4343551561.5900002</v>
      </c>
      <c r="BE22" s="21">
        <v>0</v>
      </c>
      <c r="BF22" s="21">
        <v>0</v>
      </c>
      <c r="BG22" s="21">
        <v>0</v>
      </c>
      <c r="BH22" s="21">
        <v>2067383.21</v>
      </c>
      <c r="BI22" s="21">
        <v>7703240.8600000003</v>
      </c>
      <c r="BJ22" s="21">
        <v>0</v>
      </c>
      <c r="BK22" s="21">
        <v>0</v>
      </c>
      <c r="BL22" s="21">
        <v>25595115.170000002</v>
      </c>
      <c r="BM22" s="21">
        <v>0</v>
      </c>
      <c r="BN22" s="21">
        <v>85912720.510000005</v>
      </c>
      <c r="BO22" s="21">
        <v>0</v>
      </c>
      <c r="BP22" s="21">
        <v>454917568.17000002</v>
      </c>
      <c r="BQ22" s="21">
        <v>18988764.609999999</v>
      </c>
      <c r="BR22" s="21">
        <v>195662368.75999999</v>
      </c>
      <c r="BS22" s="21">
        <v>391134931.13</v>
      </c>
      <c r="BT22" s="21">
        <v>0</v>
      </c>
      <c r="BU22" s="21">
        <v>0</v>
      </c>
      <c r="BV22" s="21">
        <v>0</v>
      </c>
      <c r="BW22" s="21">
        <v>59218721.399999999</v>
      </c>
      <c r="BX22" s="21">
        <v>0</v>
      </c>
      <c r="BY22" s="21">
        <v>0</v>
      </c>
      <c r="BZ22" s="21">
        <v>1050583980.22</v>
      </c>
      <c r="CA22" s="21">
        <v>6893683277.1400003</v>
      </c>
      <c r="CB22" s="21">
        <v>111175131.70999999</v>
      </c>
      <c r="CC22" s="21">
        <v>7721429291.2799997</v>
      </c>
      <c r="CD22" s="21">
        <v>10806.76</v>
      </c>
      <c r="CE22" s="21">
        <v>0</v>
      </c>
      <c r="CF22" s="21">
        <v>88734790.909999996</v>
      </c>
      <c r="CG22" s="21">
        <v>1158397441.24</v>
      </c>
      <c r="CH22" s="21">
        <v>9506955.8499999996</v>
      </c>
      <c r="CI22" s="22">
        <v>1138345669.1900001</v>
      </c>
      <c r="CJ22" s="21">
        <v>36060029.670000002</v>
      </c>
      <c r="CK22" s="21">
        <v>42675</v>
      </c>
      <c r="CL22" s="22">
        <v>753428036.35000002</v>
      </c>
      <c r="CM22" s="21">
        <v>90637529.219999999</v>
      </c>
      <c r="CN22" s="21">
        <v>662790507.13</v>
      </c>
      <c r="CO22" s="22">
        <v>348814928.17000002</v>
      </c>
      <c r="CP22" s="21">
        <v>15608533.300000001</v>
      </c>
      <c r="CQ22" s="21">
        <v>333206394.87</v>
      </c>
      <c r="CR22" s="21">
        <v>29479219.149999999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2">
        <v>0</v>
      </c>
      <c r="DC22" s="21">
        <v>0</v>
      </c>
      <c r="DD22" s="21">
        <v>0</v>
      </c>
      <c r="DE22" s="22">
        <v>0</v>
      </c>
      <c r="DF22" s="21">
        <v>0</v>
      </c>
      <c r="DG22" s="21">
        <v>0</v>
      </c>
      <c r="DH22" s="22">
        <v>0</v>
      </c>
      <c r="DI22" s="21">
        <v>0</v>
      </c>
      <c r="DJ22" s="21">
        <v>0</v>
      </c>
      <c r="DK22" s="21">
        <v>0</v>
      </c>
      <c r="DL22" s="21">
        <v>45410660472.220001</v>
      </c>
    </row>
    <row r="23" spans="1:116" ht="12.75" customHeight="1" x14ac:dyDescent="0.2">
      <c r="A23" s="64" t="s">
        <v>177</v>
      </c>
      <c r="B23" s="20">
        <v>1022</v>
      </c>
      <c r="C23" s="65" t="s">
        <v>146</v>
      </c>
      <c r="D23" s="22">
        <v>140594544.58000001</v>
      </c>
      <c r="E23" s="21">
        <v>13647498.190000007</v>
      </c>
      <c r="F23" s="21">
        <v>98286939.530000016</v>
      </c>
      <c r="G23" s="21">
        <v>28660106.859999996</v>
      </c>
      <c r="H23" s="21">
        <v>0</v>
      </c>
      <c r="I23" s="21">
        <v>5166990.7300000098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63859967.060000002</v>
      </c>
      <c r="P23" s="21">
        <v>0</v>
      </c>
      <c r="Q23" s="21">
        <v>265104.06999999995</v>
      </c>
      <c r="R23" s="21">
        <v>0</v>
      </c>
      <c r="S23" s="21">
        <v>0</v>
      </c>
      <c r="T23" s="21">
        <v>41791159.469999984</v>
      </c>
      <c r="U23" s="21">
        <v>210396.74</v>
      </c>
      <c r="V23" s="21">
        <v>14250913.020000007</v>
      </c>
      <c r="W23" s="21">
        <v>43147092.169999987</v>
      </c>
      <c r="X23" s="21">
        <v>-719.6</v>
      </c>
      <c r="Y23" s="21">
        <v>53235943.019999899</v>
      </c>
      <c r="Z23" s="21">
        <v>23779449.539999999</v>
      </c>
      <c r="AA23" s="21">
        <v>0</v>
      </c>
      <c r="AB23" s="21">
        <v>0</v>
      </c>
      <c r="AC23" s="21">
        <v>0</v>
      </c>
      <c r="AD23" s="21">
        <v>5234903.9700000016</v>
      </c>
      <c r="AE23" s="21">
        <v>516250</v>
      </c>
      <c r="AF23" s="21">
        <v>326023.38</v>
      </c>
      <c r="AG23" s="21">
        <v>0</v>
      </c>
      <c r="AH23" s="21">
        <v>0</v>
      </c>
      <c r="AI23" s="21">
        <v>0</v>
      </c>
      <c r="AJ23" s="21">
        <v>0</v>
      </c>
      <c r="AK23" s="21">
        <v>15631.76</v>
      </c>
      <c r="AL23" s="21">
        <v>0</v>
      </c>
      <c r="AM23" s="21">
        <v>12270414.82</v>
      </c>
      <c r="AN23" s="21">
        <v>0</v>
      </c>
      <c r="AO23" s="21">
        <v>0</v>
      </c>
      <c r="AP23" s="21">
        <v>5924485.6099999901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36060480.450000085</v>
      </c>
      <c r="BE23" s="21">
        <v>-18715.749999999996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42761126.839999892</v>
      </c>
      <c r="BO23" s="21">
        <v>0</v>
      </c>
      <c r="BP23" s="21">
        <v>47806620.030000001</v>
      </c>
      <c r="BQ23" s="21">
        <v>525111.76</v>
      </c>
      <c r="BR23" s="21">
        <v>7598977.7300000004</v>
      </c>
      <c r="BS23" s="21">
        <v>32520889.470000099</v>
      </c>
      <c r="BT23" s="21">
        <v>0</v>
      </c>
      <c r="BU23" s="21">
        <v>0</v>
      </c>
      <c r="BV23" s="21">
        <v>2275938.7799999998</v>
      </c>
      <c r="BW23" s="21">
        <v>0</v>
      </c>
      <c r="BX23" s="21">
        <v>0</v>
      </c>
      <c r="BY23" s="21">
        <v>0</v>
      </c>
      <c r="BZ23" s="21">
        <v>208734.33</v>
      </c>
      <c r="CA23" s="21">
        <v>201227.48</v>
      </c>
      <c r="CB23" s="21">
        <v>0</v>
      </c>
      <c r="CC23" s="21">
        <v>13538.38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2">
        <v>274597</v>
      </c>
      <c r="CJ23" s="21">
        <v>0</v>
      </c>
      <c r="CK23" s="21">
        <v>0</v>
      </c>
      <c r="CL23" s="22">
        <v>274597</v>
      </c>
      <c r="CM23" s="21">
        <v>0</v>
      </c>
      <c r="CN23" s="21">
        <v>274597</v>
      </c>
      <c r="CO23" s="22">
        <v>0</v>
      </c>
      <c r="CP23" s="21">
        <v>0</v>
      </c>
      <c r="CQ23" s="21">
        <v>0</v>
      </c>
      <c r="CR23" s="21">
        <v>244937.5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2">
        <v>0</v>
      </c>
      <c r="DC23" s="21">
        <v>0</v>
      </c>
      <c r="DD23" s="21">
        <v>0</v>
      </c>
      <c r="DE23" s="22">
        <v>0</v>
      </c>
      <c r="DF23" s="21">
        <v>0</v>
      </c>
      <c r="DG23" s="21">
        <v>0</v>
      </c>
      <c r="DH23" s="22">
        <v>0</v>
      </c>
      <c r="DI23" s="21">
        <v>0</v>
      </c>
      <c r="DJ23" s="21">
        <v>0</v>
      </c>
      <c r="DK23" s="21">
        <v>0</v>
      </c>
      <c r="DL23" s="21">
        <v>581062014.34000015</v>
      </c>
    </row>
    <row r="24" spans="1:116" ht="12.75" customHeight="1" x14ac:dyDescent="0.2">
      <c r="A24" s="64" t="s">
        <v>179</v>
      </c>
      <c r="B24" s="20">
        <v>1025</v>
      </c>
      <c r="C24" s="65" t="s">
        <v>146</v>
      </c>
      <c r="D24" s="22">
        <v>280193227.9300018</v>
      </c>
      <c r="E24" s="21">
        <v>56353090.400000803</v>
      </c>
      <c r="F24" s="21">
        <v>157072239.140001</v>
      </c>
      <c r="G24" s="21">
        <v>66767898.390000001</v>
      </c>
      <c r="H24" s="21">
        <v>4237492.99</v>
      </c>
      <c r="I24" s="21">
        <v>78125735.859999895</v>
      </c>
      <c r="J24" s="21">
        <v>0</v>
      </c>
      <c r="K24" s="21">
        <v>0</v>
      </c>
      <c r="L24" s="21">
        <v>0</v>
      </c>
      <c r="M24" s="21">
        <v>0</v>
      </c>
      <c r="N24" s="21">
        <v>604917.82999999996</v>
      </c>
      <c r="O24" s="21">
        <v>6126813.6200000001</v>
      </c>
      <c r="P24" s="21">
        <v>0</v>
      </c>
      <c r="Q24" s="21">
        <v>855366.28</v>
      </c>
      <c r="R24" s="21">
        <v>0</v>
      </c>
      <c r="S24" s="21">
        <v>0</v>
      </c>
      <c r="T24" s="21">
        <v>153871051.87998599</v>
      </c>
      <c r="U24" s="21">
        <v>10244.299999999999</v>
      </c>
      <c r="V24" s="21">
        <v>38915107.570000403</v>
      </c>
      <c r="W24" s="21">
        <v>125563535.34</v>
      </c>
      <c r="X24" s="21">
        <v>0</v>
      </c>
      <c r="Y24" s="21">
        <v>3368599.41</v>
      </c>
      <c r="Z24" s="21">
        <v>39578381.989999898</v>
      </c>
      <c r="AA24" s="21">
        <v>0</v>
      </c>
      <c r="AB24" s="21">
        <v>0</v>
      </c>
      <c r="AC24" s="21">
        <v>1312705.40000071</v>
      </c>
      <c r="AD24" s="21">
        <v>2532201.7199999499</v>
      </c>
      <c r="AE24" s="21">
        <v>0</v>
      </c>
      <c r="AF24" s="21">
        <v>406038.06</v>
      </c>
      <c r="AG24" s="21">
        <v>0</v>
      </c>
      <c r="AH24" s="21">
        <v>0</v>
      </c>
      <c r="AI24" s="21">
        <v>0</v>
      </c>
      <c r="AJ24" s="21">
        <v>30356.31</v>
      </c>
      <c r="AK24" s="21">
        <v>716.71</v>
      </c>
      <c r="AL24" s="21">
        <v>0</v>
      </c>
      <c r="AM24" s="21">
        <v>735314.93000000098</v>
      </c>
      <c r="AN24" s="21">
        <v>0</v>
      </c>
      <c r="AO24" s="21">
        <v>0</v>
      </c>
      <c r="AP24" s="21">
        <v>1166542.02</v>
      </c>
      <c r="AQ24" s="21">
        <v>0</v>
      </c>
      <c r="AR24" s="21">
        <v>0</v>
      </c>
      <c r="AS24" s="21">
        <v>0</v>
      </c>
      <c r="AT24" s="21">
        <v>322556142.159998</v>
      </c>
      <c r="AU24" s="21">
        <v>2713950.47</v>
      </c>
      <c r="AV24" s="21">
        <v>1454946.01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102546586.010032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14863472.0899886</v>
      </c>
      <c r="BO24" s="21">
        <v>0</v>
      </c>
      <c r="BP24" s="21">
        <v>167850525.829999</v>
      </c>
      <c r="BQ24" s="21">
        <v>0</v>
      </c>
      <c r="BR24" s="21">
        <v>23849654.420000002</v>
      </c>
      <c r="BS24" s="21">
        <v>15313127.639996599</v>
      </c>
      <c r="BT24" s="21">
        <v>0</v>
      </c>
      <c r="BU24" s="21">
        <v>0</v>
      </c>
      <c r="BV24" s="21">
        <v>0</v>
      </c>
      <c r="BW24" s="21">
        <v>222196.03</v>
      </c>
      <c r="BX24" s="21">
        <v>0</v>
      </c>
      <c r="BY24" s="21">
        <v>0</v>
      </c>
      <c r="BZ24" s="21">
        <v>8310978.4500000002</v>
      </c>
      <c r="CA24" s="21">
        <v>48138253.8800001</v>
      </c>
      <c r="CB24" s="21">
        <v>2253986.23</v>
      </c>
      <c r="CC24" s="21">
        <v>53448835.920000099</v>
      </c>
      <c r="CD24" s="21">
        <v>0</v>
      </c>
      <c r="CE24" s="21">
        <v>0</v>
      </c>
      <c r="CF24" s="21">
        <v>10509634.41</v>
      </c>
      <c r="CG24" s="21">
        <v>5695235.0300000003</v>
      </c>
      <c r="CH24" s="21">
        <v>181091.67</v>
      </c>
      <c r="CI24" s="22">
        <v>0</v>
      </c>
      <c r="CJ24" s="21">
        <v>0</v>
      </c>
      <c r="CK24" s="21">
        <v>0</v>
      </c>
      <c r="CL24" s="22">
        <v>0</v>
      </c>
      <c r="CM24" s="21">
        <v>0</v>
      </c>
      <c r="CN24" s="21">
        <v>0</v>
      </c>
      <c r="CO24" s="22">
        <v>0</v>
      </c>
      <c r="CP24" s="21">
        <v>0</v>
      </c>
      <c r="CQ24" s="21">
        <v>0</v>
      </c>
      <c r="CR24" s="21">
        <v>82649.59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2">
        <v>0</v>
      </c>
      <c r="DC24" s="21">
        <v>0</v>
      </c>
      <c r="DD24" s="21">
        <v>0</v>
      </c>
      <c r="DE24" s="22">
        <v>0</v>
      </c>
      <c r="DF24" s="21">
        <v>0</v>
      </c>
      <c r="DG24" s="21">
        <v>0</v>
      </c>
      <c r="DH24" s="22">
        <v>0</v>
      </c>
      <c r="DI24" s="21">
        <v>0</v>
      </c>
      <c r="DJ24" s="21">
        <v>0</v>
      </c>
      <c r="DK24" s="21">
        <v>0</v>
      </c>
      <c r="DL24" s="21">
        <v>1517625615.9900029</v>
      </c>
    </row>
    <row r="25" spans="1:116" ht="12.75" customHeight="1" x14ac:dyDescent="0.2">
      <c r="A25" s="64" t="s">
        <v>181</v>
      </c>
      <c r="B25" s="20">
        <v>1027</v>
      </c>
      <c r="C25" s="65" t="s">
        <v>146</v>
      </c>
      <c r="D25" s="22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2">
        <v>0</v>
      </c>
      <c r="CJ25" s="21">
        <v>0</v>
      </c>
      <c r="CK25" s="21">
        <v>0</v>
      </c>
      <c r="CL25" s="22">
        <v>0</v>
      </c>
      <c r="CM25" s="21">
        <v>0</v>
      </c>
      <c r="CN25" s="21">
        <v>0</v>
      </c>
      <c r="CO25" s="22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2">
        <v>0</v>
      </c>
      <c r="DC25" s="21">
        <v>0</v>
      </c>
      <c r="DD25" s="21">
        <v>0</v>
      </c>
      <c r="DE25" s="22">
        <v>0</v>
      </c>
      <c r="DF25" s="21">
        <v>0</v>
      </c>
      <c r="DG25" s="21">
        <v>0</v>
      </c>
      <c r="DH25" s="22">
        <v>0</v>
      </c>
      <c r="DI25" s="21">
        <v>0</v>
      </c>
      <c r="DJ25" s="21">
        <v>0</v>
      </c>
      <c r="DK25" s="21">
        <v>0</v>
      </c>
      <c r="DL25" s="21">
        <v>0</v>
      </c>
    </row>
    <row r="26" spans="1:116" ht="12.75" customHeight="1" x14ac:dyDescent="0.2">
      <c r="A26" s="64" t="s">
        <v>183</v>
      </c>
      <c r="B26" s="20">
        <v>1028</v>
      </c>
      <c r="C26" s="65" t="s">
        <v>146</v>
      </c>
      <c r="D26" s="22">
        <v>6382724.9709999999</v>
      </c>
      <c r="E26" s="21">
        <v>615870.65999999992</v>
      </c>
      <c r="F26" s="21">
        <v>5766854.3109999998</v>
      </c>
      <c r="G26" s="21">
        <v>0</v>
      </c>
      <c r="H26" s="21">
        <v>253.33</v>
      </c>
      <c r="I26" s="21">
        <v>113649.97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78827.960999999996</v>
      </c>
      <c r="P26" s="21">
        <v>0</v>
      </c>
      <c r="Q26" s="21">
        <v>159342.14499999999</v>
      </c>
      <c r="R26" s="21">
        <v>0</v>
      </c>
      <c r="S26" s="21">
        <v>0</v>
      </c>
      <c r="T26" s="21">
        <v>58315.95</v>
      </c>
      <c r="U26" s="21">
        <v>0</v>
      </c>
      <c r="V26" s="21">
        <v>37011.71</v>
      </c>
      <c r="W26" s="21">
        <v>232279.09</v>
      </c>
      <c r="X26" s="21">
        <v>0</v>
      </c>
      <c r="Y26" s="21">
        <v>842413.82699999993</v>
      </c>
      <c r="Z26" s="21">
        <v>106224.37400000001</v>
      </c>
      <c r="AA26" s="21">
        <v>0</v>
      </c>
      <c r="AB26" s="21">
        <v>0</v>
      </c>
      <c r="AC26" s="21">
        <v>35564.887000000002</v>
      </c>
      <c r="AD26" s="21">
        <v>28371.201999999997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3171.83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8668.1890000000003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229.81</v>
      </c>
      <c r="BO26" s="21">
        <v>0</v>
      </c>
      <c r="BP26" s="21">
        <v>2301274.5299999998</v>
      </c>
      <c r="BQ26" s="21">
        <v>139548</v>
      </c>
      <c r="BR26" s="21">
        <v>8269873.2980000004</v>
      </c>
      <c r="BS26" s="21">
        <v>2201820.9280000003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2">
        <v>525166.64000000013</v>
      </c>
      <c r="CJ26" s="21">
        <v>0</v>
      </c>
      <c r="CK26" s="21">
        <v>2679.3</v>
      </c>
      <c r="CL26" s="22">
        <v>149272.39000000001</v>
      </c>
      <c r="CM26" s="21">
        <v>14268.380000000001</v>
      </c>
      <c r="CN26" s="21">
        <v>135004.01</v>
      </c>
      <c r="CO26" s="22">
        <v>373214.95000000007</v>
      </c>
      <c r="CP26" s="21">
        <v>331812.32000000007</v>
      </c>
      <c r="CQ26" s="21">
        <v>41402.629999999997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2">
        <v>0</v>
      </c>
      <c r="DC26" s="21">
        <v>0</v>
      </c>
      <c r="DD26" s="21">
        <v>0</v>
      </c>
      <c r="DE26" s="22">
        <v>0</v>
      </c>
      <c r="DF26" s="21">
        <v>0</v>
      </c>
      <c r="DG26" s="21">
        <v>0</v>
      </c>
      <c r="DH26" s="22">
        <v>0</v>
      </c>
      <c r="DI26" s="21">
        <v>0</v>
      </c>
      <c r="DJ26" s="21">
        <v>0</v>
      </c>
      <c r="DK26" s="21">
        <v>0</v>
      </c>
      <c r="DL26" s="21">
        <v>21524732.642000001</v>
      </c>
    </row>
    <row r="27" spans="1:116" ht="12.75" customHeight="1" x14ac:dyDescent="0.2">
      <c r="A27" s="64" t="s">
        <v>185</v>
      </c>
      <c r="B27" s="20">
        <v>1030</v>
      </c>
      <c r="C27" s="65" t="s">
        <v>146</v>
      </c>
      <c r="D27" s="22">
        <v>309428574.45350087</v>
      </c>
      <c r="E27" s="21">
        <v>86391104.770000085</v>
      </c>
      <c r="F27" s="21">
        <v>104152985.52880074</v>
      </c>
      <c r="G27" s="21">
        <v>118884484.15470004</v>
      </c>
      <c r="H27" s="21">
        <v>6283122.4991000015</v>
      </c>
      <c r="I27" s="21">
        <v>120820906.46999998</v>
      </c>
      <c r="J27" s="21">
        <v>0</v>
      </c>
      <c r="K27" s="21">
        <v>426043.44</v>
      </c>
      <c r="L27" s="21">
        <v>0</v>
      </c>
      <c r="M27" s="21">
        <v>0</v>
      </c>
      <c r="N27" s="21">
        <v>0</v>
      </c>
      <c r="O27" s="21">
        <v>10877682.800100006</v>
      </c>
      <c r="P27" s="21">
        <v>0</v>
      </c>
      <c r="Q27" s="21">
        <v>408055.52</v>
      </c>
      <c r="R27" s="21">
        <v>0</v>
      </c>
      <c r="S27" s="21">
        <v>0</v>
      </c>
      <c r="T27" s="21">
        <v>126644570.55999953</v>
      </c>
      <c r="U27" s="21">
        <v>0</v>
      </c>
      <c r="V27" s="21">
        <v>58724416.209999993</v>
      </c>
      <c r="W27" s="21">
        <v>833502675.81999898</v>
      </c>
      <c r="X27" s="21">
        <v>0</v>
      </c>
      <c r="Y27" s="21">
        <v>96721313.660000533</v>
      </c>
      <c r="Z27" s="21">
        <v>78901139.759999469</v>
      </c>
      <c r="AA27" s="21">
        <v>0</v>
      </c>
      <c r="AB27" s="21">
        <v>0</v>
      </c>
      <c r="AC27" s="21">
        <v>862410.7604999973</v>
      </c>
      <c r="AD27" s="21">
        <v>8480500.3100000992</v>
      </c>
      <c r="AE27" s="21">
        <v>0</v>
      </c>
      <c r="AF27" s="21">
        <v>64973.219999999987</v>
      </c>
      <c r="AG27" s="21">
        <v>0</v>
      </c>
      <c r="AH27" s="21">
        <v>0</v>
      </c>
      <c r="AI27" s="21">
        <v>0</v>
      </c>
      <c r="AJ27" s="21">
        <v>0</v>
      </c>
      <c r="AK27" s="21">
        <v>19819.669999999998</v>
      </c>
      <c r="AL27" s="21">
        <v>0</v>
      </c>
      <c r="AM27" s="21">
        <v>8246258.959999959</v>
      </c>
      <c r="AN27" s="21">
        <v>0</v>
      </c>
      <c r="AO27" s="21">
        <v>0</v>
      </c>
      <c r="AP27" s="21">
        <v>30234166.819999978</v>
      </c>
      <c r="AQ27" s="21">
        <v>0</v>
      </c>
      <c r="AR27" s="21">
        <v>0</v>
      </c>
      <c r="AS27" s="21">
        <v>0</v>
      </c>
      <c r="AT27" s="21">
        <v>524716975.29599321</v>
      </c>
      <c r="AU27" s="21">
        <v>31564373.625499982</v>
      </c>
      <c r="AV27" s="21">
        <v>5411896.2332999939</v>
      </c>
      <c r="AW27" s="21">
        <v>0</v>
      </c>
      <c r="AX27" s="21">
        <v>5713947.4332999969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349631130.16999829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30530104.783699859</v>
      </c>
      <c r="BO27" s="21">
        <v>0</v>
      </c>
      <c r="BP27" s="21">
        <v>430533809.71370071</v>
      </c>
      <c r="BQ27" s="21">
        <v>2323941.6900000018</v>
      </c>
      <c r="BR27" s="21">
        <v>52904165.759999968</v>
      </c>
      <c r="BS27" s="21">
        <v>387671419.09999871</v>
      </c>
      <c r="BT27" s="21">
        <v>0</v>
      </c>
      <c r="BU27" s="21">
        <v>0</v>
      </c>
      <c r="BV27" s="21">
        <v>0</v>
      </c>
      <c r="BW27" s="21">
        <v>21027.14</v>
      </c>
      <c r="BX27" s="21">
        <v>0</v>
      </c>
      <c r="BY27" s="21">
        <v>0</v>
      </c>
      <c r="BZ27" s="21">
        <v>365846.21</v>
      </c>
      <c r="CA27" s="21">
        <v>9300174.6300000027</v>
      </c>
      <c r="CB27" s="21">
        <v>1520153.1</v>
      </c>
      <c r="CC27" s="21">
        <v>17483710.805</v>
      </c>
      <c r="CD27" s="21">
        <v>0</v>
      </c>
      <c r="CE27" s="21">
        <v>0</v>
      </c>
      <c r="CF27" s="21">
        <v>0</v>
      </c>
      <c r="CG27" s="21">
        <v>318972.56000000006</v>
      </c>
      <c r="CH27" s="21">
        <v>2086616.44</v>
      </c>
      <c r="CI27" s="22">
        <v>31185350.649999999</v>
      </c>
      <c r="CJ27" s="21">
        <v>1043164</v>
      </c>
      <c r="CK27" s="21">
        <v>0</v>
      </c>
      <c r="CL27" s="22">
        <v>16974016.32</v>
      </c>
      <c r="CM27" s="21">
        <v>4396.32</v>
      </c>
      <c r="CN27" s="21">
        <v>16969620</v>
      </c>
      <c r="CO27" s="22">
        <v>13168170.329999998</v>
      </c>
      <c r="CP27" s="21">
        <v>0</v>
      </c>
      <c r="CQ27" s="21">
        <v>13168170.329999998</v>
      </c>
      <c r="CR27" s="21">
        <v>551675.57999999996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2">
        <v>0</v>
      </c>
      <c r="DC27" s="21">
        <v>0</v>
      </c>
      <c r="DD27" s="21">
        <v>0</v>
      </c>
      <c r="DE27" s="22">
        <v>0</v>
      </c>
      <c r="DF27" s="21">
        <v>0</v>
      </c>
      <c r="DG27" s="21">
        <v>0</v>
      </c>
      <c r="DH27" s="22">
        <v>0</v>
      </c>
      <c r="DI27" s="21">
        <v>0</v>
      </c>
      <c r="DJ27" s="21">
        <v>0</v>
      </c>
      <c r="DK27" s="21">
        <v>0</v>
      </c>
      <c r="DL27" s="21">
        <v>3574481921.8536901</v>
      </c>
    </row>
    <row r="28" spans="1:116" ht="12.75" customHeight="1" x14ac:dyDescent="0.2">
      <c r="A28" s="64" t="s">
        <v>187</v>
      </c>
      <c r="B28" s="20">
        <v>1031</v>
      </c>
      <c r="C28" s="65" t="s">
        <v>146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2">
        <v>0</v>
      </c>
      <c r="CJ28" s="21">
        <v>0</v>
      </c>
      <c r="CK28" s="21">
        <v>0</v>
      </c>
      <c r="CL28" s="22">
        <v>0</v>
      </c>
      <c r="CM28" s="21">
        <v>0</v>
      </c>
      <c r="CN28" s="21">
        <v>0</v>
      </c>
      <c r="CO28" s="22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2">
        <v>0</v>
      </c>
      <c r="DC28" s="21">
        <v>0</v>
      </c>
      <c r="DD28" s="21">
        <v>0</v>
      </c>
      <c r="DE28" s="22">
        <v>0</v>
      </c>
      <c r="DF28" s="21">
        <v>0</v>
      </c>
      <c r="DG28" s="21">
        <v>0</v>
      </c>
      <c r="DH28" s="22">
        <v>0</v>
      </c>
      <c r="DI28" s="21">
        <v>0</v>
      </c>
      <c r="DJ28" s="21">
        <v>0</v>
      </c>
      <c r="DK28" s="21">
        <v>0</v>
      </c>
      <c r="DL28" s="21">
        <v>0</v>
      </c>
    </row>
    <row r="29" spans="1:116" ht="12.75" customHeight="1" x14ac:dyDescent="0.2">
      <c r="A29" s="64" t="s">
        <v>189</v>
      </c>
      <c r="B29" s="20">
        <v>1032</v>
      </c>
      <c r="C29" s="65" t="s">
        <v>146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2">
        <v>0</v>
      </c>
      <c r="CJ29" s="21">
        <v>0</v>
      </c>
      <c r="CK29" s="21">
        <v>0</v>
      </c>
      <c r="CL29" s="22">
        <v>0</v>
      </c>
      <c r="CM29" s="21">
        <v>0</v>
      </c>
      <c r="CN29" s="21">
        <v>0</v>
      </c>
      <c r="CO29" s="22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2">
        <v>0</v>
      </c>
      <c r="DC29" s="21">
        <v>0</v>
      </c>
      <c r="DD29" s="21">
        <v>0</v>
      </c>
      <c r="DE29" s="22">
        <v>0</v>
      </c>
      <c r="DF29" s="21">
        <v>0</v>
      </c>
      <c r="DG29" s="21">
        <v>0</v>
      </c>
      <c r="DH29" s="22">
        <v>0</v>
      </c>
      <c r="DI29" s="21">
        <v>0</v>
      </c>
      <c r="DJ29" s="21">
        <v>0</v>
      </c>
      <c r="DK29" s="21">
        <v>0</v>
      </c>
      <c r="DL29" s="21">
        <v>0</v>
      </c>
    </row>
    <row r="30" spans="1:116" ht="12.75" customHeight="1" x14ac:dyDescent="0.2">
      <c r="A30" s="64" t="s">
        <v>191</v>
      </c>
      <c r="B30" s="20">
        <v>1034</v>
      </c>
      <c r="C30" s="65" t="s">
        <v>146</v>
      </c>
      <c r="D30" s="22">
        <v>21401504.970000003</v>
      </c>
      <c r="E30" s="21">
        <v>8337099.7733333344</v>
      </c>
      <c r="F30" s="21">
        <v>7098701.9633333338</v>
      </c>
      <c r="G30" s="21">
        <v>5965703.2333333334</v>
      </c>
      <c r="H30" s="21">
        <v>1492579.86</v>
      </c>
      <c r="I30" s="21">
        <v>8628594.2599999998</v>
      </c>
      <c r="J30" s="21">
        <v>0</v>
      </c>
      <c r="K30" s="21">
        <v>0</v>
      </c>
      <c r="L30" s="21">
        <v>0</v>
      </c>
      <c r="M30" s="21">
        <v>0</v>
      </c>
      <c r="N30" s="21">
        <v>211335</v>
      </c>
      <c r="O30" s="21">
        <v>1291796.7</v>
      </c>
      <c r="P30" s="21">
        <v>0</v>
      </c>
      <c r="Q30" s="21">
        <v>-277463.08</v>
      </c>
      <c r="R30" s="21">
        <v>0</v>
      </c>
      <c r="S30" s="21">
        <v>0</v>
      </c>
      <c r="T30" s="21">
        <v>61580341.210000001</v>
      </c>
      <c r="U30" s="21">
        <v>0</v>
      </c>
      <c r="V30" s="21">
        <v>4578899.4800000004</v>
      </c>
      <c r="W30" s="21">
        <v>20160013.279999997</v>
      </c>
      <c r="X30" s="21">
        <v>0</v>
      </c>
      <c r="Y30" s="21">
        <v>4211418.47</v>
      </c>
      <c r="Z30" s="21">
        <v>11674628.369999999</v>
      </c>
      <c r="AA30" s="21">
        <v>0</v>
      </c>
      <c r="AB30" s="21">
        <v>0</v>
      </c>
      <c r="AC30" s="21">
        <v>608165.68000000005</v>
      </c>
      <c r="AD30" s="21">
        <v>10561945.359999999</v>
      </c>
      <c r="AE30" s="21">
        <v>0</v>
      </c>
      <c r="AF30" s="21">
        <v>46617.56</v>
      </c>
      <c r="AG30" s="21">
        <v>0</v>
      </c>
      <c r="AH30" s="21">
        <v>0</v>
      </c>
      <c r="AI30" s="21">
        <v>0</v>
      </c>
      <c r="AJ30" s="21">
        <v>0</v>
      </c>
      <c r="AK30" s="21">
        <v>10385.98</v>
      </c>
      <c r="AL30" s="21">
        <v>0</v>
      </c>
      <c r="AM30" s="21">
        <v>0</v>
      </c>
      <c r="AN30" s="21">
        <v>0</v>
      </c>
      <c r="AO30" s="21">
        <v>0</v>
      </c>
      <c r="AP30" s="21">
        <v>1109948.3500000001</v>
      </c>
      <c r="AQ30" s="21">
        <v>0</v>
      </c>
      <c r="AR30" s="21">
        <v>0</v>
      </c>
      <c r="AS30" s="21">
        <v>0</v>
      </c>
      <c r="AT30" s="21">
        <v>49688740.210000001</v>
      </c>
      <c r="AU30" s="21">
        <v>2438132.1</v>
      </c>
      <c r="AV30" s="21">
        <v>3622275.11</v>
      </c>
      <c r="AW30" s="21">
        <v>0</v>
      </c>
      <c r="AX30" s="21">
        <v>1749447.32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110560781.52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60526.64</v>
      </c>
      <c r="BM30" s="21">
        <v>0</v>
      </c>
      <c r="BN30" s="21">
        <v>6324236.0599999996</v>
      </c>
      <c r="BO30" s="21">
        <v>0</v>
      </c>
      <c r="BP30" s="21">
        <v>3111409.97</v>
      </c>
      <c r="BQ30" s="21">
        <v>0</v>
      </c>
      <c r="BR30" s="21">
        <v>6082910.5899999999</v>
      </c>
      <c r="BS30" s="21">
        <v>4314029.66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8781487.1733333338</v>
      </c>
      <c r="CA30" s="21">
        <v>2668143.1733333375</v>
      </c>
      <c r="CB30" s="21">
        <v>0</v>
      </c>
      <c r="CC30" s="21">
        <v>8974455.1733333338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2">
        <v>127151204.38</v>
      </c>
      <c r="CJ30" s="21">
        <v>0</v>
      </c>
      <c r="CK30" s="21">
        <v>0</v>
      </c>
      <c r="CL30" s="22">
        <v>0</v>
      </c>
      <c r="CM30" s="21">
        <v>0</v>
      </c>
      <c r="CN30" s="21">
        <v>0</v>
      </c>
      <c r="CO30" s="22">
        <v>127151204.38</v>
      </c>
      <c r="CP30" s="21">
        <v>0</v>
      </c>
      <c r="CQ30" s="21">
        <v>127151204.38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2">
        <v>0</v>
      </c>
      <c r="DC30" s="21">
        <v>0</v>
      </c>
      <c r="DD30" s="21">
        <v>0</v>
      </c>
      <c r="DE30" s="22">
        <v>0</v>
      </c>
      <c r="DF30" s="21">
        <v>0</v>
      </c>
      <c r="DG30" s="21">
        <v>0</v>
      </c>
      <c r="DH30" s="22">
        <v>0</v>
      </c>
      <c r="DI30" s="21">
        <v>0</v>
      </c>
      <c r="DJ30" s="21">
        <v>0</v>
      </c>
      <c r="DK30" s="21">
        <v>0</v>
      </c>
      <c r="DL30" s="21">
        <v>482818490.53000009</v>
      </c>
    </row>
    <row r="31" spans="1:116" ht="12.75" customHeight="1" x14ac:dyDescent="0.2">
      <c r="A31" s="64" t="s">
        <v>193</v>
      </c>
      <c r="B31" s="20">
        <v>1035</v>
      </c>
      <c r="C31" s="65" t="s">
        <v>146</v>
      </c>
      <c r="D31" s="22">
        <v>87498890.054847002</v>
      </c>
      <c r="E31" s="21">
        <v>17539839.670000002</v>
      </c>
      <c r="F31" s="21">
        <v>43671565.945877001</v>
      </c>
      <c r="G31" s="21">
        <v>26287484.43897</v>
      </c>
      <c r="H31" s="21">
        <v>6612515.8714150004</v>
      </c>
      <c r="I31" s="21">
        <v>47243923.460000001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9581770.4406499993</v>
      </c>
      <c r="P31" s="21">
        <v>0</v>
      </c>
      <c r="Q31" s="21">
        <v>6963947.094083</v>
      </c>
      <c r="R31" s="21">
        <v>0</v>
      </c>
      <c r="S31" s="21">
        <v>0</v>
      </c>
      <c r="T31" s="21">
        <v>26360124.609999999</v>
      </c>
      <c r="U31" s="21">
        <v>0</v>
      </c>
      <c r="V31" s="21">
        <v>11908917.85</v>
      </c>
      <c r="W31" s="21">
        <v>58242535.189999998</v>
      </c>
      <c r="X31" s="21">
        <v>0</v>
      </c>
      <c r="Y31" s="21">
        <v>19878077.090744998</v>
      </c>
      <c r="Z31" s="21">
        <v>15749844.114096001</v>
      </c>
      <c r="AA31" s="21">
        <v>0</v>
      </c>
      <c r="AB31" s="21">
        <v>0</v>
      </c>
      <c r="AC31" s="21">
        <v>2265546.9771119999</v>
      </c>
      <c r="AD31" s="21">
        <v>18426458.846388999</v>
      </c>
      <c r="AE31" s="21">
        <v>0</v>
      </c>
      <c r="AF31" s="21">
        <v>103537.99997800001</v>
      </c>
      <c r="AG31" s="21">
        <v>0</v>
      </c>
      <c r="AH31" s="21">
        <v>0</v>
      </c>
      <c r="AI31" s="21">
        <v>0</v>
      </c>
      <c r="AJ31" s="21">
        <v>90707.5</v>
      </c>
      <c r="AK31" s="21">
        <v>9668.3699990000005</v>
      </c>
      <c r="AL31" s="21">
        <v>0</v>
      </c>
      <c r="AM31" s="21">
        <v>388464.69036900002</v>
      </c>
      <c r="AN31" s="21">
        <v>0</v>
      </c>
      <c r="AO31" s="21">
        <v>0</v>
      </c>
      <c r="AP31" s="21">
        <v>105524.839987</v>
      </c>
      <c r="AQ31" s="21">
        <v>0</v>
      </c>
      <c r="AR31" s="21">
        <v>0</v>
      </c>
      <c r="AS31" s="21">
        <v>0</v>
      </c>
      <c r="AT31" s="21">
        <v>174332714.16397601</v>
      </c>
      <c r="AU31" s="21">
        <v>8239378.9002679996</v>
      </c>
      <c r="AV31" s="21">
        <v>4406469.2003410002</v>
      </c>
      <c r="AW31" s="21">
        <v>0</v>
      </c>
      <c r="AX31" s="21">
        <v>4292932.3301999997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1133782.960213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806850.97022200003</v>
      </c>
      <c r="BM31" s="21">
        <v>0</v>
      </c>
      <c r="BN31" s="21">
        <v>80502945.230767995</v>
      </c>
      <c r="BO31" s="21">
        <v>0</v>
      </c>
      <c r="BP31" s="21">
        <v>22089232.505814999</v>
      </c>
      <c r="BQ31" s="21">
        <v>262592.87814300001</v>
      </c>
      <c r="BR31" s="21">
        <v>13563191.290930999</v>
      </c>
      <c r="BS31" s="21">
        <v>26813739.589393999</v>
      </c>
      <c r="BT31" s="21">
        <v>0</v>
      </c>
      <c r="BU31" s="21">
        <v>0</v>
      </c>
      <c r="BV31" s="21">
        <v>972219.46</v>
      </c>
      <c r="BW31" s="21">
        <v>0</v>
      </c>
      <c r="BX31" s="21">
        <v>0</v>
      </c>
      <c r="BY31" s="21">
        <v>0</v>
      </c>
      <c r="BZ31" s="21">
        <v>0</v>
      </c>
      <c r="CA31" s="21">
        <v>1347387.74</v>
      </c>
      <c r="CB31" s="21">
        <v>0</v>
      </c>
      <c r="CC31" s="21">
        <v>10540.53</v>
      </c>
      <c r="CD31" s="21">
        <v>0</v>
      </c>
      <c r="CE31" s="21">
        <v>0</v>
      </c>
      <c r="CF31" s="21">
        <v>0</v>
      </c>
      <c r="CG31" s="21">
        <v>0</v>
      </c>
      <c r="CH31" s="21">
        <v>9190.4699999999993</v>
      </c>
      <c r="CI31" s="22">
        <v>1707503.03</v>
      </c>
      <c r="CJ31" s="21">
        <v>-3298.98</v>
      </c>
      <c r="CK31" s="21">
        <v>0</v>
      </c>
      <c r="CL31" s="22">
        <v>1710802.01</v>
      </c>
      <c r="CM31" s="21">
        <v>23432.61</v>
      </c>
      <c r="CN31" s="21">
        <v>1687369.4</v>
      </c>
      <c r="CO31" s="22">
        <v>0</v>
      </c>
      <c r="CP31" s="21">
        <v>0</v>
      </c>
      <c r="CQ31" s="21">
        <v>0</v>
      </c>
      <c r="CR31" s="21">
        <v>1358040.8004350001</v>
      </c>
      <c r="CS31" s="21">
        <v>0</v>
      </c>
      <c r="CT31" s="21">
        <v>48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2">
        <v>0</v>
      </c>
      <c r="DC31" s="21">
        <v>0</v>
      </c>
      <c r="DD31" s="21">
        <v>0</v>
      </c>
      <c r="DE31" s="22">
        <v>0</v>
      </c>
      <c r="DF31" s="21">
        <v>0</v>
      </c>
      <c r="DG31" s="21">
        <v>0</v>
      </c>
      <c r="DH31" s="22">
        <v>0</v>
      </c>
      <c r="DI31" s="21">
        <v>0</v>
      </c>
      <c r="DJ31" s="21">
        <v>0</v>
      </c>
      <c r="DK31" s="21">
        <v>0</v>
      </c>
      <c r="DL31" s="21">
        <v>653279215.05037594</v>
      </c>
    </row>
    <row r="32" spans="1:116" ht="12.75" customHeight="1" x14ac:dyDescent="0.2">
      <c r="A32" s="64" t="s">
        <v>195</v>
      </c>
      <c r="B32" s="20">
        <v>1036</v>
      </c>
      <c r="C32" s="65" t="s">
        <v>146</v>
      </c>
      <c r="D32" s="22">
        <v>20381070.170000013</v>
      </c>
      <c r="E32" s="21">
        <v>609834.74000000127</v>
      </c>
      <c r="F32" s="21">
        <v>2995821.2099999995</v>
      </c>
      <c r="G32" s="21">
        <v>16775414.220000014</v>
      </c>
      <c r="H32" s="21">
        <v>45306.549999999988</v>
      </c>
      <c r="I32" s="21">
        <v>483631.66000000015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35104.300000000003</v>
      </c>
      <c r="P32" s="21">
        <v>0</v>
      </c>
      <c r="Q32" s="21">
        <v>0</v>
      </c>
      <c r="R32" s="21">
        <v>0</v>
      </c>
      <c r="S32" s="21">
        <v>0</v>
      </c>
      <c r="T32" s="21">
        <v>4111189.410000002</v>
      </c>
      <c r="U32" s="21">
        <v>82878.599999999977</v>
      </c>
      <c r="V32" s="21">
        <v>601155.74</v>
      </c>
      <c r="W32" s="21">
        <v>620862.75999999954</v>
      </c>
      <c r="X32" s="21">
        <v>0</v>
      </c>
      <c r="Y32" s="21">
        <v>2958101.7499999991</v>
      </c>
      <c r="Z32" s="21">
        <v>349050.05000000016</v>
      </c>
      <c r="AA32" s="21">
        <v>14270.139999999998</v>
      </c>
      <c r="AB32" s="21">
        <v>0</v>
      </c>
      <c r="AC32" s="21">
        <v>117735.29000000004</v>
      </c>
      <c r="AD32" s="21">
        <v>207178.78999999963</v>
      </c>
      <c r="AE32" s="21">
        <v>0</v>
      </c>
      <c r="AF32" s="21">
        <v>22417.08</v>
      </c>
      <c r="AG32" s="21">
        <v>0</v>
      </c>
      <c r="AH32" s="21">
        <v>0</v>
      </c>
      <c r="AI32" s="21">
        <v>0</v>
      </c>
      <c r="AJ32" s="21">
        <v>0</v>
      </c>
      <c r="AK32" s="21">
        <v>2333.3700000000003</v>
      </c>
      <c r="AL32" s="21">
        <v>0</v>
      </c>
      <c r="AM32" s="21">
        <v>0</v>
      </c>
      <c r="AN32" s="21">
        <v>0</v>
      </c>
      <c r="AO32" s="21">
        <v>0</v>
      </c>
      <c r="AP32" s="21">
        <v>33485.040000000001</v>
      </c>
      <c r="AQ32" s="21">
        <v>0</v>
      </c>
      <c r="AR32" s="21">
        <v>0</v>
      </c>
      <c r="AS32" s="21">
        <v>0</v>
      </c>
      <c r="AT32" s="21">
        <v>70678829.630000055</v>
      </c>
      <c r="AU32" s="21">
        <v>2908735.3200000012</v>
      </c>
      <c r="AV32" s="21">
        <v>2807239.39</v>
      </c>
      <c r="AW32" s="21">
        <v>0</v>
      </c>
      <c r="AX32" s="21">
        <v>2777338.9800000009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206391.38000000006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11630.830000000007</v>
      </c>
      <c r="BO32" s="21">
        <v>0</v>
      </c>
      <c r="BP32" s="21">
        <v>3715120.3000000003</v>
      </c>
      <c r="BQ32" s="21">
        <v>59486.80999999999</v>
      </c>
      <c r="BR32" s="21">
        <v>149157.70999999993</v>
      </c>
      <c r="BS32" s="21">
        <v>326874.22000000003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1209037.06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2">
        <v>184800.89000000004</v>
      </c>
      <c r="CJ32" s="21">
        <v>170066.97000000003</v>
      </c>
      <c r="CK32" s="21">
        <v>0</v>
      </c>
      <c r="CL32" s="22">
        <v>14733.92</v>
      </c>
      <c r="CM32" s="21">
        <v>0</v>
      </c>
      <c r="CN32" s="21">
        <v>14733.92</v>
      </c>
      <c r="CO32" s="22">
        <v>0</v>
      </c>
      <c r="CP32" s="21">
        <v>0</v>
      </c>
      <c r="CQ32" s="21">
        <v>0</v>
      </c>
      <c r="CR32" s="21">
        <v>8544.7400000000034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2">
        <v>0</v>
      </c>
      <c r="DC32" s="21">
        <v>0</v>
      </c>
      <c r="DD32" s="21">
        <v>0</v>
      </c>
      <c r="DE32" s="22">
        <v>0</v>
      </c>
      <c r="DF32" s="21">
        <v>0</v>
      </c>
      <c r="DG32" s="21">
        <v>0</v>
      </c>
      <c r="DH32" s="22">
        <v>0</v>
      </c>
      <c r="DI32" s="21">
        <v>0</v>
      </c>
      <c r="DJ32" s="21">
        <v>0</v>
      </c>
      <c r="DK32" s="21">
        <v>0</v>
      </c>
      <c r="DL32" s="21">
        <v>115108957.96000007</v>
      </c>
    </row>
    <row r="33" spans="1:116" ht="12.75" customHeight="1" x14ac:dyDescent="0.2">
      <c r="A33" s="64" t="s">
        <v>197</v>
      </c>
      <c r="B33" s="20">
        <v>1037</v>
      </c>
      <c r="C33" s="65" t="s">
        <v>146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2">
        <v>0</v>
      </c>
      <c r="CJ33" s="21">
        <v>0</v>
      </c>
      <c r="CK33" s="21">
        <v>0</v>
      </c>
      <c r="CL33" s="22">
        <v>0</v>
      </c>
      <c r="CM33" s="21">
        <v>0</v>
      </c>
      <c r="CN33" s="21">
        <v>0</v>
      </c>
      <c r="CO33" s="22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2">
        <v>0</v>
      </c>
      <c r="DC33" s="21">
        <v>0</v>
      </c>
      <c r="DD33" s="21">
        <v>0</v>
      </c>
      <c r="DE33" s="22">
        <v>0</v>
      </c>
      <c r="DF33" s="21">
        <v>0</v>
      </c>
      <c r="DG33" s="21">
        <v>0</v>
      </c>
      <c r="DH33" s="22">
        <v>0</v>
      </c>
      <c r="DI33" s="21">
        <v>0</v>
      </c>
      <c r="DJ33" s="21">
        <v>0</v>
      </c>
      <c r="DK33" s="21">
        <v>0</v>
      </c>
      <c r="DL33" s="21">
        <v>0</v>
      </c>
    </row>
    <row r="34" spans="1:116" ht="12.75" customHeight="1" x14ac:dyDescent="0.2">
      <c r="A34" s="64" t="s">
        <v>199</v>
      </c>
      <c r="B34" s="20">
        <v>1038</v>
      </c>
      <c r="C34" s="65" t="s">
        <v>146</v>
      </c>
      <c r="D34" s="22">
        <v>2578883.6199999992</v>
      </c>
      <c r="E34" s="21">
        <v>439910.362991929</v>
      </c>
      <c r="F34" s="21">
        <v>2138973.2570080701</v>
      </c>
      <c r="G34" s="21">
        <v>0</v>
      </c>
      <c r="H34" s="21">
        <v>266541.37</v>
      </c>
      <c r="I34" s="21">
        <v>710058.76000000106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43585.383699999998</v>
      </c>
      <c r="P34" s="21">
        <v>0</v>
      </c>
      <c r="Q34" s="21">
        <v>46789.63</v>
      </c>
      <c r="R34" s="21">
        <v>0</v>
      </c>
      <c r="S34" s="21">
        <v>0</v>
      </c>
      <c r="T34" s="21">
        <v>0</v>
      </c>
      <c r="U34" s="21">
        <v>0</v>
      </c>
      <c r="V34" s="21">
        <v>1970</v>
      </c>
      <c r="W34" s="21">
        <v>130953.38</v>
      </c>
      <c r="X34" s="21">
        <v>0</v>
      </c>
      <c r="Y34" s="21">
        <v>42431.44</v>
      </c>
      <c r="Z34" s="21">
        <v>4539.12</v>
      </c>
      <c r="AA34" s="21">
        <v>0</v>
      </c>
      <c r="AB34" s="21">
        <v>0</v>
      </c>
      <c r="AC34" s="21">
        <v>45784.020000000099</v>
      </c>
      <c r="AD34" s="21">
        <v>20361.580000000002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8684.15</v>
      </c>
      <c r="AP34" s="21">
        <v>201.08</v>
      </c>
      <c r="AQ34" s="21">
        <v>0</v>
      </c>
      <c r="AR34" s="21">
        <v>0</v>
      </c>
      <c r="AS34" s="21">
        <v>0</v>
      </c>
      <c r="AT34" s="21">
        <v>12596178.390000001</v>
      </c>
      <c r="AU34" s="21">
        <v>226001.18</v>
      </c>
      <c r="AV34" s="21">
        <v>75405</v>
      </c>
      <c r="AW34" s="21">
        <v>0</v>
      </c>
      <c r="AX34" s="21">
        <v>75405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535872.4558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2.7</v>
      </c>
      <c r="BN34" s="21">
        <v>0</v>
      </c>
      <c r="BO34" s="21">
        <v>0</v>
      </c>
      <c r="BP34" s="21">
        <v>503422.45</v>
      </c>
      <c r="BQ34" s="21">
        <v>0</v>
      </c>
      <c r="BR34" s="21">
        <v>0</v>
      </c>
      <c r="BS34" s="21">
        <v>70999.289999999994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-7946.15</v>
      </c>
      <c r="CI34" s="22">
        <v>0</v>
      </c>
      <c r="CJ34" s="21">
        <v>0</v>
      </c>
      <c r="CK34" s="21">
        <v>0</v>
      </c>
      <c r="CL34" s="22">
        <v>0</v>
      </c>
      <c r="CM34" s="21">
        <v>0</v>
      </c>
      <c r="CN34" s="21">
        <v>0</v>
      </c>
      <c r="CO34" s="22">
        <v>0</v>
      </c>
      <c r="CP34" s="21">
        <v>0</v>
      </c>
      <c r="CQ34" s="21">
        <v>0</v>
      </c>
      <c r="CR34" s="21">
        <v>72322.685800000007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2">
        <v>0</v>
      </c>
      <c r="DC34" s="21">
        <v>0</v>
      </c>
      <c r="DD34" s="21">
        <v>0</v>
      </c>
      <c r="DE34" s="22">
        <v>0</v>
      </c>
      <c r="DF34" s="21">
        <v>0</v>
      </c>
      <c r="DG34" s="21">
        <v>0</v>
      </c>
      <c r="DH34" s="22">
        <v>0</v>
      </c>
      <c r="DI34" s="21">
        <v>0</v>
      </c>
      <c r="DJ34" s="21">
        <v>0</v>
      </c>
      <c r="DK34" s="21">
        <v>0</v>
      </c>
      <c r="DL34" s="21">
        <v>18048446.535300002</v>
      </c>
    </row>
    <row r="35" spans="1:116" ht="12.75" customHeight="1" x14ac:dyDescent="0.2">
      <c r="A35" s="64" t="s">
        <v>201</v>
      </c>
      <c r="B35" s="20">
        <v>1039</v>
      </c>
      <c r="C35" s="65" t="s">
        <v>146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2">
        <v>0</v>
      </c>
      <c r="CJ35" s="21">
        <v>0</v>
      </c>
      <c r="CK35" s="21">
        <v>0</v>
      </c>
      <c r="CL35" s="22">
        <v>0</v>
      </c>
      <c r="CM35" s="21">
        <v>0</v>
      </c>
      <c r="CN35" s="21">
        <v>0</v>
      </c>
      <c r="CO35" s="22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2">
        <v>0</v>
      </c>
      <c r="DC35" s="21">
        <v>0</v>
      </c>
      <c r="DD35" s="21">
        <v>0</v>
      </c>
      <c r="DE35" s="22">
        <v>0</v>
      </c>
      <c r="DF35" s="21">
        <v>0</v>
      </c>
      <c r="DG35" s="21">
        <v>0</v>
      </c>
      <c r="DH35" s="22">
        <v>0</v>
      </c>
      <c r="DI35" s="21">
        <v>0</v>
      </c>
      <c r="DJ35" s="21">
        <v>0</v>
      </c>
      <c r="DK35" s="21">
        <v>0</v>
      </c>
      <c r="DL35" s="21">
        <v>0</v>
      </c>
    </row>
    <row r="36" spans="1:116" ht="12.75" customHeight="1" x14ac:dyDescent="0.2">
      <c r="A36" s="64" t="s">
        <v>203</v>
      </c>
      <c r="B36" s="20">
        <v>1040</v>
      </c>
      <c r="C36" s="65" t="s">
        <v>146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2">
        <v>0</v>
      </c>
      <c r="CJ36" s="21">
        <v>0</v>
      </c>
      <c r="CK36" s="21">
        <v>0</v>
      </c>
      <c r="CL36" s="22">
        <v>0</v>
      </c>
      <c r="CM36" s="21">
        <v>0</v>
      </c>
      <c r="CN36" s="21">
        <v>0</v>
      </c>
      <c r="CO36" s="22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2">
        <v>0</v>
      </c>
      <c r="DC36" s="21">
        <v>0</v>
      </c>
      <c r="DD36" s="21">
        <v>0</v>
      </c>
      <c r="DE36" s="22">
        <v>0</v>
      </c>
      <c r="DF36" s="21">
        <v>0</v>
      </c>
      <c r="DG36" s="21">
        <v>0</v>
      </c>
      <c r="DH36" s="22">
        <v>0</v>
      </c>
      <c r="DI36" s="21">
        <v>0</v>
      </c>
      <c r="DJ36" s="21">
        <v>0</v>
      </c>
      <c r="DK36" s="21">
        <v>0</v>
      </c>
      <c r="DL36" s="21">
        <v>0</v>
      </c>
    </row>
    <row r="37" spans="1:116" ht="12.75" customHeight="1" x14ac:dyDescent="0.2">
      <c r="A37" s="64" t="s">
        <v>205</v>
      </c>
      <c r="B37" s="20">
        <v>1043</v>
      </c>
      <c r="C37" s="65" t="s">
        <v>146</v>
      </c>
      <c r="D37" s="22">
        <v>546769843.409657</v>
      </c>
      <c r="E37" s="21">
        <v>219962628.409661</v>
      </c>
      <c r="F37" s="21">
        <v>283315782.03999603</v>
      </c>
      <c r="G37" s="21">
        <v>43491432.960000001</v>
      </c>
      <c r="H37" s="21">
        <v>509876.49</v>
      </c>
      <c r="I37" s="21">
        <v>78093222.719999701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25849223.870001201</v>
      </c>
      <c r="P37" s="21">
        <v>1376099.77</v>
      </c>
      <c r="Q37" s="21">
        <v>4929865.58</v>
      </c>
      <c r="R37" s="21">
        <v>0</v>
      </c>
      <c r="S37" s="21">
        <v>0</v>
      </c>
      <c r="T37" s="21">
        <v>93670697.640003204</v>
      </c>
      <c r="U37" s="21">
        <v>0</v>
      </c>
      <c r="V37" s="21">
        <v>35105077.630000502</v>
      </c>
      <c r="W37" s="21">
        <v>585148774.60004401</v>
      </c>
      <c r="X37" s="21">
        <v>40891.230000000003</v>
      </c>
      <c r="Y37" s="21">
        <v>29886552.349998198</v>
      </c>
      <c r="Z37" s="21">
        <v>16974947.180002801</v>
      </c>
      <c r="AA37" s="21">
        <v>0</v>
      </c>
      <c r="AB37" s="21">
        <v>0</v>
      </c>
      <c r="AC37" s="21">
        <v>12716424.539999399</v>
      </c>
      <c r="AD37" s="21">
        <v>30321532.629871398</v>
      </c>
      <c r="AE37" s="21">
        <v>0</v>
      </c>
      <c r="AF37" s="21">
        <v>145152.74</v>
      </c>
      <c r="AG37" s="21">
        <v>0</v>
      </c>
      <c r="AH37" s="21">
        <v>0</v>
      </c>
      <c r="AI37" s="21">
        <v>0</v>
      </c>
      <c r="AJ37" s="21">
        <v>296781.52</v>
      </c>
      <c r="AK37" s="21">
        <v>18973.93</v>
      </c>
      <c r="AL37" s="21">
        <v>0</v>
      </c>
      <c r="AM37" s="21">
        <v>27906541.4999993</v>
      </c>
      <c r="AN37" s="21">
        <v>0</v>
      </c>
      <c r="AO37" s="21">
        <v>0</v>
      </c>
      <c r="AP37" s="21">
        <v>793933.97999996296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93117420.0999569</v>
      </c>
      <c r="BE37" s="21">
        <v>-131987.179999999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4187587.94999927</v>
      </c>
      <c r="BO37" s="21">
        <v>0</v>
      </c>
      <c r="BP37" s="21">
        <v>14386494.380000001</v>
      </c>
      <c r="BQ37" s="21">
        <v>35025.870000000003</v>
      </c>
      <c r="BR37" s="21">
        <v>5613987.4200000102</v>
      </c>
      <c r="BS37" s="21">
        <v>26646264.2599991</v>
      </c>
      <c r="BT37" s="21">
        <v>0</v>
      </c>
      <c r="BU37" s="21">
        <v>0</v>
      </c>
      <c r="BV37" s="21">
        <v>15047944.67</v>
      </c>
      <c r="BW37" s="21">
        <v>0</v>
      </c>
      <c r="BX37" s="21">
        <v>0</v>
      </c>
      <c r="BY37" s="21">
        <v>0</v>
      </c>
      <c r="BZ37" s="21">
        <v>809196.8</v>
      </c>
      <c r="CA37" s="21">
        <v>31296103.649999999</v>
      </c>
      <c r="CB37" s="21">
        <v>0</v>
      </c>
      <c r="CC37" s="21">
        <v>2322930.23</v>
      </c>
      <c r="CD37" s="21">
        <v>184294.19</v>
      </c>
      <c r="CE37" s="21">
        <v>0</v>
      </c>
      <c r="CF37" s="21">
        <v>0</v>
      </c>
      <c r="CG37" s="21">
        <v>0</v>
      </c>
      <c r="CH37" s="21">
        <v>0</v>
      </c>
      <c r="CI37" s="22">
        <v>340893098.61000001</v>
      </c>
      <c r="CJ37" s="21">
        <v>16203.48</v>
      </c>
      <c r="CK37" s="21">
        <v>0</v>
      </c>
      <c r="CL37" s="22">
        <v>153207545.37999982</v>
      </c>
      <c r="CM37" s="21">
        <v>43625077.299999803</v>
      </c>
      <c r="CN37" s="21">
        <v>109582468.08</v>
      </c>
      <c r="CO37" s="22">
        <v>187669349.75000021</v>
      </c>
      <c r="CP37" s="21">
        <v>0</v>
      </c>
      <c r="CQ37" s="21">
        <v>187669349.75000021</v>
      </c>
      <c r="CR37" s="21">
        <v>1828041.8499999901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2">
        <v>0</v>
      </c>
      <c r="DC37" s="21">
        <v>0</v>
      </c>
      <c r="DD37" s="21">
        <v>0</v>
      </c>
      <c r="DE37" s="22">
        <v>0</v>
      </c>
      <c r="DF37" s="21">
        <v>0</v>
      </c>
      <c r="DG37" s="21">
        <v>0</v>
      </c>
      <c r="DH37" s="22">
        <v>0</v>
      </c>
      <c r="DI37" s="21">
        <v>0</v>
      </c>
      <c r="DJ37" s="21">
        <v>0</v>
      </c>
      <c r="DK37" s="21">
        <v>0</v>
      </c>
      <c r="DL37" s="21">
        <v>2026790816.1095321</v>
      </c>
    </row>
    <row r="38" spans="1:116" ht="12.75" customHeight="1" x14ac:dyDescent="0.2">
      <c r="A38" s="64" t="s">
        <v>207</v>
      </c>
      <c r="B38" s="20">
        <v>1044</v>
      </c>
      <c r="C38" s="65" t="s">
        <v>146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2">
        <v>0</v>
      </c>
      <c r="CJ38" s="21">
        <v>0</v>
      </c>
      <c r="CK38" s="21">
        <v>0</v>
      </c>
      <c r="CL38" s="22">
        <v>0</v>
      </c>
      <c r="CM38" s="21">
        <v>0</v>
      </c>
      <c r="CN38" s="21">
        <v>0</v>
      </c>
      <c r="CO38" s="22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2">
        <v>0</v>
      </c>
      <c r="DC38" s="21">
        <v>0</v>
      </c>
      <c r="DD38" s="21">
        <v>0</v>
      </c>
      <c r="DE38" s="22">
        <v>0</v>
      </c>
      <c r="DF38" s="21">
        <v>0</v>
      </c>
      <c r="DG38" s="21">
        <v>0</v>
      </c>
      <c r="DH38" s="22">
        <v>0</v>
      </c>
      <c r="DI38" s="21">
        <v>0</v>
      </c>
      <c r="DJ38" s="21">
        <v>0</v>
      </c>
      <c r="DK38" s="21">
        <v>0</v>
      </c>
      <c r="DL38" s="21">
        <v>0</v>
      </c>
    </row>
    <row r="39" spans="1:116" ht="12.75" customHeight="1" x14ac:dyDescent="0.2">
      <c r="A39" s="64" t="s">
        <v>209</v>
      </c>
      <c r="B39" s="20">
        <v>1045</v>
      </c>
      <c r="C39" s="65" t="s">
        <v>146</v>
      </c>
      <c r="D39" s="22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2">
        <v>0</v>
      </c>
      <c r="CJ39" s="21">
        <v>0</v>
      </c>
      <c r="CK39" s="21">
        <v>0</v>
      </c>
      <c r="CL39" s="22">
        <v>0</v>
      </c>
      <c r="CM39" s="21">
        <v>0</v>
      </c>
      <c r="CN39" s="21">
        <v>0</v>
      </c>
      <c r="CO39" s="22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2">
        <v>0</v>
      </c>
      <c r="DC39" s="21">
        <v>0</v>
      </c>
      <c r="DD39" s="21">
        <v>0</v>
      </c>
      <c r="DE39" s="22">
        <v>0</v>
      </c>
      <c r="DF39" s="21">
        <v>0</v>
      </c>
      <c r="DG39" s="21">
        <v>0</v>
      </c>
      <c r="DH39" s="22">
        <v>0</v>
      </c>
      <c r="DI39" s="21">
        <v>0</v>
      </c>
      <c r="DJ39" s="21">
        <v>0</v>
      </c>
      <c r="DK39" s="21">
        <v>0</v>
      </c>
      <c r="DL39" s="21">
        <v>0</v>
      </c>
    </row>
    <row r="40" spans="1:116" ht="12.75" customHeight="1" x14ac:dyDescent="0.2">
      <c r="A40" s="64" t="s">
        <v>211</v>
      </c>
      <c r="B40" s="20">
        <v>1046</v>
      </c>
      <c r="C40" s="65" t="s">
        <v>146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2">
        <v>0</v>
      </c>
      <c r="CJ40" s="21">
        <v>0</v>
      </c>
      <c r="CK40" s="21">
        <v>0</v>
      </c>
      <c r="CL40" s="22">
        <v>0</v>
      </c>
      <c r="CM40" s="21">
        <v>0</v>
      </c>
      <c r="CN40" s="21">
        <v>0</v>
      </c>
      <c r="CO40" s="22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2">
        <v>0</v>
      </c>
      <c r="DC40" s="21">
        <v>0</v>
      </c>
      <c r="DD40" s="21">
        <v>0</v>
      </c>
      <c r="DE40" s="22">
        <v>0</v>
      </c>
      <c r="DF40" s="21">
        <v>0</v>
      </c>
      <c r="DG40" s="21">
        <v>0</v>
      </c>
      <c r="DH40" s="22">
        <v>0</v>
      </c>
      <c r="DI40" s="21">
        <v>0</v>
      </c>
      <c r="DJ40" s="21">
        <v>0</v>
      </c>
      <c r="DK40" s="21">
        <v>0</v>
      </c>
      <c r="DL40" s="21">
        <v>0</v>
      </c>
    </row>
    <row r="41" spans="1:116" ht="12.75" customHeight="1" x14ac:dyDescent="0.2">
      <c r="A41" s="64" t="s">
        <v>213</v>
      </c>
      <c r="B41" s="20">
        <v>1047</v>
      </c>
      <c r="C41" s="65" t="s">
        <v>146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2">
        <v>0</v>
      </c>
      <c r="CJ41" s="21">
        <v>0</v>
      </c>
      <c r="CK41" s="21">
        <v>0</v>
      </c>
      <c r="CL41" s="22">
        <v>0</v>
      </c>
      <c r="CM41" s="21">
        <v>0</v>
      </c>
      <c r="CN41" s="21">
        <v>0</v>
      </c>
      <c r="CO41" s="22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2">
        <v>0</v>
      </c>
      <c r="DC41" s="21">
        <v>0</v>
      </c>
      <c r="DD41" s="21">
        <v>0</v>
      </c>
      <c r="DE41" s="22">
        <v>0</v>
      </c>
      <c r="DF41" s="21">
        <v>0</v>
      </c>
      <c r="DG41" s="21">
        <v>0</v>
      </c>
      <c r="DH41" s="22">
        <v>0</v>
      </c>
      <c r="DI41" s="21">
        <v>0</v>
      </c>
      <c r="DJ41" s="21">
        <v>0</v>
      </c>
      <c r="DK41" s="21">
        <v>0</v>
      </c>
      <c r="DL41" s="21">
        <v>0</v>
      </c>
    </row>
    <row r="42" spans="1:116" ht="12.75" customHeight="1" x14ac:dyDescent="0.2">
      <c r="A42" s="64" t="s">
        <v>215</v>
      </c>
      <c r="B42" s="20">
        <v>1048</v>
      </c>
      <c r="C42" s="65" t="s">
        <v>146</v>
      </c>
      <c r="D42" s="22">
        <v>150826318.97000143</v>
      </c>
      <c r="E42" s="21">
        <v>38588970.060000896</v>
      </c>
      <c r="F42" s="21">
        <v>20259998.489999987</v>
      </c>
      <c r="G42" s="21">
        <v>91977350.420000553</v>
      </c>
      <c r="H42" s="21">
        <v>0</v>
      </c>
      <c r="I42" s="21">
        <v>43999422.390000202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7833647.9699999997</v>
      </c>
      <c r="P42" s="21">
        <v>0</v>
      </c>
      <c r="Q42" s="21">
        <v>19863.23</v>
      </c>
      <c r="R42" s="21">
        <v>0</v>
      </c>
      <c r="S42" s="21">
        <v>0</v>
      </c>
      <c r="T42" s="21">
        <v>180787054.13000217</v>
      </c>
      <c r="U42" s="21">
        <v>0</v>
      </c>
      <c r="V42" s="21">
        <v>34101342.870000124</v>
      </c>
      <c r="W42" s="21">
        <v>297896979.31000364</v>
      </c>
      <c r="X42" s="21">
        <v>0</v>
      </c>
      <c r="Y42" s="21">
        <v>22161432.700000003</v>
      </c>
      <c r="Z42" s="21">
        <v>22740522.550000101</v>
      </c>
      <c r="AA42" s="21">
        <v>0</v>
      </c>
      <c r="AB42" s="21">
        <v>0</v>
      </c>
      <c r="AC42" s="21">
        <v>1566045.4499999383</v>
      </c>
      <c r="AD42" s="21">
        <v>41775364.350002751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103630.5199999999</v>
      </c>
      <c r="AN42" s="21">
        <v>0</v>
      </c>
      <c r="AO42" s="21">
        <v>0</v>
      </c>
      <c r="AP42" s="21">
        <v>1244099.4400000004</v>
      </c>
      <c r="AQ42" s="21">
        <v>0</v>
      </c>
      <c r="AR42" s="21">
        <v>0</v>
      </c>
      <c r="AS42" s="21">
        <v>0</v>
      </c>
      <c r="AT42" s="21">
        <v>325036697.61999339</v>
      </c>
      <c r="AU42" s="21">
        <v>383749217.68998766</v>
      </c>
      <c r="AV42" s="21">
        <v>43452619.909998864</v>
      </c>
      <c r="AW42" s="21">
        <v>0</v>
      </c>
      <c r="AX42" s="21">
        <v>12838561.680001022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748548423.4999975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434019.940000022</v>
      </c>
      <c r="BM42" s="21">
        <v>0</v>
      </c>
      <c r="BN42" s="21">
        <v>3605858.5700002606</v>
      </c>
      <c r="BO42" s="21">
        <v>0</v>
      </c>
      <c r="BP42" s="21">
        <v>96751659.529999748</v>
      </c>
      <c r="BQ42" s="21">
        <v>0</v>
      </c>
      <c r="BR42" s="21">
        <v>1055821.5300000003</v>
      </c>
      <c r="BS42" s="21">
        <v>65730026.630000144</v>
      </c>
      <c r="BT42" s="21">
        <v>0</v>
      </c>
      <c r="BU42" s="21">
        <v>0</v>
      </c>
      <c r="BV42" s="21">
        <v>103630.5199999999</v>
      </c>
      <c r="BW42" s="21">
        <v>31479.08</v>
      </c>
      <c r="BX42" s="21">
        <v>0</v>
      </c>
      <c r="BY42" s="21">
        <v>0</v>
      </c>
      <c r="BZ42" s="21">
        <v>3273903.7500000005</v>
      </c>
      <c r="CA42" s="21">
        <v>16493054.380000031</v>
      </c>
      <c r="CB42" s="21">
        <v>1328280.8199999998</v>
      </c>
      <c r="CC42" s="21">
        <v>27134472.859999996</v>
      </c>
      <c r="CD42" s="21">
        <v>0</v>
      </c>
      <c r="CE42" s="21">
        <v>0</v>
      </c>
      <c r="CF42" s="21">
        <v>400248.3</v>
      </c>
      <c r="CG42" s="21">
        <v>2102096.4700000002</v>
      </c>
      <c r="CH42" s="21">
        <v>0</v>
      </c>
      <c r="CI42" s="22">
        <v>3219680.69</v>
      </c>
      <c r="CJ42" s="21">
        <v>0</v>
      </c>
      <c r="CK42" s="21">
        <v>0</v>
      </c>
      <c r="CL42" s="22">
        <v>3202066.83</v>
      </c>
      <c r="CM42" s="21">
        <v>0</v>
      </c>
      <c r="CN42" s="21">
        <v>3202066.83</v>
      </c>
      <c r="CO42" s="22">
        <v>17613.86</v>
      </c>
      <c r="CP42" s="21">
        <v>0</v>
      </c>
      <c r="CQ42" s="21">
        <v>17613.86</v>
      </c>
      <c r="CR42" s="21">
        <v>1647.7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2">
        <v>0</v>
      </c>
      <c r="DC42" s="21">
        <v>0</v>
      </c>
      <c r="DD42" s="21">
        <v>0</v>
      </c>
      <c r="DE42" s="22">
        <v>0</v>
      </c>
      <c r="DF42" s="21">
        <v>0</v>
      </c>
      <c r="DG42" s="21">
        <v>0</v>
      </c>
      <c r="DH42" s="22">
        <v>0</v>
      </c>
      <c r="DI42" s="21">
        <v>0</v>
      </c>
      <c r="DJ42" s="21">
        <v>0</v>
      </c>
      <c r="DK42" s="21">
        <v>0</v>
      </c>
      <c r="DL42" s="21">
        <v>2540347125.0499892</v>
      </c>
    </row>
    <row r="43" spans="1:116" ht="14.1" customHeight="1" x14ac:dyDescent="0.2">
      <c r="A43" s="64" t="s">
        <v>217</v>
      </c>
      <c r="B43" s="20">
        <v>1049</v>
      </c>
      <c r="C43" s="65" t="s">
        <v>146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2">
        <v>0</v>
      </c>
      <c r="CJ43" s="21">
        <v>0</v>
      </c>
      <c r="CK43" s="21">
        <v>0</v>
      </c>
      <c r="CL43" s="22">
        <v>0</v>
      </c>
      <c r="CM43" s="21">
        <v>0</v>
      </c>
      <c r="CN43" s="21">
        <v>0</v>
      </c>
      <c r="CO43" s="22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2">
        <v>0</v>
      </c>
      <c r="DC43" s="21">
        <v>0</v>
      </c>
      <c r="DD43" s="21">
        <v>0</v>
      </c>
      <c r="DE43" s="22">
        <v>0</v>
      </c>
      <c r="DF43" s="21">
        <v>0</v>
      </c>
      <c r="DG43" s="21">
        <v>0</v>
      </c>
      <c r="DH43" s="22">
        <v>0</v>
      </c>
      <c r="DI43" s="21">
        <v>0</v>
      </c>
      <c r="DJ43" s="21">
        <v>0</v>
      </c>
      <c r="DK43" s="21">
        <v>0</v>
      </c>
      <c r="DL43" s="21">
        <v>0</v>
      </c>
    </row>
    <row r="44" spans="1:116" ht="14.1" customHeight="1" x14ac:dyDescent="0.2">
      <c r="A44" s="64" t="s">
        <v>219</v>
      </c>
      <c r="B44" s="20">
        <v>1050</v>
      </c>
      <c r="C44" s="65" t="s">
        <v>146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2">
        <v>0</v>
      </c>
      <c r="CJ44" s="21">
        <v>0</v>
      </c>
      <c r="CK44" s="21">
        <v>0</v>
      </c>
      <c r="CL44" s="22">
        <v>0</v>
      </c>
      <c r="CM44" s="21">
        <v>0</v>
      </c>
      <c r="CN44" s="21">
        <v>0</v>
      </c>
      <c r="CO44" s="22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2">
        <v>0</v>
      </c>
      <c r="DC44" s="21">
        <v>0</v>
      </c>
      <c r="DD44" s="21">
        <v>0</v>
      </c>
      <c r="DE44" s="22">
        <v>0</v>
      </c>
      <c r="DF44" s="21">
        <v>0</v>
      </c>
      <c r="DG44" s="21">
        <v>0</v>
      </c>
      <c r="DH44" s="22">
        <v>0</v>
      </c>
      <c r="DI44" s="21">
        <v>0</v>
      </c>
      <c r="DJ44" s="21">
        <v>0</v>
      </c>
      <c r="DK44" s="21">
        <v>0</v>
      </c>
      <c r="DL44" s="21">
        <v>0</v>
      </c>
    </row>
    <row r="45" spans="1:116" ht="12.75" customHeight="1" x14ac:dyDescent="0.2">
      <c r="A45" s="64" t="s">
        <v>221</v>
      </c>
      <c r="B45" s="20">
        <v>1051</v>
      </c>
      <c r="C45" s="65" t="s">
        <v>146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2">
        <v>0</v>
      </c>
      <c r="CJ45" s="21">
        <v>0</v>
      </c>
      <c r="CK45" s="21">
        <v>0</v>
      </c>
      <c r="CL45" s="22">
        <v>0</v>
      </c>
      <c r="CM45" s="21">
        <v>0</v>
      </c>
      <c r="CN45" s="21">
        <v>0</v>
      </c>
      <c r="CO45" s="22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2">
        <v>0</v>
      </c>
      <c r="DC45" s="21">
        <v>0</v>
      </c>
      <c r="DD45" s="21">
        <v>0</v>
      </c>
      <c r="DE45" s="22">
        <v>0</v>
      </c>
      <c r="DF45" s="21">
        <v>0</v>
      </c>
      <c r="DG45" s="21">
        <v>0</v>
      </c>
      <c r="DH45" s="22">
        <v>0</v>
      </c>
      <c r="DI45" s="21">
        <v>0</v>
      </c>
      <c r="DJ45" s="21">
        <v>0</v>
      </c>
      <c r="DK45" s="21">
        <v>0</v>
      </c>
      <c r="DL45" s="21">
        <v>0</v>
      </c>
    </row>
    <row r="46" spans="1:116" ht="12.75" customHeight="1" x14ac:dyDescent="0.2">
      <c r="A46" s="64" t="s">
        <v>223</v>
      </c>
      <c r="B46" s="20">
        <v>1052</v>
      </c>
      <c r="C46" s="65" t="s">
        <v>146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2">
        <v>0</v>
      </c>
      <c r="CJ46" s="21">
        <v>0</v>
      </c>
      <c r="CK46" s="21">
        <v>0</v>
      </c>
      <c r="CL46" s="22">
        <v>0</v>
      </c>
      <c r="CM46" s="21">
        <v>0</v>
      </c>
      <c r="CN46" s="21">
        <v>0</v>
      </c>
      <c r="CO46" s="22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2">
        <v>0</v>
      </c>
      <c r="DC46" s="21">
        <v>0</v>
      </c>
      <c r="DD46" s="21">
        <v>0</v>
      </c>
      <c r="DE46" s="22">
        <v>0</v>
      </c>
      <c r="DF46" s="21">
        <v>0</v>
      </c>
      <c r="DG46" s="21">
        <v>0</v>
      </c>
      <c r="DH46" s="22">
        <v>0</v>
      </c>
      <c r="DI46" s="21">
        <v>0</v>
      </c>
      <c r="DJ46" s="21">
        <v>0</v>
      </c>
      <c r="DK46" s="21">
        <v>0</v>
      </c>
      <c r="DL46" s="21">
        <v>0</v>
      </c>
    </row>
    <row r="47" spans="1:116" ht="12.75" customHeight="1" x14ac:dyDescent="0.2">
      <c r="A47" s="64" t="s">
        <v>225</v>
      </c>
      <c r="B47" s="20">
        <v>1053</v>
      </c>
      <c r="C47" s="65" t="s">
        <v>146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2">
        <v>0</v>
      </c>
      <c r="CJ47" s="21">
        <v>0</v>
      </c>
      <c r="CK47" s="21">
        <v>0</v>
      </c>
      <c r="CL47" s="22">
        <v>0</v>
      </c>
      <c r="CM47" s="21">
        <v>0</v>
      </c>
      <c r="CN47" s="21">
        <v>0</v>
      </c>
      <c r="CO47" s="22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2">
        <v>0</v>
      </c>
      <c r="DC47" s="21">
        <v>0</v>
      </c>
      <c r="DD47" s="21">
        <v>0</v>
      </c>
      <c r="DE47" s="22">
        <v>0</v>
      </c>
      <c r="DF47" s="21">
        <v>0</v>
      </c>
      <c r="DG47" s="21">
        <v>0</v>
      </c>
      <c r="DH47" s="22">
        <v>0</v>
      </c>
      <c r="DI47" s="21">
        <v>0</v>
      </c>
      <c r="DJ47" s="21">
        <v>0</v>
      </c>
      <c r="DK47" s="21">
        <v>0</v>
      </c>
      <c r="DL47" s="21">
        <v>0</v>
      </c>
    </row>
    <row r="48" spans="1:116" ht="12.75" customHeight="1" x14ac:dyDescent="0.2">
      <c r="A48" s="64" t="s">
        <v>227</v>
      </c>
      <c r="B48" s="20">
        <v>1054</v>
      </c>
      <c r="C48" s="65" t="s">
        <v>146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812121.33000000473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2">
        <v>0</v>
      </c>
      <c r="CJ48" s="21">
        <v>0</v>
      </c>
      <c r="CK48" s="21">
        <v>0</v>
      </c>
      <c r="CL48" s="22">
        <v>0</v>
      </c>
      <c r="CM48" s="21">
        <v>0</v>
      </c>
      <c r="CN48" s="21">
        <v>0</v>
      </c>
      <c r="CO48" s="22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2">
        <v>0</v>
      </c>
      <c r="DC48" s="21">
        <v>0</v>
      </c>
      <c r="DD48" s="21">
        <v>0</v>
      </c>
      <c r="DE48" s="22">
        <v>0</v>
      </c>
      <c r="DF48" s="21">
        <v>0</v>
      </c>
      <c r="DG48" s="21">
        <v>0</v>
      </c>
      <c r="DH48" s="22">
        <v>0</v>
      </c>
      <c r="DI48" s="21">
        <v>0</v>
      </c>
      <c r="DJ48" s="21">
        <v>0</v>
      </c>
      <c r="DK48" s="21">
        <v>0</v>
      </c>
      <c r="DL48" s="21">
        <v>812121.33000000473</v>
      </c>
    </row>
    <row r="49" spans="1:116" ht="12.75" customHeight="1" x14ac:dyDescent="0.2">
      <c r="A49" s="64" t="s">
        <v>229</v>
      </c>
      <c r="B49" s="20">
        <v>1055</v>
      </c>
      <c r="C49" s="65" t="s">
        <v>146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2">
        <v>0</v>
      </c>
      <c r="CJ49" s="21">
        <v>0</v>
      </c>
      <c r="CK49" s="21">
        <v>0</v>
      </c>
      <c r="CL49" s="22">
        <v>0</v>
      </c>
      <c r="CM49" s="21">
        <v>0</v>
      </c>
      <c r="CN49" s="21">
        <v>0</v>
      </c>
      <c r="CO49" s="22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2">
        <v>0</v>
      </c>
      <c r="DC49" s="21">
        <v>0</v>
      </c>
      <c r="DD49" s="21">
        <v>0</v>
      </c>
      <c r="DE49" s="22">
        <v>0</v>
      </c>
      <c r="DF49" s="21">
        <v>0</v>
      </c>
      <c r="DG49" s="21">
        <v>0</v>
      </c>
      <c r="DH49" s="22">
        <v>0</v>
      </c>
      <c r="DI49" s="21">
        <v>0</v>
      </c>
      <c r="DJ49" s="21">
        <v>0</v>
      </c>
      <c r="DK49" s="21">
        <v>0</v>
      </c>
      <c r="DL49" s="21">
        <v>0</v>
      </c>
    </row>
    <row r="50" spans="1:116" ht="12.75" customHeight="1" x14ac:dyDescent="0.2">
      <c r="A50" s="64" t="s">
        <v>231</v>
      </c>
      <c r="B50" s="20">
        <v>1056</v>
      </c>
      <c r="C50" s="65" t="s">
        <v>146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2">
        <v>0</v>
      </c>
      <c r="CJ50" s="21">
        <v>0</v>
      </c>
      <c r="CK50" s="21">
        <v>0</v>
      </c>
      <c r="CL50" s="22">
        <v>0</v>
      </c>
      <c r="CM50" s="21">
        <v>0</v>
      </c>
      <c r="CN50" s="21">
        <v>0</v>
      </c>
      <c r="CO50" s="22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2">
        <v>0</v>
      </c>
      <c r="DC50" s="21">
        <v>0</v>
      </c>
      <c r="DD50" s="21">
        <v>0</v>
      </c>
      <c r="DE50" s="22">
        <v>0</v>
      </c>
      <c r="DF50" s="21">
        <v>0</v>
      </c>
      <c r="DG50" s="21">
        <v>0</v>
      </c>
      <c r="DH50" s="22">
        <v>0</v>
      </c>
      <c r="DI50" s="21">
        <v>0</v>
      </c>
      <c r="DJ50" s="21">
        <v>0</v>
      </c>
      <c r="DK50" s="21">
        <v>0</v>
      </c>
      <c r="DL50" s="21">
        <v>0</v>
      </c>
    </row>
    <row r="51" spans="1:116" ht="12.75" customHeight="1" x14ac:dyDescent="0.2">
      <c r="A51" s="64" t="s">
        <v>233</v>
      </c>
      <c r="B51" s="20">
        <v>1057</v>
      </c>
      <c r="C51" s="65" t="s">
        <v>146</v>
      </c>
      <c r="D51" s="22">
        <v>76332779.060000002</v>
      </c>
      <c r="E51" s="21">
        <v>44020988.83567106</v>
      </c>
      <c r="F51" s="21">
        <v>24929417.131425481</v>
      </c>
      <c r="G51" s="21">
        <v>7382373.0929034613</v>
      </c>
      <c r="H51" s="21">
        <v>465573.95</v>
      </c>
      <c r="I51" s="21">
        <v>34306830.680000037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4760211.0500000017</v>
      </c>
      <c r="P51" s="21">
        <v>0</v>
      </c>
      <c r="Q51" s="21">
        <v>50488.280000000006</v>
      </c>
      <c r="R51" s="21">
        <v>0</v>
      </c>
      <c r="S51" s="21">
        <v>0</v>
      </c>
      <c r="T51" s="21">
        <v>0</v>
      </c>
      <c r="U51" s="21">
        <v>0</v>
      </c>
      <c r="V51" s="21">
        <v>5867921.4100000765</v>
      </c>
      <c r="W51" s="21">
        <v>271893498.68000001</v>
      </c>
      <c r="X51" s="21">
        <v>24237.5</v>
      </c>
      <c r="Y51" s="21">
        <v>107963548.22</v>
      </c>
      <c r="Z51" s="21">
        <v>34699060.969999999</v>
      </c>
      <c r="AA51" s="21">
        <v>0</v>
      </c>
      <c r="AB51" s="21">
        <v>0</v>
      </c>
      <c r="AC51" s="21">
        <v>1468043.3099999998</v>
      </c>
      <c r="AD51" s="21">
        <v>4248606.45</v>
      </c>
      <c r="AE51" s="21">
        <v>0</v>
      </c>
      <c r="AF51" s="21">
        <v>8114.37</v>
      </c>
      <c r="AG51" s="21">
        <v>0</v>
      </c>
      <c r="AH51" s="21">
        <v>0</v>
      </c>
      <c r="AI51" s="21">
        <v>0</v>
      </c>
      <c r="AJ51" s="21">
        <v>0</v>
      </c>
      <c r="AK51" s="21">
        <v>500</v>
      </c>
      <c r="AL51" s="21">
        <v>0</v>
      </c>
      <c r="AM51" s="21">
        <v>105</v>
      </c>
      <c r="AN51" s="21">
        <v>0</v>
      </c>
      <c r="AO51" s="21">
        <v>0</v>
      </c>
      <c r="AP51" s="21">
        <v>2642490.96</v>
      </c>
      <c r="AQ51" s="21">
        <v>0</v>
      </c>
      <c r="AR51" s="21">
        <v>0</v>
      </c>
      <c r="AS51" s="21">
        <v>0</v>
      </c>
      <c r="AT51" s="21">
        <v>77183471.010000005</v>
      </c>
      <c r="AU51" s="21">
        <v>1059691.94</v>
      </c>
      <c r="AV51" s="21">
        <v>4877507.8</v>
      </c>
      <c r="AW51" s="21">
        <v>0</v>
      </c>
      <c r="AX51" s="21">
        <v>750981.20999999985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26088517.780000098</v>
      </c>
      <c r="BE51" s="21">
        <v>104501.72999999997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53602811.409999996</v>
      </c>
      <c r="BO51" s="21">
        <v>0</v>
      </c>
      <c r="BP51" s="21">
        <v>103198906.02</v>
      </c>
      <c r="BQ51" s="21">
        <v>58906.31</v>
      </c>
      <c r="BR51" s="21">
        <v>2930091.0699999989</v>
      </c>
      <c r="BS51" s="21">
        <v>12652515.530000001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2">
        <v>0</v>
      </c>
      <c r="CJ51" s="21">
        <v>0</v>
      </c>
      <c r="CK51" s="21">
        <v>0</v>
      </c>
      <c r="CL51" s="22">
        <v>0</v>
      </c>
      <c r="CM51" s="21">
        <v>0</v>
      </c>
      <c r="CN51" s="21">
        <v>0</v>
      </c>
      <c r="CO51" s="22">
        <v>0</v>
      </c>
      <c r="CP51" s="21">
        <v>0</v>
      </c>
      <c r="CQ51" s="21">
        <v>0</v>
      </c>
      <c r="CR51" s="21">
        <v>132162.51999999999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2">
        <v>0</v>
      </c>
      <c r="DC51" s="21">
        <v>0</v>
      </c>
      <c r="DD51" s="21">
        <v>0</v>
      </c>
      <c r="DE51" s="22">
        <v>0</v>
      </c>
      <c r="DF51" s="21">
        <v>0</v>
      </c>
      <c r="DG51" s="21">
        <v>0</v>
      </c>
      <c r="DH51" s="22">
        <v>0</v>
      </c>
      <c r="DI51" s="21">
        <v>0</v>
      </c>
      <c r="DJ51" s="21">
        <v>0</v>
      </c>
      <c r="DK51" s="21">
        <v>0</v>
      </c>
      <c r="DL51" s="21">
        <v>827372074.22000027</v>
      </c>
    </row>
    <row r="52" spans="1:116" ht="12.75" customHeight="1" x14ac:dyDescent="0.2">
      <c r="A52" s="64" t="s">
        <v>235</v>
      </c>
      <c r="B52" s="20">
        <v>1058</v>
      </c>
      <c r="C52" s="65" t="s">
        <v>146</v>
      </c>
      <c r="D52" s="22">
        <v>5488656.1799999997</v>
      </c>
      <c r="E52" s="21">
        <v>1203705.48</v>
      </c>
      <c r="F52" s="21">
        <v>4284950.7</v>
      </c>
      <c r="G52" s="21">
        <v>0</v>
      </c>
      <c r="H52" s="21">
        <v>0</v>
      </c>
      <c r="I52" s="21">
        <v>2897993.1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12604.85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61701693.369999997</v>
      </c>
      <c r="X52" s="21">
        <v>0</v>
      </c>
      <c r="Y52" s="21">
        <v>44444908.009999998</v>
      </c>
      <c r="Z52" s="21">
        <v>44646313.259999998</v>
      </c>
      <c r="AA52" s="21">
        <v>0</v>
      </c>
      <c r="AB52" s="21">
        <v>0</v>
      </c>
      <c r="AC52" s="21">
        <v>35031636.5</v>
      </c>
      <c r="AD52" s="21">
        <v>10247179.380000001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9484538.1899999995</v>
      </c>
      <c r="AQ52" s="21">
        <v>0</v>
      </c>
      <c r="AR52" s="21">
        <v>0</v>
      </c>
      <c r="AS52" s="21">
        <v>0</v>
      </c>
      <c r="AT52" s="21">
        <v>2470157.08</v>
      </c>
      <c r="AU52" s="21">
        <v>1030370.71</v>
      </c>
      <c r="AV52" s="21">
        <v>711090.19</v>
      </c>
      <c r="AW52" s="21">
        <v>0</v>
      </c>
      <c r="AX52" s="21">
        <v>590134.77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210037315.05000001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1.05</v>
      </c>
      <c r="BM52" s="21">
        <v>19809.52</v>
      </c>
      <c r="BN52" s="21">
        <v>357735762.18000001</v>
      </c>
      <c r="BO52" s="21">
        <v>0</v>
      </c>
      <c r="BP52" s="21">
        <v>1082899.7</v>
      </c>
      <c r="BQ52" s="21">
        <v>0</v>
      </c>
      <c r="BR52" s="21">
        <v>0</v>
      </c>
      <c r="BS52" s="21">
        <v>39381740.43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2">
        <v>327434640.13999999</v>
      </c>
      <c r="CJ52" s="21">
        <v>0</v>
      </c>
      <c r="CK52" s="21">
        <v>0</v>
      </c>
      <c r="CL52" s="22">
        <v>327434640.13999999</v>
      </c>
      <c r="CM52" s="21">
        <v>327434640.13999999</v>
      </c>
      <c r="CN52" s="21">
        <v>0</v>
      </c>
      <c r="CO52" s="22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2">
        <v>0</v>
      </c>
      <c r="DC52" s="21">
        <v>0</v>
      </c>
      <c r="DD52" s="21">
        <v>0</v>
      </c>
      <c r="DE52" s="22">
        <v>0</v>
      </c>
      <c r="DF52" s="21">
        <v>0</v>
      </c>
      <c r="DG52" s="21">
        <v>0</v>
      </c>
      <c r="DH52" s="22">
        <v>0</v>
      </c>
      <c r="DI52" s="21">
        <v>0</v>
      </c>
      <c r="DJ52" s="21">
        <v>0</v>
      </c>
      <c r="DK52" s="21">
        <v>0</v>
      </c>
      <c r="DL52" s="21">
        <v>1154449443.6599998</v>
      </c>
    </row>
    <row r="53" spans="1:116" ht="12.75" customHeight="1" x14ac:dyDescent="0.2">
      <c r="A53" s="64" t="s">
        <v>237</v>
      </c>
      <c r="B53" s="20">
        <v>1059</v>
      </c>
      <c r="C53" s="65" t="s">
        <v>146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2">
        <v>0</v>
      </c>
      <c r="CJ53" s="21">
        <v>0</v>
      </c>
      <c r="CK53" s="21">
        <v>0</v>
      </c>
      <c r="CL53" s="22">
        <v>0</v>
      </c>
      <c r="CM53" s="21">
        <v>0</v>
      </c>
      <c r="CN53" s="21">
        <v>0</v>
      </c>
      <c r="CO53" s="22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2">
        <v>0</v>
      </c>
      <c r="DC53" s="21">
        <v>0</v>
      </c>
      <c r="DD53" s="21">
        <v>0</v>
      </c>
      <c r="DE53" s="22">
        <v>0</v>
      </c>
      <c r="DF53" s="21">
        <v>0</v>
      </c>
      <c r="DG53" s="21">
        <v>0</v>
      </c>
      <c r="DH53" s="22">
        <v>0</v>
      </c>
      <c r="DI53" s="21">
        <v>0</v>
      </c>
      <c r="DJ53" s="21">
        <v>0</v>
      </c>
      <c r="DK53" s="21">
        <v>0</v>
      </c>
      <c r="DL53" s="21">
        <v>0</v>
      </c>
    </row>
    <row r="54" spans="1:116" ht="12.75" customHeight="1" x14ac:dyDescent="0.2">
      <c r="A54" s="64" t="s">
        <v>239</v>
      </c>
      <c r="B54" s="20">
        <v>1060</v>
      </c>
      <c r="C54" s="65" t="s">
        <v>146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2">
        <v>0</v>
      </c>
      <c r="CJ54" s="21">
        <v>0</v>
      </c>
      <c r="CK54" s="21">
        <v>0</v>
      </c>
      <c r="CL54" s="22">
        <v>0</v>
      </c>
      <c r="CM54" s="21">
        <v>0</v>
      </c>
      <c r="CN54" s="21">
        <v>0</v>
      </c>
      <c r="CO54" s="22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2">
        <v>0</v>
      </c>
      <c r="DC54" s="21">
        <v>0</v>
      </c>
      <c r="DD54" s="21">
        <v>0</v>
      </c>
      <c r="DE54" s="22">
        <v>0</v>
      </c>
      <c r="DF54" s="21">
        <v>0</v>
      </c>
      <c r="DG54" s="21">
        <v>0</v>
      </c>
      <c r="DH54" s="22">
        <v>0</v>
      </c>
      <c r="DI54" s="21">
        <v>0</v>
      </c>
      <c r="DJ54" s="21">
        <v>0</v>
      </c>
      <c r="DK54" s="21">
        <v>0</v>
      </c>
      <c r="DL54" s="21">
        <v>0</v>
      </c>
    </row>
    <row r="55" spans="1:116" ht="12.75" customHeight="1" x14ac:dyDescent="0.2">
      <c r="A55" s="64" t="s">
        <v>241</v>
      </c>
      <c r="B55" s="20">
        <v>1061</v>
      </c>
      <c r="C55" s="65" t="s">
        <v>146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2">
        <v>166978128.76999998</v>
      </c>
      <c r="CJ55" s="21">
        <v>0</v>
      </c>
      <c r="CK55" s="21">
        <v>0</v>
      </c>
      <c r="CL55" s="22">
        <v>123053875.85999998</v>
      </c>
      <c r="CM55" s="21">
        <v>49531000.659999825</v>
      </c>
      <c r="CN55" s="21">
        <v>73522875.200000152</v>
      </c>
      <c r="CO55" s="22">
        <v>43924252.909999982</v>
      </c>
      <c r="CP55" s="21">
        <v>10853019.279999994</v>
      </c>
      <c r="CQ55" s="21">
        <v>33071233.629999988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2">
        <v>0</v>
      </c>
      <c r="DC55" s="21">
        <v>0</v>
      </c>
      <c r="DD55" s="21">
        <v>0</v>
      </c>
      <c r="DE55" s="22">
        <v>0</v>
      </c>
      <c r="DF55" s="21">
        <v>0</v>
      </c>
      <c r="DG55" s="21">
        <v>0</v>
      </c>
      <c r="DH55" s="22">
        <v>0</v>
      </c>
      <c r="DI55" s="21">
        <v>0</v>
      </c>
      <c r="DJ55" s="21">
        <v>0</v>
      </c>
      <c r="DK55" s="21">
        <v>0</v>
      </c>
      <c r="DL55" s="21">
        <v>166978128.76999995</v>
      </c>
    </row>
    <row r="56" spans="1:116" ht="12.75" customHeight="1" x14ac:dyDescent="0.2">
      <c r="A56" s="64" t="s">
        <v>243</v>
      </c>
      <c r="B56" s="20">
        <v>2001</v>
      </c>
      <c r="C56" s="65" t="s">
        <v>146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2">
        <v>158589101.97549975</v>
      </c>
      <c r="CJ56" s="21">
        <v>112368.69550000038</v>
      </c>
      <c r="CK56" s="21">
        <v>0</v>
      </c>
      <c r="CL56" s="22">
        <v>77258991.509999722</v>
      </c>
      <c r="CM56" s="21">
        <v>2846259.2200000072</v>
      </c>
      <c r="CN56" s="21">
        <v>74412732.289999709</v>
      </c>
      <c r="CO56" s="22">
        <v>81217741.770000026</v>
      </c>
      <c r="CP56" s="21">
        <v>4646960.540000001</v>
      </c>
      <c r="CQ56" s="21">
        <v>76570781.230000019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2">
        <v>0</v>
      </c>
      <c r="DC56" s="21">
        <v>0</v>
      </c>
      <c r="DD56" s="21">
        <v>0</v>
      </c>
      <c r="DE56" s="22">
        <v>0</v>
      </c>
      <c r="DF56" s="21">
        <v>0</v>
      </c>
      <c r="DG56" s="21">
        <v>0</v>
      </c>
      <c r="DH56" s="22">
        <v>0</v>
      </c>
      <c r="DI56" s="21">
        <v>0</v>
      </c>
      <c r="DJ56" s="21">
        <v>0</v>
      </c>
      <c r="DK56" s="21">
        <v>0</v>
      </c>
      <c r="DL56" s="21">
        <v>158589101.97549966</v>
      </c>
    </row>
    <row r="57" spans="1:116" ht="12.75" customHeight="1" x14ac:dyDescent="0.2">
      <c r="A57" s="64" t="s">
        <v>245</v>
      </c>
      <c r="B57" s="20">
        <v>2002</v>
      </c>
      <c r="C57" s="65" t="s">
        <v>246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2">
        <v>0</v>
      </c>
      <c r="CJ57" s="21">
        <v>0</v>
      </c>
      <c r="CK57" s="21">
        <v>0</v>
      </c>
      <c r="CL57" s="22">
        <v>0</v>
      </c>
      <c r="CM57" s="21">
        <v>0</v>
      </c>
      <c r="CN57" s="21">
        <v>0</v>
      </c>
      <c r="CO57" s="22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2">
        <v>0</v>
      </c>
      <c r="DC57" s="21">
        <v>0</v>
      </c>
      <c r="DD57" s="21">
        <v>0</v>
      </c>
      <c r="DE57" s="22">
        <v>0</v>
      </c>
      <c r="DF57" s="21">
        <v>0</v>
      </c>
      <c r="DG57" s="21">
        <v>0</v>
      </c>
      <c r="DH57" s="22">
        <v>0</v>
      </c>
      <c r="DI57" s="21">
        <v>0</v>
      </c>
      <c r="DJ57" s="21">
        <v>0</v>
      </c>
      <c r="DK57" s="21">
        <v>0</v>
      </c>
      <c r="DL57" s="21">
        <v>0</v>
      </c>
    </row>
    <row r="58" spans="1:116" ht="12.75" customHeight="1" x14ac:dyDescent="0.2">
      <c r="A58" s="64" t="s">
        <v>248</v>
      </c>
      <c r="B58" s="20">
        <v>2005</v>
      </c>
      <c r="C58" s="65" t="s">
        <v>246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2">
        <v>0</v>
      </c>
      <c r="CJ58" s="21">
        <v>0</v>
      </c>
      <c r="CK58" s="21">
        <v>0</v>
      </c>
      <c r="CL58" s="22">
        <v>0</v>
      </c>
      <c r="CM58" s="21">
        <v>0</v>
      </c>
      <c r="CN58" s="21">
        <v>0</v>
      </c>
      <c r="CO58" s="22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2">
        <v>0</v>
      </c>
      <c r="DC58" s="21">
        <v>0</v>
      </c>
      <c r="DD58" s="21">
        <v>0</v>
      </c>
      <c r="DE58" s="22">
        <v>0</v>
      </c>
      <c r="DF58" s="21">
        <v>0</v>
      </c>
      <c r="DG58" s="21">
        <v>0</v>
      </c>
      <c r="DH58" s="22">
        <v>0</v>
      </c>
      <c r="DI58" s="21">
        <v>0</v>
      </c>
      <c r="DJ58" s="21">
        <v>0</v>
      </c>
      <c r="DK58" s="21">
        <v>0</v>
      </c>
      <c r="DL58" s="21">
        <v>0</v>
      </c>
    </row>
    <row r="59" spans="1:116" ht="12.75" customHeight="1" x14ac:dyDescent="0.2">
      <c r="A59" s="64" t="s">
        <v>250</v>
      </c>
      <c r="B59" s="20">
        <v>2006</v>
      </c>
      <c r="C59" s="65" t="s">
        <v>251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2">
        <v>0</v>
      </c>
      <c r="CJ59" s="21">
        <v>0</v>
      </c>
      <c r="CK59" s="21">
        <v>0</v>
      </c>
      <c r="CL59" s="22">
        <v>0</v>
      </c>
      <c r="CM59" s="21">
        <v>0</v>
      </c>
      <c r="CN59" s="21">
        <v>0</v>
      </c>
      <c r="CO59" s="22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1695642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2">
        <v>0</v>
      </c>
      <c r="DC59" s="21">
        <v>0</v>
      </c>
      <c r="DD59" s="21">
        <v>0</v>
      </c>
      <c r="DE59" s="22">
        <v>0</v>
      </c>
      <c r="DF59" s="21">
        <v>0</v>
      </c>
      <c r="DG59" s="21">
        <v>0</v>
      </c>
      <c r="DH59" s="22">
        <v>0</v>
      </c>
      <c r="DI59" s="21">
        <v>0</v>
      </c>
      <c r="DJ59" s="21">
        <v>0</v>
      </c>
      <c r="DK59" s="21">
        <v>0</v>
      </c>
      <c r="DL59" s="21">
        <v>1695642</v>
      </c>
    </row>
    <row r="60" spans="1:116" ht="12.75" customHeight="1" x14ac:dyDescent="0.2">
      <c r="A60" s="64" t="s">
        <v>253</v>
      </c>
      <c r="B60" s="20">
        <v>2007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287608.27000002487</v>
      </c>
      <c r="BE60" s="21">
        <v>121596.48000000001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2">
        <v>4291670.5600000005</v>
      </c>
      <c r="CJ60" s="21">
        <v>0</v>
      </c>
      <c r="CK60" s="21">
        <v>0</v>
      </c>
      <c r="CL60" s="22">
        <v>3726610.16</v>
      </c>
      <c r="CM60" s="21">
        <v>0</v>
      </c>
      <c r="CN60" s="21">
        <v>3726610.16</v>
      </c>
      <c r="CO60" s="22">
        <v>565060.40000000037</v>
      </c>
      <c r="CP60" s="21">
        <v>0</v>
      </c>
      <c r="CQ60" s="21">
        <v>565060.40000000037</v>
      </c>
      <c r="CR60" s="21">
        <v>1414.3600000000001</v>
      </c>
      <c r="CS60" s="21">
        <v>0</v>
      </c>
      <c r="CT60" s="21">
        <v>0</v>
      </c>
      <c r="CU60" s="21">
        <v>0</v>
      </c>
      <c r="CV60" s="21">
        <v>96481336.860000044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2">
        <v>0</v>
      </c>
      <c r="DC60" s="21">
        <v>0</v>
      </c>
      <c r="DD60" s="21">
        <v>0</v>
      </c>
      <c r="DE60" s="22">
        <v>0</v>
      </c>
      <c r="DF60" s="21">
        <v>0</v>
      </c>
      <c r="DG60" s="21">
        <v>0</v>
      </c>
      <c r="DH60" s="22">
        <v>0</v>
      </c>
      <c r="DI60" s="21">
        <v>0</v>
      </c>
      <c r="DJ60" s="21">
        <v>0</v>
      </c>
      <c r="DK60" s="21">
        <v>0</v>
      </c>
      <c r="DL60" s="21">
        <v>101183626.53000006</v>
      </c>
    </row>
    <row r="61" spans="1:116" ht="12.75" customHeight="1" x14ac:dyDescent="0.2">
      <c r="A61" s="64" t="s">
        <v>255</v>
      </c>
      <c r="B61" s="20">
        <v>2008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2">
        <v>0</v>
      </c>
      <c r="CJ61" s="21">
        <v>0</v>
      </c>
      <c r="CK61" s="21">
        <v>0</v>
      </c>
      <c r="CL61" s="22">
        <v>0</v>
      </c>
      <c r="CM61" s="21">
        <v>0</v>
      </c>
      <c r="CN61" s="21">
        <v>0</v>
      </c>
      <c r="CO61" s="22">
        <v>0</v>
      </c>
      <c r="CP61" s="21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2">
        <v>0</v>
      </c>
      <c r="DC61" s="21">
        <v>0</v>
      </c>
      <c r="DD61" s="21">
        <v>0</v>
      </c>
      <c r="DE61" s="22">
        <v>0</v>
      </c>
      <c r="DF61" s="21">
        <v>0</v>
      </c>
      <c r="DG61" s="21">
        <v>0</v>
      </c>
      <c r="DH61" s="22">
        <v>0</v>
      </c>
      <c r="DI61" s="21">
        <v>0</v>
      </c>
      <c r="DJ61" s="21">
        <v>0</v>
      </c>
      <c r="DK61" s="21">
        <v>0</v>
      </c>
      <c r="DL61" s="21">
        <v>0</v>
      </c>
    </row>
    <row r="62" spans="1:116" ht="12.75" customHeight="1" x14ac:dyDescent="0.2">
      <c r="A62" s="64" t="s">
        <v>257</v>
      </c>
      <c r="B62" s="20">
        <v>3001</v>
      </c>
      <c r="C62" s="65" t="s">
        <v>251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2">
        <v>0</v>
      </c>
      <c r="CJ62" s="21">
        <v>0</v>
      </c>
      <c r="CK62" s="21">
        <v>0</v>
      </c>
      <c r="CL62" s="22">
        <v>0</v>
      </c>
      <c r="CM62" s="21">
        <v>0</v>
      </c>
      <c r="CN62" s="21">
        <v>0</v>
      </c>
      <c r="CO62" s="22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832256105.71764505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2">
        <v>0</v>
      </c>
      <c r="DC62" s="21">
        <v>0</v>
      </c>
      <c r="DD62" s="21">
        <v>0</v>
      </c>
      <c r="DE62" s="22">
        <v>0</v>
      </c>
      <c r="DF62" s="21">
        <v>0</v>
      </c>
      <c r="DG62" s="21">
        <v>0</v>
      </c>
      <c r="DH62" s="22">
        <v>0</v>
      </c>
      <c r="DI62" s="21">
        <v>0</v>
      </c>
      <c r="DJ62" s="21">
        <v>0</v>
      </c>
      <c r="DK62" s="21">
        <v>0</v>
      </c>
      <c r="DL62" s="21">
        <v>832256105.71764505</v>
      </c>
    </row>
    <row r="63" spans="1:116" ht="12.75" customHeight="1" x14ac:dyDescent="0.2">
      <c r="A63" s="64" t="s">
        <v>259</v>
      </c>
      <c r="B63" s="20">
        <v>3002</v>
      </c>
      <c r="C63" s="65" t="s">
        <v>251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2">
        <v>0</v>
      </c>
      <c r="CJ63" s="21">
        <v>0</v>
      </c>
      <c r="CK63" s="21">
        <v>0</v>
      </c>
      <c r="CL63" s="22">
        <v>0</v>
      </c>
      <c r="CM63" s="21">
        <v>0</v>
      </c>
      <c r="CN63" s="21">
        <v>0</v>
      </c>
      <c r="CO63" s="22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322813068.52999997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2">
        <v>0</v>
      </c>
      <c r="DC63" s="21">
        <v>0</v>
      </c>
      <c r="DD63" s="21">
        <v>0</v>
      </c>
      <c r="DE63" s="22">
        <v>0</v>
      </c>
      <c r="DF63" s="21">
        <v>0</v>
      </c>
      <c r="DG63" s="21">
        <v>0</v>
      </c>
      <c r="DH63" s="22">
        <v>0</v>
      </c>
      <c r="DI63" s="21">
        <v>0</v>
      </c>
      <c r="DJ63" s="21">
        <v>0</v>
      </c>
      <c r="DK63" s="21">
        <v>0</v>
      </c>
      <c r="DL63" s="21">
        <v>322813068.52999997</v>
      </c>
    </row>
    <row r="64" spans="1:116" ht="12.75" customHeight="1" x14ac:dyDescent="0.2">
      <c r="A64" s="64" t="s">
        <v>261</v>
      </c>
      <c r="B64" s="20">
        <v>3003</v>
      </c>
      <c r="C64" s="65" t="s">
        <v>251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123317.4</v>
      </c>
      <c r="BE64" s="21">
        <v>-49343.56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2">
        <v>0</v>
      </c>
      <c r="CJ64" s="21">
        <v>0</v>
      </c>
      <c r="CK64" s="21">
        <v>0</v>
      </c>
      <c r="CL64" s="22">
        <v>0</v>
      </c>
      <c r="CM64" s="21">
        <v>0</v>
      </c>
      <c r="CN64" s="21">
        <v>0</v>
      </c>
      <c r="CO64" s="22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7647185491.8700018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2">
        <v>0</v>
      </c>
      <c r="DC64" s="21">
        <v>0</v>
      </c>
      <c r="DD64" s="21">
        <v>0</v>
      </c>
      <c r="DE64" s="22">
        <v>0</v>
      </c>
      <c r="DF64" s="21">
        <v>0</v>
      </c>
      <c r="DG64" s="21">
        <v>0</v>
      </c>
      <c r="DH64" s="22">
        <v>0</v>
      </c>
      <c r="DI64" s="21">
        <v>0</v>
      </c>
      <c r="DJ64" s="21">
        <v>0</v>
      </c>
      <c r="DK64" s="21">
        <v>0</v>
      </c>
      <c r="DL64" s="21">
        <v>7647259465.7100019</v>
      </c>
    </row>
    <row r="65" spans="1:116" ht="12.75" customHeight="1" x14ac:dyDescent="0.2">
      <c r="A65" s="64" t="s">
        <v>263</v>
      </c>
      <c r="B65" s="20">
        <v>3004</v>
      </c>
      <c r="C65" s="65" t="s">
        <v>251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18304.47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2">
        <v>0</v>
      </c>
      <c r="CJ65" s="21">
        <v>0</v>
      </c>
      <c r="CK65" s="21">
        <v>0</v>
      </c>
      <c r="CL65" s="22">
        <v>0</v>
      </c>
      <c r="CM65" s="21">
        <v>0</v>
      </c>
      <c r="CN65" s="21">
        <v>0</v>
      </c>
      <c r="CO65" s="22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39599387.759999998</v>
      </c>
      <c r="CV65" s="21">
        <v>9296547681.1800003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2">
        <v>0</v>
      </c>
      <c r="DC65" s="21">
        <v>0</v>
      </c>
      <c r="DD65" s="21">
        <v>0</v>
      </c>
      <c r="DE65" s="22">
        <v>0</v>
      </c>
      <c r="DF65" s="21">
        <v>0</v>
      </c>
      <c r="DG65" s="21">
        <v>0</v>
      </c>
      <c r="DH65" s="22">
        <v>0</v>
      </c>
      <c r="DI65" s="21">
        <v>0</v>
      </c>
      <c r="DJ65" s="21">
        <v>0</v>
      </c>
      <c r="DK65" s="21">
        <v>0</v>
      </c>
      <c r="DL65" s="21">
        <v>9336165373.4099998</v>
      </c>
    </row>
    <row r="66" spans="1:116" ht="12.75" customHeight="1" x14ac:dyDescent="0.2">
      <c r="A66" s="64" t="s">
        <v>265</v>
      </c>
      <c r="B66" s="20">
        <v>3005</v>
      </c>
      <c r="C66" s="65" t="s">
        <v>251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207180.44999999998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2">
        <v>0</v>
      </c>
      <c r="CJ66" s="21">
        <v>0</v>
      </c>
      <c r="CK66" s="21">
        <v>0</v>
      </c>
      <c r="CL66" s="22">
        <v>0</v>
      </c>
      <c r="CM66" s="21">
        <v>0</v>
      </c>
      <c r="CN66" s="21">
        <v>0</v>
      </c>
      <c r="CO66" s="22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193987768.33000281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2">
        <v>0</v>
      </c>
      <c r="DC66" s="21">
        <v>0</v>
      </c>
      <c r="DD66" s="21">
        <v>0</v>
      </c>
      <c r="DE66" s="22">
        <v>0</v>
      </c>
      <c r="DF66" s="21">
        <v>0</v>
      </c>
      <c r="DG66" s="21">
        <v>0</v>
      </c>
      <c r="DH66" s="22">
        <v>0</v>
      </c>
      <c r="DI66" s="21">
        <v>0</v>
      </c>
      <c r="DJ66" s="21">
        <v>0</v>
      </c>
      <c r="DK66" s="21">
        <v>0</v>
      </c>
      <c r="DL66" s="21">
        <v>194194948.7800028</v>
      </c>
    </row>
    <row r="67" spans="1:116" ht="12.75" customHeight="1" x14ac:dyDescent="0.2">
      <c r="A67" s="64" t="s">
        <v>267</v>
      </c>
      <c r="B67" s="20">
        <v>3006</v>
      </c>
      <c r="C67" s="65" t="s">
        <v>251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224549067.10000026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2">
        <v>0</v>
      </c>
      <c r="CJ67" s="21">
        <v>0</v>
      </c>
      <c r="CK67" s="21">
        <v>0</v>
      </c>
      <c r="CL67" s="22">
        <v>0</v>
      </c>
      <c r="CM67" s="21">
        <v>0</v>
      </c>
      <c r="CN67" s="21">
        <v>0</v>
      </c>
      <c r="CO67" s="22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7942706613.7432728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2">
        <v>0</v>
      </c>
      <c r="DC67" s="21">
        <v>0</v>
      </c>
      <c r="DD67" s="21">
        <v>0</v>
      </c>
      <c r="DE67" s="22">
        <v>0</v>
      </c>
      <c r="DF67" s="21">
        <v>0</v>
      </c>
      <c r="DG67" s="21">
        <v>0</v>
      </c>
      <c r="DH67" s="22">
        <v>0</v>
      </c>
      <c r="DI67" s="21">
        <v>0</v>
      </c>
      <c r="DJ67" s="21">
        <v>0</v>
      </c>
      <c r="DK67" s="21">
        <v>0</v>
      </c>
      <c r="DL67" s="21">
        <v>8167255680.8432732</v>
      </c>
    </row>
    <row r="68" spans="1:116" ht="12.75" customHeight="1" x14ac:dyDescent="0.2">
      <c r="A68" s="64" t="s">
        <v>269</v>
      </c>
      <c r="B68" s="20">
        <v>3007</v>
      </c>
      <c r="C68" s="65" t="s">
        <v>251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2616.09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2">
        <v>0</v>
      </c>
      <c r="CJ68" s="21">
        <v>0</v>
      </c>
      <c r="CK68" s="21">
        <v>0</v>
      </c>
      <c r="CL68" s="22">
        <v>0</v>
      </c>
      <c r="CM68" s="21">
        <v>0</v>
      </c>
      <c r="CN68" s="21">
        <v>0</v>
      </c>
      <c r="CO68" s="22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7765730.1200000001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2">
        <v>0</v>
      </c>
      <c r="DC68" s="21">
        <v>0</v>
      </c>
      <c r="DD68" s="21">
        <v>0</v>
      </c>
      <c r="DE68" s="22">
        <v>0</v>
      </c>
      <c r="DF68" s="21">
        <v>0</v>
      </c>
      <c r="DG68" s="21">
        <v>0</v>
      </c>
      <c r="DH68" s="22">
        <v>0</v>
      </c>
      <c r="DI68" s="21">
        <v>0</v>
      </c>
      <c r="DJ68" s="21">
        <v>0</v>
      </c>
      <c r="DK68" s="21">
        <v>0</v>
      </c>
      <c r="DL68" s="21">
        <v>7768346.21</v>
      </c>
    </row>
    <row r="69" spans="1:116" ht="12.75" customHeight="1" x14ac:dyDescent="0.2">
      <c r="A69" s="64" t="s">
        <v>271</v>
      </c>
      <c r="B69" s="20">
        <v>3008</v>
      </c>
      <c r="C69" s="65" t="s">
        <v>251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103410569.92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2">
        <v>0</v>
      </c>
      <c r="CJ69" s="21">
        <v>0</v>
      </c>
      <c r="CK69" s="21">
        <v>0</v>
      </c>
      <c r="CL69" s="22">
        <v>0</v>
      </c>
      <c r="CM69" s="21">
        <v>0</v>
      </c>
      <c r="CN69" s="21">
        <v>0</v>
      </c>
      <c r="CO69" s="22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2051765609.48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2">
        <v>0</v>
      </c>
      <c r="DC69" s="21">
        <v>0</v>
      </c>
      <c r="DD69" s="21">
        <v>0</v>
      </c>
      <c r="DE69" s="22">
        <v>0</v>
      </c>
      <c r="DF69" s="21">
        <v>0</v>
      </c>
      <c r="DG69" s="21">
        <v>0</v>
      </c>
      <c r="DH69" s="22">
        <v>0</v>
      </c>
      <c r="DI69" s="21">
        <v>0</v>
      </c>
      <c r="DJ69" s="21">
        <v>0</v>
      </c>
      <c r="DK69" s="21">
        <v>0</v>
      </c>
      <c r="DL69" s="21">
        <v>2155176179.4000001</v>
      </c>
    </row>
    <row r="70" spans="1:116" ht="12.75" customHeight="1" x14ac:dyDescent="0.2">
      <c r="A70" s="64" t="s">
        <v>273</v>
      </c>
      <c r="B70" s="20">
        <v>3009</v>
      </c>
      <c r="C70" s="65" t="s">
        <v>251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121347501.97999986</v>
      </c>
      <c r="BE70" s="21">
        <v>51263861.840000249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2">
        <v>734142342.10000002</v>
      </c>
      <c r="CJ70" s="21">
        <v>0</v>
      </c>
      <c r="CK70" s="21">
        <v>0</v>
      </c>
      <c r="CL70" s="22">
        <v>734142342.10000002</v>
      </c>
      <c r="CM70" s="21">
        <v>73754924.660000011</v>
      </c>
      <c r="CN70" s="21">
        <v>660387417.44000006</v>
      </c>
      <c r="CO70" s="22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7690090442.0831566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2">
        <v>0</v>
      </c>
      <c r="DC70" s="21">
        <v>0</v>
      </c>
      <c r="DD70" s="21">
        <v>0</v>
      </c>
      <c r="DE70" s="22">
        <v>0</v>
      </c>
      <c r="DF70" s="21">
        <v>0</v>
      </c>
      <c r="DG70" s="21">
        <v>0</v>
      </c>
      <c r="DH70" s="22">
        <v>0</v>
      </c>
      <c r="DI70" s="21">
        <v>0</v>
      </c>
      <c r="DJ70" s="21">
        <v>0</v>
      </c>
      <c r="DK70" s="21">
        <v>0</v>
      </c>
      <c r="DL70" s="21">
        <v>8596844148.0031548</v>
      </c>
    </row>
    <row r="71" spans="1:116" ht="12.75" customHeight="1" x14ac:dyDescent="0.2">
      <c r="A71" s="64" t="s">
        <v>275</v>
      </c>
      <c r="B71" s="20">
        <v>3011</v>
      </c>
      <c r="C71" s="65" t="s">
        <v>251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222328852.86387214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2">
        <v>0</v>
      </c>
      <c r="CJ71" s="21">
        <v>0</v>
      </c>
      <c r="CK71" s="21">
        <v>0</v>
      </c>
      <c r="CL71" s="22">
        <v>0</v>
      </c>
      <c r="CM71" s="21">
        <v>0</v>
      </c>
      <c r="CN71" s="21">
        <v>0</v>
      </c>
      <c r="CO71" s="22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2208003417.3759732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2">
        <v>0</v>
      </c>
      <c r="DC71" s="21">
        <v>0</v>
      </c>
      <c r="DD71" s="21">
        <v>0</v>
      </c>
      <c r="DE71" s="22">
        <v>0</v>
      </c>
      <c r="DF71" s="21">
        <v>0</v>
      </c>
      <c r="DG71" s="21">
        <v>0</v>
      </c>
      <c r="DH71" s="22">
        <v>0</v>
      </c>
      <c r="DI71" s="21">
        <v>0</v>
      </c>
      <c r="DJ71" s="21">
        <v>0</v>
      </c>
      <c r="DK71" s="21">
        <v>0</v>
      </c>
      <c r="DL71" s="21">
        <v>2430332270.2398453</v>
      </c>
    </row>
    <row r="72" spans="1:116" ht="12.75" customHeight="1" x14ac:dyDescent="0.2">
      <c r="A72" s="64" t="s">
        <v>277</v>
      </c>
      <c r="B72" s="20">
        <v>3012</v>
      </c>
      <c r="C72" s="65" t="s">
        <v>251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2">
        <v>60606021.169999644</v>
      </c>
      <c r="CJ72" s="21">
        <v>0</v>
      </c>
      <c r="CK72" s="21">
        <v>0</v>
      </c>
      <c r="CL72" s="22">
        <v>60606021.169999644</v>
      </c>
      <c r="CM72" s="21">
        <v>1394512.1599999995</v>
      </c>
      <c r="CN72" s="21">
        <v>59211509.009999648</v>
      </c>
      <c r="CO72" s="22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9393482744.2600002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2">
        <v>0</v>
      </c>
      <c r="DC72" s="21">
        <v>0</v>
      </c>
      <c r="DD72" s="21">
        <v>0</v>
      </c>
      <c r="DE72" s="22">
        <v>0</v>
      </c>
      <c r="DF72" s="21">
        <v>0</v>
      </c>
      <c r="DG72" s="21">
        <v>0</v>
      </c>
      <c r="DH72" s="22">
        <v>0</v>
      </c>
      <c r="DI72" s="21">
        <v>0</v>
      </c>
      <c r="DJ72" s="21">
        <v>0</v>
      </c>
      <c r="DK72" s="21">
        <v>0</v>
      </c>
      <c r="DL72" s="21">
        <v>9454088765.4299984</v>
      </c>
    </row>
    <row r="73" spans="1:116" ht="12.75" customHeight="1" x14ac:dyDescent="0.2">
      <c r="A73" s="64" t="s">
        <v>279</v>
      </c>
      <c r="B73" s="20">
        <v>3015</v>
      </c>
      <c r="C73" s="65" t="s">
        <v>251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6931789.6800000006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2">
        <v>0</v>
      </c>
      <c r="CJ73" s="21">
        <v>0</v>
      </c>
      <c r="CK73" s="21">
        <v>0</v>
      </c>
      <c r="CL73" s="22">
        <v>0</v>
      </c>
      <c r="CM73" s="21">
        <v>0</v>
      </c>
      <c r="CN73" s="21">
        <v>0</v>
      </c>
      <c r="CO73" s="22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395976428.94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2">
        <v>0</v>
      </c>
      <c r="DC73" s="21">
        <v>0</v>
      </c>
      <c r="DD73" s="21">
        <v>0</v>
      </c>
      <c r="DE73" s="22">
        <v>0</v>
      </c>
      <c r="DF73" s="21">
        <v>0</v>
      </c>
      <c r="DG73" s="21">
        <v>0</v>
      </c>
      <c r="DH73" s="22">
        <v>0</v>
      </c>
      <c r="DI73" s="21">
        <v>0</v>
      </c>
      <c r="DJ73" s="21">
        <v>0</v>
      </c>
      <c r="DK73" s="21">
        <v>0</v>
      </c>
      <c r="DL73" s="21">
        <v>402908218.62</v>
      </c>
    </row>
    <row r="74" spans="1:116" ht="12.75" customHeight="1" x14ac:dyDescent="0.2">
      <c r="A74" s="64" t="s">
        <v>281</v>
      </c>
      <c r="B74" s="20">
        <v>3016</v>
      </c>
      <c r="C74" s="65" t="s">
        <v>251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17619351.129998006</v>
      </c>
      <c r="BE74" s="21">
        <v>305685474.31999451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2">
        <v>392299700.28000045</v>
      </c>
      <c r="CJ74" s="21">
        <v>243021</v>
      </c>
      <c r="CK74" s="21">
        <v>3050441.1200000006</v>
      </c>
      <c r="CL74" s="22">
        <v>174993096.05999994</v>
      </c>
      <c r="CM74" s="21">
        <v>6468548.3199999956</v>
      </c>
      <c r="CN74" s="21">
        <v>168524547.73999995</v>
      </c>
      <c r="CO74" s="22">
        <v>214013142.1000005</v>
      </c>
      <c r="CP74" s="21">
        <v>3193671.0999999996</v>
      </c>
      <c r="CQ74" s="21">
        <v>210819471.00000051</v>
      </c>
      <c r="CR74" s="21">
        <v>3518079.1899999976</v>
      </c>
      <c r="CS74" s="21">
        <v>0</v>
      </c>
      <c r="CT74" s="21">
        <v>0</v>
      </c>
      <c r="CU74" s="21">
        <v>0</v>
      </c>
      <c r="CV74" s="21">
        <v>635427407.89000452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2">
        <v>0</v>
      </c>
      <c r="DC74" s="21">
        <v>0</v>
      </c>
      <c r="DD74" s="21">
        <v>0</v>
      </c>
      <c r="DE74" s="22">
        <v>0</v>
      </c>
      <c r="DF74" s="21">
        <v>0</v>
      </c>
      <c r="DG74" s="21">
        <v>0</v>
      </c>
      <c r="DH74" s="22">
        <v>0</v>
      </c>
      <c r="DI74" s="21">
        <v>0</v>
      </c>
      <c r="DJ74" s="21">
        <v>0</v>
      </c>
      <c r="DK74" s="21">
        <v>0</v>
      </c>
      <c r="DL74" s="21">
        <v>1354550012.809998</v>
      </c>
    </row>
    <row r="75" spans="1:116" x14ac:dyDescent="0.2">
      <c r="A75" s="64" t="s">
        <v>283</v>
      </c>
      <c r="B75" s="20">
        <v>3017</v>
      </c>
      <c r="C75" s="65" t="s">
        <v>251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893695103.93998361</v>
      </c>
      <c r="BE75" s="21">
        <v>311885464.50001329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2">
        <v>840341.41999999993</v>
      </c>
      <c r="CJ75" s="21">
        <v>0</v>
      </c>
      <c r="CK75" s="21">
        <v>0</v>
      </c>
      <c r="CL75" s="22">
        <v>840341.41999999993</v>
      </c>
      <c r="CM75" s="21">
        <v>63322.28</v>
      </c>
      <c r="CN75" s="21">
        <v>777019.1399999999</v>
      </c>
      <c r="CO75" s="22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7522405089.330843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2">
        <v>0</v>
      </c>
      <c r="DC75" s="21">
        <v>0</v>
      </c>
      <c r="DD75" s="21">
        <v>0</v>
      </c>
      <c r="DE75" s="22">
        <v>0</v>
      </c>
      <c r="DF75" s="21">
        <v>0</v>
      </c>
      <c r="DG75" s="21">
        <v>0</v>
      </c>
      <c r="DH75" s="22">
        <v>0</v>
      </c>
      <c r="DI75" s="21">
        <v>0</v>
      </c>
      <c r="DJ75" s="21">
        <v>0</v>
      </c>
      <c r="DK75" s="21">
        <v>0</v>
      </c>
      <c r="DL75" s="21">
        <v>8728825999.1908398</v>
      </c>
    </row>
    <row r="76" spans="1:116" ht="12.75" customHeight="1" x14ac:dyDescent="0.2">
      <c r="A76" s="64" t="s">
        <v>285</v>
      </c>
      <c r="B76" s="20">
        <v>3018</v>
      </c>
      <c r="C76" s="65" t="s">
        <v>251</v>
      </c>
      <c r="D76" s="22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-23225.489999999991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2">
        <v>0</v>
      </c>
      <c r="CJ76" s="21">
        <v>0</v>
      </c>
      <c r="CK76" s="21">
        <v>0</v>
      </c>
      <c r="CL76" s="22">
        <v>0</v>
      </c>
      <c r="CM76" s="21">
        <v>0</v>
      </c>
      <c r="CN76" s="21">
        <v>0</v>
      </c>
      <c r="CO76" s="22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13692314130.522034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2">
        <v>0</v>
      </c>
      <c r="DC76" s="21">
        <v>0</v>
      </c>
      <c r="DD76" s="21">
        <v>0</v>
      </c>
      <c r="DE76" s="22">
        <v>0</v>
      </c>
      <c r="DF76" s="21">
        <v>0</v>
      </c>
      <c r="DG76" s="21">
        <v>0</v>
      </c>
      <c r="DH76" s="22">
        <v>0</v>
      </c>
      <c r="DI76" s="21">
        <v>0</v>
      </c>
      <c r="DJ76" s="21">
        <v>0</v>
      </c>
      <c r="DK76" s="21">
        <v>0</v>
      </c>
      <c r="DL76" s="21">
        <v>13692290905.032034</v>
      </c>
    </row>
    <row r="77" spans="1:116" ht="12.75" customHeight="1" x14ac:dyDescent="0.2">
      <c r="A77" s="66" t="s">
        <v>287</v>
      </c>
      <c r="B77" s="55">
        <v>9000</v>
      </c>
      <c r="C77" s="65" t="s">
        <v>288</v>
      </c>
      <c r="D77" s="56">
        <v>17557362794.673016</v>
      </c>
      <c r="E77" s="56">
        <v>7241334498.57166</v>
      </c>
      <c r="F77" s="56">
        <v>5838402017.7674427</v>
      </c>
      <c r="G77" s="56">
        <v>4477626278.3339062</v>
      </c>
      <c r="H77" s="56">
        <v>315820989.56051505</v>
      </c>
      <c r="I77" s="56">
        <v>3797905307.249989</v>
      </c>
      <c r="J77" s="56">
        <v>4113507.1199999996</v>
      </c>
      <c r="K77" s="56">
        <v>182599165.03999999</v>
      </c>
      <c r="L77" s="56">
        <v>1500</v>
      </c>
      <c r="M77" s="56">
        <v>0</v>
      </c>
      <c r="N77" s="56">
        <v>26856298.239999995</v>
      </c>
      <c r="O77" s="56">
        <v>468021417.16545129</v>
      </c>
      <c r="P77" s="56">
        <v>1540892.9300000002</v>
      </c>
      <c r="Q77" s="56">
        <v>613782959.40908289</v>
      </c>
      <c r="R77" s="56">
        <v>0</v>
      </c>
      <c r="S77" s="56">
        <v>0</v>
      </c>
      <c r="T77" s="56">
        <v>3988358414.180151</v>
      </c>
      <c r="U77" s="56">
        <v>18351461.640000001</v>
      </c>
      <c r="V77" s="56">
        <v>1046577838.5499742</v>
      </c>
      <c r="W77" s="56">
        <v>10277006914.340088</v>
      </c>
      <c r="X77" s="56">
        <v>1776615.71</v>
      </c>
      <c r="Y77" s="56">
        <v>829979946.11774373</v>
      </c>
      <c r="Z77" s="56">
        <v>656033497.69806278</v>
      </c>
      <c r="AA77" s="56">
        <v>103557.33</v>
      </c>
      <c r="AB77" s="56">
        <v>33000</v>
      </c>
      <c r="AC77" s="56">
        <v>222403656.48461574</v>
      </c>
      <c r="AD77" s="56">
        <v>2070432181.5682642</v>
      </c>
      <c r="AE77" s="56">
        <v>516250</v>
      </c>
      <c r="AF77" s="56">
        <v>8650570.0299779978</v>
      </c>
      <c r="AG77" s="56">
        <v>485941621.27999997</v>
      </c>
      <c r="AH77" s="56">
        <v>745159122.27999997</v>
      </c>
      <c r="AI77" s="56">
        <v>719570.67</v>
      </c>
      <c r="AJ77" s="56">
        <v>10625930.09</v>
      </c>
      <c r="AK77" s="56">
        <v>749296.26999900001</v>
      </c>
      <c r="AL77" s="56">
        <v>0</v>
      </c>
      <c r="AM77" s="56">
        <v>272498597.64036822</v>
      </c>
      <c r="AN77" s="56">
        <v>302437.89</v>
      </c>
      <c r="AO77" s="56">
        <v>8684.15</v>
      </c>
      <c r="AP77" s="56">
        <v>106417619.96998692</v>
      </c>
      <c r="AQ77" s="56">
        <v>0</v>
      </c>
      <c r="AR77" s="56">
        <v>0</v>
      </c>
      <c r="AS77" s="56">
        <v>0</v>
      </c>
      <c r="AT77" s="56">
        <v>6622532002.1899605</v>
      </c>
      <c r="AU77" s="56">
        <v>1287510621.9257557</v>
      </c>
      <c r="AV77" s="56">
        <v>66856537.693639852</v>
      </c>
      <c r="AW77" s="56">
        <v>0</v>
      </c>
      <c r="AX77" s="56">
        <v>28833415.573501017</v>
      </c>
      <c r="AY77" s="56">
        <v>0</v>
      </c>
      <c r="AZ77" s="56">
        <v>0</v>
      </c>
      <c r="BA77" s="56">
        <v>0</v>
      </c>
      <c r="BB77" s="56">
        <v>239891885.03999999</v>
      </c>
      <c r="BC77" s="56">
        <v>4654276.5</v>
      </c>
      <c r="BD77" s="56">
        <v>7726741271.9367685</v>
      </c>
      <c r="BE77" s="56">
        <v>-46201.199999999037</v>
      </c>
      <c r="BF77" s="56">
        <v>0</v>
      </c>
      <c r="BG77" s="56">
        <v>0</v>
      </c>
      <c r="BH77" s="56">
        <v>2067383.21</v>
      </c>
      <c r="BI77" s="56">
        <v>42919065.647234999</v>
      </c>
      <c r="BJ77" s="56">
        <v>10567095.252620999</v>
      </c>
      <c r="BK77" s="56">
        <v>0</v>
      </c>
      <c r="BL77" s="56">
        <v>27796462.830222022</v>
      </c>
      <c r="BM77" s="56">
        <v>86256578.330000013</v>
      </c>
      <c r="BN77" s="56">
        <v>812644410.21441245</v>
      </c>
      <c r="BO77" s="56">
        <v>0</v>
      </c>
      <c r="BP77" s="56">
        <v>1872787378.6695118</v>
      </c>
      <c r="BQ77" s="56">
        <v>51764726.788143001</v>
      </c>
      <c r="BR77" s="56">
        <v>480905906.00893092</v>
      </c>
      <c r="BS77" s="56">
        <v>1706655320.3773813</v>
      </c>
      <c r="BT77" s="56">
        <v>0</v>
      </c>
      <c r="BU77" s="56">
        <v>0</v>
      </c>
      <c r="BV77" s="56">
        <v>35748398.560000002</v>
      </c>
      <c r="BW77" s="56">
        <v>60021919.559999995</v>
      </c>
      <c r="BX77" s="56">
        <v>0</v>
      </c>
      <c r="BY77" s="56">
        <v>0</v>
      </c>
      <c r="BZ77" s="56">
        <v>1114524392.5933335</v>
      </c>
      <c r="CA77" s="56">
        <v>8104923047.1433325</v>
      </c>
      <c r="CB77" s="56">
        <v>119148421.91999999</v>
      </c>
      <c r="CC77" s="56">
        <v>8137468555.3383331</v>
      </c>
      <c r="CD77" s="56">
        <v>332904.52</v>
      </c>
      <c r="CE77" s="56">
        <v>0</v>
      </c>
      <c r="CF77" s="56">
        <v>115790916.08</v>
      </c>
      <c r="CG77" s="56">
        <v>1181006942.6499999</v>
      </c>
      <c r="CH77" s="56">
        <v>305279095.98999947</v>
      </c>
      <c r="CI77" s="56">
        <v>8135290544.6744366</v>
      </c>
      <c r="CJ77" s="56">
        <v>91148964.775499627</v>
      </c>
      <c r="CK77" s="56">
        <v>932101.15000000014</v>
      </c>
      <c r="CL77" s="56">
        <v>4259741691.4290094</v>
      </c>
      <c r="CM77" s="56">
        <v>1348356889.6663041</v>
      </c>
      <c r="CN77" s="56">
        <v>2911384801.7627053</v>
      </c>
      <c r="CO77" s="56">
        <v>3783467787.3199282</v>
      </c>
      <c r="CP77" s="56">
        <v>1023784110.8554177</v>
      </c>
      <c r="CQ77" s="56">
        <v>2759683676.46451</v>
      </c>
      <c r="CR77" s="56">
        <v>128826401.10623904</v>
      </c>
      <c r="CS77" s="56">
        <v>0</v>
      </c>
      <c r="CT77" s="56">
        <v>48</v>
      </c>
      <c r="CU77" s="56">
        <v>0</v>
      </c>
      <c r="CV77" s="56">
        <v>0</v>
      </c>
      <c r="CW77" s="56">
        <v>0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92220351340.401016</v>
      </c>
    </row>
    <row r="78" spans="1:116" x14ac:dyDescent="0.2">
      <c r="A78" s="66" t="s">
        <v>290</v>
      </c>
      <c r="B78" s="55">
        <v>9001</v>
      </c>
      <c r="C78" s="65" t="s">
        <v>291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0</v>
      </c>
      <c r="AF78" s="56">
        <v>0</v>
      </c>
      <c r="AG78" s="56">
        <v>0</v>
      </c>
      <c r="AH78" s="56">
        <v>0</v>
      </c>
      <c r="AI78" s="56">
        <v>0</v>
      </c>
      <c r="AJ78" s="56">
        <v>0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0</v>
      </c>
      <c r="AQ78" s="56">
        <v>0</v>
      </c>
      <c r="AR78" s="56">
        <v>0</v>
      </c>
      <c r="AS78" s="56">
        <v>0</v>
      </c>
      <c r="AT78" s="56">
        <v>0</v>
      </c>
      <c r="AU78" s="56">
        <v>0</v>
      </c>
      <c r="AV78" s="56">
        <v>0</v>
      </c>
      <c r="AW78" s="56">
        <v>0</v>
      </c>
      <c r="AX78" s="56">
        <v>0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1590498037.8038538</v>
      </c>
      <c r="BE78" s="56">
        <v>668907053.58000803</v>
      </c>
      <c r="BF78" s="56">
        <v>0</v>
      </c>
      <c r="BG78" s="56">
        <v>0</v>
      </c>
      <c r="BH78" s="56">
        <v>0</v>
      </c>
      <c r="BI78" s="56">
        <v>0</v>
      </c>
      <c r="BJ78" s="56">
        <v>0</v>
      </c>
      <c r="BK78" s="56">
        <v>0</v>
      </c>
      <c r="BL78" s="56">
        <v>0</v>
      </c>
      <c r="BM78" s="56">
        <v>0</v>
      </c>
      <c r="BN78" s="56">
        <v>0</v>
      </c>
      <c r="BO78" s="56">
        <v>0</v>
      </c>
      <c r="BP78" s="56">
        <v>0</v>
      </c>
      <c r="BQ78" s="56">
        <v>0</v>
      </c>
      <c r="BR78" s="56">
        <v>0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0</v>
      </c>
      <c r="BZ78" s="56">
        <v>0</v>
      </c>
      <c r="CA78" s="56">
        <v>0</v>
      </c>
      <c r="CB78" s="56">
        <v>0</v>
      </c>
      <c r="CC78" s="56">
        <v>0</v>
      </c>
      <c r="CD78" s="56">
        <v>0</v>
      </c>
      <c r="CE78" s="56">
        <v>0</v>
      </c>
      <c r="CF78" s="56">
        <v>0</v>
      </c>
      <c r="CG78" s="56">
        <v>0</v>
      </c>
      <c r="CH78" s="56">
        <v>0</v>
      </c>
      <c r="CI78" s="56">
        <v>1192180075.5300002</v>
      </c>
      <c r="CJ78" s="56">
        <v>243021</v>
      </c>
      <c r="CK78" s="56">
        <v>3050441.1200000006</v>
      </c>
      <c r="CL78" s="56">
        <v>974308410.90999949</v>
      </c>
      <c r="CM78" s="56">
        <v>81681307.420000002</v>
      </c>
      <c r="CN78" s="56">
        <v>892627103.48999953</v>
      </c>
      <c r="CO78" s="56">
        <v>214578202.50000051</v>
      </c>
      <c r="CP78" s="56">
        <v>3193671.0999999996</v>
      </c>
      <c r="CQ78" s="56">
        <v>211384531.40000051</v>
      </c>
      <c r="CR78" s="56">
        <v>3519493.5499999975</v>
      </c>
      <c r="CS78" s="56">
        <v>0</v>
      </c>
      <c r="CT78" s="56">
        <v>0</v>
      </c>
      <c r="CU78" s="56">
        <v>39599387.759999998</v>
      </c>
      <c r="CV78" s="56">
        <v>69930904708.232941</v>
      </c>
      <c r="CW78" s="56">
        <v>0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73425608756.456802</v>
      </c>
    </row>
    <row r="79" spans="1:116" x14ac:dyDescent="0.2">
      <c r="A79" s="66" t="s">
        <v>293</v>
      </c>
      <c r="B79" s="55">
        <v>9003</v>
      </c>
      <c r="C79" s="65" t="s">
        <v>294</v>
      </c>
      <c r="D79" s="56">
        <v>17557362794.673016</v>
      </c>
      <c r="E79" s="56">
        <v>7241334498.57166</v>
      </c>
      <c r="F79" s="56">
        <v>5838402017.7674427</v>
      </c>
      <c r="G79" s="56">
        <v>4477626278.3339062</v>
      </c>
      <c r="H79" s="56">
        <v>315820989.56051505</v>
      </c>
      <c r="I79" s="56">
        <v>3797905307.249989</v>
      </c>
      <c r="J79" s="56">
        <v>4113507.1199999996</v>
      </c>
      <c r="K79" s="56">
        <v>182599165.03999999</v>
      </c>
      <c r="L79" s="56">
        <v>1500</v>
      </c>
      <c r="M79" s="56">
        <v>0</v>
      </c>
      <c r="N79" s="56">
        <v>26856298.239999995</v>
      </c>
      <c r="O79" s="56">
        <v>468021417.16545129</v>
      </c>
      <c r="P79" s="56">
        <v>1540892.9300000002</v>
      </c>
      <c r="Q79" s="56">
        <v>613782959.40908289</v>
      </c>
      <c r="R79" s="56">
        <v>0</v>
      </c>
      <c r="S79" s="56">
        <v>0</v>
      </c>
      <c r="T79" s="56">
        <v>3988358414.180151</v>
      </c>
      <c r="U79" s="56">
        <v>18351461.640000001</v>
      </c>
      <c r="V79" s="56">
        <v>1046577838.5499742</v>
      </c>
      <c r="W79" s="56">
        <v>10277006914.340088</v>
      </c>
      <c r="X79" s="56">
        <v>1776615.71</v>
      </c>
      <c r="Y79" s="56">
        <v>829979946.11774373</v>
      </c>
      <c r="Z79" s="56">
        <v>656033497.69806278</v>
      </c>
      <c r="AA79" s="56">
        <v>103557.33</v>
      </c>
      <c r="AB79" s="56">
        <v>33000</v>
      </c>
      <c r="AC79" s="56">
        <v>222403656.48461574</v>
      </c>
      <c r="AD79" s="56">
        <v>2070432181.5682642</v>
      </c>
      <c r="AE79" s="56">
        <v>516250</v>
      </c>
      <c r="AF79" s="56">
        <v>8650570.0299779978</v>
      </c>
      <c r="AG79" s="56">
        <v>485941621.27999997</v>
      </c>
      <c r="AH79" s="56">
        <v>745159122.27999997</v>
      </c>
      <c r="AI79" s="56">
        <v>719570.67</v>
      </c>
      <c r="AJ79" s="56">
        <v>10625930.09</v>
      </c>
      <c r="AK79" s="56">
        <v>749296.26999900001</v>
      </c>
      <c r="AL79" s="56">
        <v>0</v>
      </c>
      <c r="AM79" s="56">
        <v>272498597.64036822</v>
      </c>
      <c r="AN79" s="56">
        <v>302437.89</v>
      </c>
      <c r="AO79" s="56">
        <v>8684.15</v>
      </c>
      <c r="AP79" s="56">
        <v>106417619.96998692</v>
      </c>
      <c r="AQ79" s="56">
        <v>0</v>
      </c>
      <c r="AR79" s="56">
        <v>0</v>
      </c>
      <c r="AS79" s="56">
        <v>0</v>
      </c>
      <c r="AT79" s="56">
        <v>6622532002.1899605</v>
      </c>
      <c r="AU79" s="56">
        <v>1287510621.9257557</v>
      </c>
      <c r="AV79" s="56">
        <v>66856537.693639852</v>
      </c>
      <c r="AW79" s="56">
        <v>0</v>
      </c>
      <c r="AX79" s="56">
        <v>28833415.573501017</v>
      </c>
      <c r="AY79" s="56">
        <v>0</v>
      </c>
      <c r="AZ79" s="56">
        <v>0</v>
      </c>
      <c r="BA79" s="56">
        <v>0</v>
      </c>
      <c r="BB79" s="56">
        <v>239891885.03999999</v>
      </c>
      <c r="BC79" s="56">
        <v>4654276.5</v>
      </c>
      <c r="BD79" s="56">
        <v>9317239309.7406216</v>
      </c>
      <c r="BE79" s="56">
        <v>668860852.38000798</v>
      </c>
      <c r="BF79" s="56">
        <v>0</v>
      </c>
      <c r="BG79" s="56">
        <v>0</v>
      </c>
      <c r="BH79" s="56">
        <v>2067383.21</v>
      </c>
      <c r="BI79" s="56">
        <v>42919065.647234999</v>
      </c>
      <c r="BJ79" s="56">
        <v>10567095.252620999</v>
      </c>
      <c r="BK79" s="56">
        <v>0</v>
      </c>
      <c r="BL79" s="56">
        <v>27796462.830222022</v>
      </c>
      <c r="BM79" s="56">
        <v>86256578.330000013</v>
      </c>
      <c r="BN79" s="56">
        <v>812644410.21441245</v>
      </c>
      <c r="BO79" s="56">
        <v>0</v>
      </c>
      <c r="BP79" s="56">
        <v>1872787378.6695118</v>
      </c>
      <c r="BQ79" s="56">
        <v>51764726.788143001</v>
      </c>
      <c r="BR79" s="56">
        <v>480905906.00893092</v>
      </c>
      <c r="BS79" s="56">
        <v>1706655320.3773813</v>
      </c>
      <c r="BT79" s="56">
        <v>0</v>
      </c>
      <c r="BU79" s="56">
        <v>0</v>
      </c>
      <c r="BV79" s="56">
        <v>35748398.560000002</v>
      </c>
      <c r="BW79" s="56">
        <v>60021919.559999995</v>
      </c>
      <c r="BX79" s="56">
        <v>0</v>
      </c>
      <c r="BY79" s="56">
        <v>0</v>
      </c>
      <c r="BZ79" s="56">
        <v>1114524392.5933335</v>
      </c>
      <c r="CA79" s="56">
        <v>8104923047.1433325</v>
      </c>
      <c r="CB79" s="56">
        <v>119148421.91999999</v>
      </c>
      <c r="CC79" s="56">
        <v>8137468555.3383331</v>
      </c>
      <c r="CD79" s="56">
        <v>332904.52</v>
      </c>
      <c r="CE79" s="56">
        <v>0</v>
      </c>
      <c r="CF79" s="56">
        <v>115790916.08</v>
      </c>
      <c r="CG79" s="56">
        <v>1181006942.6499999</v>
      </c>
      <c r="CH79" s="56">
        <v>305279095.98999947</v>
      </c>
      <c r="CI79" s="56">
        <v>9327470620.2044373</v>
      </c>
      <c r="CJ79" s="56">
        <v>91391985.775499627</v>
      </c>
      <c r="CK79" s="56">
        <v>3982542.2700000005</v>
      </c>
      <c r="CL79" s="56">
        <v>5234050102.3390093</v>
      </c>
      <c r="CM79" s="56">
        <v>1430038197.0863042</v>
      </c>
      <c r="CN79" s="56">
        <v>3804011905.2527046</v>
      </c>
      <c r="CO79" s="56">
        <v>3998045989.8199286</v>
      </c>
      <c r="CP79" s="56">
        <v>1026977781.9554178</v>
      </c>
      <c r="CQ79" s="56">
        <v>2971068207.8645105</v>
      </c>
      <c r="CR79" s="56">
        <v>132345894.65623903</v>
      </c>
      <c r="CS79" s="56">
        <v>0</v>
      </c>
      <c r="CT79" s="56">
        <v>48</v>
      </c>
      <c r="CU79" s="56">
        <v>39599387.759999998</v>
      </c>
      <c r="CV79" s="56">
        <v>69930904708.232941</v>
      </c>
      <c r="CW79" s="56">
        <v>0</v>
      </c>
      <c r="CX79" s="56">
        <v>0</v>
      </c>
      <c r="CY79" s="56">
        <v>0</v>
      </c>
      <c r="CZ79" s="56">
        <v>0</v>
      </c>
      <c r="DA79" s="56">
        <v>0</v>
      </c>
      <c r="DB79" s="56">
        <v>0</v>
      </c>
      <c r="DC79" s="56">
        <v>0</v>
      </c>
      <c r="DD79" s="56">
        <v>0</v>
      </c>
      <c r="DE79" s="56">
        <v>0</v>
      </c>
      <c r="DF79" s="56">
        <v>0</v>
      </c>
      <c r="DG79" s="56">
        <v>0</v>
      </c>
      <c r="DH79" s="56">
        <v>0</v>
      </c>
      <c r="DI79" s="56">
        <v>0</v>
      </c>
      <c r="DJ79" s="56">
        <v>0</v>
      </c>
      <c r="DK79" s="56">
        <v>0</v>
      </c>
      <c r="DL79" s="56">
        <v>165645960096.85782</v>
      </c>
    </row>
    <row r="120" spans="3:3" x14ac:dyDescent="0.2">
      <c r="C120" s="3"/>
    </row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B571-A26E-47D9-828B-1161E65250ED}">
  <dimension ref="A1:DL145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11</v>
      </c>
      <c r="B2" s="2"/>
      <c r="C2" s="2"/>
    </row>
    <row r="3" spans="1:116" ht="15" customHeight="1" x14ac:dyDescent="0.25">
      <c r="A3" s="4" t="s">
        <v>356</v>
      </c>
      <c r="B3" s="2"/>
      <c r="C3" s="2"/>
    </row>
    <row r="4" spans="1:116" ht="22.5" customHeight="1" x14ac:dyDescent="0.2"/>
    <row r="5" spans="1:116" ht="22.5" customHeight="1" x14ac:dyDescent="0.2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773</v>
      </c>
      <c r="BX5" s="10">
        <v>774</v>
      </c>
      <c r="BY5" s="10">
        <v>775</v>
      </c>
      <c r="BZ5" s="10">
        <v>776</v>
      </c>
      <c r="CA5" s="10">
        <v>777</v>
      </c>
      <c r="CB5" s="10">
        <v>778</v>
      </c>
      <c r="CC5" s="10">
        <v>779</v>
      </c>
      <c r="CD5" s="10">
        <v>780</v>
      </c>
      <c r="CE5" s="10">
        <v>781</v>
      </c>
      <c r="CF5" s="10">
        <v>782</v>
      </c>
      <c r="CG5" s="10">
        <v>783</v>
      </c>
      <c r="CH5" s="10">
        <v>784</v>
      </c>
      <c r="CI5" s="10">
        <v>785</v>
      </c>
      <c r="CJ5" s="10">
        <v>904</v>
      </c>
      <c r="CK5" s="10">
        <v>905</v>
      </c>
      <c r="CL5" s="10">
        <v>906</v>
      </c>
      <c r="CM5" s="10">
        <v>90601</v>
      </c>
      <c r="CN5" s="10">
        <v>90602</v>
      </c>
      <c r="CO5" s="10">
        <v>907</v>
      </c>
      <c r="CP5" s="10">
        <v>90701</v>
      </c>
      <c r="CQ5" s="10">
        <v>90702</v>
      </c>
      <c r="CR5" s="10">
        <v>786</v>
      </c>
      <c r="CS5" s="10">
        <v>789</v>
      </c>
      <c r="CT5" s="10">
        <v>798</v>
      </c>
      <c r="CU5" s="10">
        <v>790</v>
      </c>
      <c r="CV5" s="10">
        <v>791</v>
      </c>
      <c r="CW5" s="10">
        <v>792</v>
      </c>
      <c r="CX5" s="10">
        <v>793</v>
      </c>
      <c r="CY5" s="10">
        <v>794</v>
      </c>
      <c r="CZ5" s="10">
        <v>795</v>
      </c>
      <c r="DA5" s="10">
        <v>796</v>
      </c>
      <c r="DB5" s="10">
        <v>797</v>
      </c>
      <c r="DC5" s="10">
        <v>908</v>
      </c>
      <c r="DD5" s="10">
        <v>909</v>
      </c>
      <c r="DE5" s="10">
        <v>910</v>
      </c>
      <c r="DF5" s="10">
        <v>91001</v>
      </c>
      <c r="DG5" s="10">
        <v>91002</v>
      </c>
      <c r="DH5" s="10">
        <v>911</v>
      </c>
      <c r="DI5" s="10">
        <v>91101</v>
      </c>
      <c r="DJ5" s="10">
        <v>91102</v>
      </c>
      <c r="DK5" s="10">
        <v>799</v>
      </c>
      <c r="DL5" s="5"/>
    </row>
    <row r="6" spans="1:116" ht="80.099999999999994" customHeight="1" x14ac:dyDescent="0.2">
      <c r="A6" s="63" t="s">
        <v>141</v>
      </c>
      <c r="B6" s="63" t="s">
        <v>142</v>
      </c>
      <c r="C6" s="63" t="s">
        <v>143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110</v>
      </c>
      <c r="I6" s="7" t="s">
        <v>48</v>
      </c>
      <c r="J6" s="7" t="s">
        <v>14</v>
      </c>
      <c r="K6" s="7" t="s">
        <v>105</v>
      </c>
      <c r="L6" s="7" t="s">
        <v>106</v>
      </c>
      <c r="M6" s="7" t="s">
        <v>107</v>
      </c>
      <c r="N6" s="7" t="s">
        <v>98</v>
      </c>
      <c r="O6" s="7" t="s">
        <v>41</v>
      </c>
      <c r="P6" s="7" t="s">
        <v>42</v>
      </c>
      <c r="Q6" s="7" t="s">
        <v>37</v>
      </c>
      <c r="R6" s="7" t="s">
        <v>312</v>
      </c>
      <c r="S6" s="7" t="s">
        <v>74</v>
      </c>
      <c r="T6" s="7" t="s">
        <v>75</v>
      </c>
      <c r="U6" s="7" t="s">
        <v>76</v>
      </c>
      <c r="V6" s="7" t="s">
        <v>77</v>
      </c>
      <c r="W6" s="7" t="s">
        <v>30</v>
      </c>
      <c r="X6" s="7" t="s">
        <v>15</v>
      </c>
      <c r="Y6" s="7" t="s">
        <v>83</v>
      </c>
      <c r="Z6" s="7" t="s">
        <v>84</v>
      </c>
      <c r="AA6" s="7" t="s">
        <v>85</v>
      </c>
      <c r="AB6" s="7" t="s">
        <v>86</v>
      </c>
      <c r="AC6" s="7" t="s">
        <v>56</v>
      </c>
      <c r="AD6" s="7" t="s">
        <v>57</v>
      </c>
      <c r="AE6" s="7" t="s">
        <v>87</v>
      </c>
      <c r="AF6" s="7" t="s">
        <v>88</v>
      </c>
      <c r="AG6" s="7" t="s">
        <v>35</v>
      </c>
      <c r="AH6" s="7" t="s">
        <v>79</v>
      </c>
      <c r="AI6" s="7" t="s">
        <v>16</v>
      </c>
      <c r="AJ6" s="7" t="s">
        <v>313</v>
      </c>
      <c r="AK6" s="7" t="s">
        <v>90</v>
      </c>
      <c r="AL6" s="7" t="s">
        <v>91</v>
      </c>
      <c r="AM6" s="7" t="s">
        <v>92</v>
      </c>
      <c r="AN6" s="7" t="s">
        <v>93</v>
      </c>
      <c r="AO6" s="7" t="s">
        <v>81</v>
      </c>
      <c r="AP6" s="7" t="s">
        <v>108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99</v>
      </c>
      <c r="AZ6" s="7" t="s">
        <v>100</v>
      </c>
      <c r="BA6" s="7" t="s">
        <v>101</v>
      </c>
      <c r="BB6" s="7" t="s">
        <v>111</v>
      </c>
      <c r="BC6" s="7" t="s">
        <v>112</v>
      </c>
      <c r="BD6" s="7" t="s">
        <v>17</v>
      </c>
      <c r="BE6" s="7" t="s">
        <v>18</v>
      </c>
      <c r="BF6" s="7" t="s">
        <v>113</v>
      </c>
      <c r="BG6" s="7" t="s">
        <v>114</v>
      </c>
      <c r="BH6" s="7" t="s">
        <v>115</v>
      </c>
      <c r="BI6" s="7" t="s">
        <v>102</v>
      </c>
      <c r="BJ6" s="7" t="s">
        <v>103</v>
      </c>
      <c r="BK6" s="7" t="s">
        <v>116</v>
      </c>
      <c r="BL6" s="7" t="s">
        <v>117</v>
      </c>
      <c r="BM6" s="7" t="s">
        <v>118</v>
      </c>
      <c r="BN6" s="7" t="s">
        <v>120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94</v>
      </c>
      <c r="BU6" s="7" t="s">
        <v>314</v>
      </c>
      <c r="BV6" s="7" t="s">
        <v>96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20</v>
      </c>
      <c r="CI6" s="7" t="s">
        <v>21</v>
      </c>
      <c r="CJ6" s="7" t="s">
        <v>22</v>
      </c>
      <c r="CK6" s="7" t="s">
        <v>23</v>
      </c>
      <c r="CL6" s="7" t="s">
        <v>24</v>
      </c>
      <c r="CM6" s="7" t="s">
        <v>25</v>
      </c>
      <c r="CN6" s="7" t="s">
        <v>26</v>
      </c>
      <c r="CO6" s="7" t="s">
        <v>27</v>
      </c>
      <c r="CP6" s="7" t="s">
        <v>25</v>
      </c>
      <c r="CQ6" s="7" t="s">
        <v>26</v>
      </c>
      <c r="CR6" s="7" t="s">
        <v>28</v>
      </c>
      <c r="CS6" s="7" t="s">
        <v>122</v>
      </c>
      <c r="CT6" s="7" t="s">
        <v>123</v>
      </c>
      <c r="CU6" s="7" t="s">
        <v>125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20</v>
      </c>
      <c r="DB6" s="7" t="s">
        <v>21</v>
      </c>
      <c r="DC6" s="7" t="s">
        <v>22</v>
      </c>
      <c r="DD6" s="7" t="s">
        <v>23</v>
      </c>
      <c r="DE6" s="7" t="s">
        <v>24</v>
      </c>
      <c r="DF6" s="7" t="s">
        <v>25</v>
      </c>
      <c r="DG6" s="7" t="s">
        <v>26</v>
      </c>
      <c r="DH6" s="7" t="s">
        <v>27</v>
      </c>
      <c r="DI6" s="7" t="s">
        <v>25</v>
      </c>
      <c r="DJ6" s="7" t="s">
        <v>26</v>
      </c>
      <c r="DK6" s="7" t="s">
        <v>131</v>
      </c>
      <c r="DL6" s="69" t="s">
        <v>355</v>
      </c>
    </row>
    <row r="7" spans="1:116" ht="12.75" customHeight="1" x14ac:dyDescent="0.2">
      <c r="A7" s="64" t="s">
        <v>145</v>
      </c>
      <c r="B7" s="20">
        <v>1001</v>
      </c>
      <c r="C7" s="65" t="s">
        <v>146</v>
      </c>
      <c r="D7" s="22">
        <v>340516785.80000001</v>
      </c>
      <c r="E7" s="21">
        <v>0</v>
      </c>
      <c r="F7" s="21">
        <v>0</v>
      </c>
      <c r="G7" s="21">
        <v>340516785.80000001</v>
      </c>
      <c r="H7" s="21">
        <v>15293089.6</v>
      </c>
      <c r="I7" s="21">
        <v>0</v>
      </c>
      <c r="J7" s="21">
        <v>1449992.87</v>
      </c>
      <c r="K7" s="21">
        <v>0</v>
      </c>
      <c r="L7" s="21">
        <v>0</v>
      </c>
      <c r="M7" s="21">
        <v>0</v>
      </c>
      <c r="N7" s="21">
        <v>0</v>
      </c>
      <c r="O7" s="21">
        <v>73240705.890000001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8376396.9100000001</v>
      </c>
      <c r="Z7" s="21">
        <v>246520573.19</v>
      </c>
      <c r="AA7" s="21">
        <v>0</v>
      </c>
      <c r="AB7" s="21">
        <v>18979675.91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151419853.81999999</v>
      </c>
      <c r="AN7" s="21">
        <v>0</v>
      </c>
      <c r="AO7" s="21">
        <v>0</v>
      </c>
      <c r="AP7" s="21">
        <v>6361971.5800000001</v>
      </c>
      <c r="AQ7" s="21">
        <v>0</v>
      </c>
      <c r="AR7" s="21">
        <v>0</v>
      </c>
      <c r="AS7" s="21">
        <v>0</v>
      </c>
      <c r="AT7" s="21">
        <v>17931370.27</v>
      </c>
      <c r="AU7" s="21">
        <v>7001030.0599999996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79701941.079999998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40573829.369999997</v>
      </c>
      <c r="BQ7" s="21">
        <v>173593.25</v>
      </c>
      <c r="BR7" s="21">
        <v>71253752.519999996</v>
      </c>
      <c r="BS7" s="21">
        <v>0</v>
      </c>
      <c r="BT7" s="21">
        <v>0</v>
      </c>
      <c r="BU7" s="21">
        <v>0</v>
      </c>
      <c r="BV7" s="21">
        <v>33306684.07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2">
        <v>0</v>
      </c>
      <c r="CJ7" s="21">
        <v>0</v>
      </c>
      <c r="CK7" s="21">
        <v>0</v>
      </c>
      <c r="CL7" s="22">
        <v>0</v>
      </c>
      <c r="CM7" s="21">
        <v>0</v>
      </c>
      <c r="CN7" s="21">
        <v>0</v>
      </c>
      <c r="CO7" s="22">
        <v>0</v>
      </c>
      <c r="CP7" s="21">
        <v>0</v>
      </c>
      <c r="CQ7" s="21">
        <v>0</v>
      </c>
      <c r="CR7" s="21">
        <v>4098402.48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2">
        <v>0</v>
      </c>
      <c r="DC7" s="21">
        <v>0</v>
      </c>
      <c r="DD7" s="21">
        <v>0</v>
      </c>
      <c r="DE7" s="22">
        <v>0</v>
      </c>
      <c r="DF7" s="21">
        <v>0</v>
      </c>
      <c r="DG7" s="21">
        <v>0</v>
      </c>
      <c r="DH7" s="22">
        <v>0</v>
      </c>
      <c r="DI7" s="21">
        <v>0</v>
      </c>
      <c r="DJ7" s="21">
        <v>0</v>
      </c>
      <c r="DK7" s="21">
        <v>0</v>
      </c>
      <c r="DL7" s="21">
        <v>1116199648.6700001</v>
      </c>
    </row>
    <row r="8" spans="1:116" ht="12.75" customHeight="1" x14ac:dyDescent="0.2">
      <c r="A8" s="64" t="s">
        <v>148</v>
      </c>
      <c r="B8" s="20">
        <v>1003</v>
      </c>
      <c r="C8" s="65" t="s">
        <v>146</v>
      </c>
      <c r="D8" s="22">
        <v>2094881852.0500002</v>
      </c>
      <c r="E8" s="21">
        <v>48227747.909999996</v>
      </c>
      <c r="F8" s="21">
        <v>1171600425.98</v>
      </c>
      <c r="G8" s="21">
        <v>875053678.15999997</v>
      </c>
      <c r="H8" s="21">
        <v>447090510.58999997</v>
      </c>
      <c r="I8" s="21">
        <v>97026546.730000004</v>
      </c>
      <c r="J8" s="21">
        <v>4070963.14</v>
      </c>
      <c r="K8" s="21">
        <v>11669838.57</v>
      </c>
      <c r="L8" s="21">
        <v>0</v>
      </c>
      <c r="M8" s="21">
        <v>0</v>
      </c>
      <c r="N8" s="21">
        <v>663927.88</v>
      </c>
      <c r="O8" s="21">
        <v>213477447.59999999</v>
      </c>
      <c r="P8" s="21">
        <v>0</v>
      </c>
      <c r="Q8" s="21">
        <v>174340460.15000001</v>
      </c>
      <c r="R8" s="21">
        <v>0</v>
      </c>
      <c r="S8" s="21">
        <v>0</v>
      </c>
      <c r="T8" s="21">
        <v>734662373</v>
      </c>
      <c r="U8" s="21">
        <v>0</v>
      </c>
      <c r="V8" s="21">
        <v>60511955.869999997</v>
      </c>
      <c r="W8" s="21">
        <v>597349842.14999998</v>
      </c>
      <c r="X8" s="21">
        <v>2666</v>
      </c>
      <c r="Y8" s="21">
        <v>82739368.090000004</v>
      </c>
      <c r="Z8" s="21">
        <v>163425180.06999999</v>
      </c>
      <c r="AA8" s="21">
        <v>1665</v>
      </c>
      <c r="AB8" s="21">
        <v>0</v>
      </c>
      <c r="AC8" s="21">
        <v>2749221.74</v>
      </c>
      <c r="AD8" s="21">
        <v>10264807.859999999</v>
      </c>
      <c r="AE8" s="21">
        <v>0</v>
      </c>
      <c r="AF8" s="21">
        <v>5601152.5499999998</v>
      </c>
      <c r="AG8" s="21">
        <v>91324561.209999993</v>
      </c>
      <c r="AH8" s="21">
        <v>237071830.13999999</v>
      </c>
      <c r="AI8" s="21">
        <v>0</v>
      </c>
      <c r="AJ8" s="21">
        <v>59511</v>
      </c>
      <c r="AK8" s="21">
        <v>30110.28</v>
      </c>
      <c r="AL8" s="21">
        <v>0</v>
      </c>
      <c r="AM8" s="21">
        <v>147530081.34</v>
      </c>
      <c r="AN8" s="21">
        <v>0</v>
      </c>
      <c r="AO8" s="21">
        <v>0</v>
      </c>
      <c r="AP8" s="21">
        <v>4572827.95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67139345.409999996</v>
      </c>
      <c r="BE8" s="21">
        <v>0</v>
      </c>
      <c r="BF8" s="21">
        <v>0</v>
      </c>
      <c r="BG8" s="21">
        <v>0</v>
      </c>
      <c r="BH8" s="21">
        <v>0</v>
      </c>
      <c r="BI8" s="21">
        <v>6213273.2000000002</v>
      </c>
      <c r="BJ8" s="21">
        <v>0</v>
      </c>
      <c r="BK8" s="21">
        <v>0</v>
      </c>
      <c r="BL8" s="21">
        <v>0</v>
      </c>
      <c r="BM8" s="21">
        <v>21788396.140000001</v>
      </c>
      <c r="BN8" s="21">
        <v>1582678.68</v>
      </c>
      <c r="BO8" s="21">
        <v>0</v>
      </c>
      <c r="BP8" s="21">
        <v>375274382.24000001</v>
      </c>
      <c r="BQ8" s="21">
        <v>9193583.0099999998</v>
      </c>
      <c r="BR8" s="21">
        <v>24690108.18</v>
      </c>
      <c r="BS8" s="21">
        <v>56875091.189999998</v>
      </c>
      <c r="BT8" s="21">
        <v>0</v>
      </c>
      <c r="BU8" s="21">
        <v>0</v>
      </c>
      <c r="BV8" s="21">
        <v>159886751.18000001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120005.84</v>
      </c>
      <c r="CE8" s="21">
        <v>0</v>
      </c>
      <c r="CF8" s="21">
        <v>0</v>
      </c>
      <c r="CG8" s="21">
        <v>0</v>
      </c>
      <c r="CH8" s="21">
        <v>2965483.8799999994</v>
      </c>
      <c r="CI8" s="22">
        <v>825729730.00999963</v>
      </c>
      <c r="CJ8" s="21">
        <v>0</v>
      </c>
      <c r="CK8" s="21">
        <v>68725.439999999959</v>
      </c>
      <c r="CL8" s="22">
        <v>48445402.900000088</v>
      </c>
      <c r="CM8" s="21">
        <v>930676.0399999998</v>
      </c>
      <c r="CN8" s="21">
        <v>47514726.860000089</v>
      </c>
      <c r="CO8" s="22">
        <v>777215601.6699996</v>
      </c>
      <c r="CP8" s="21">
        <v>83254571.779999942</v>
      </c>
      <c r="CQ8" s="21">
        <v>693961029.88999963</v>
      </c>
      <c r="CR8" s="21">
        <v>8926309.3799997773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2">
        <v>0</v>
      </c>
      <c r="DC8" s="21">
        <v>0</v>
      </c>
      <c r="DD8" s="21">
        <v>0</v>
      </c>
      <c r="DE8" s="22">
        <v>0</v>
      </c>
      <c r="DF8" s="21">
        <v>0</v>
      </c>
      <c r="DG8" s="21">
        <v>0</v>
      </c>
      <c r="DH8" s="22">
        <v>0</v>
      </c>
      <c r="DI8" s="21">
        <v>0</v>
      </c>
      <c r="DJ8" s="21">
        <v>0</v>
      </c>
      <c r="DK8" s="21">
        <v>0</v>
      </c>
      <c r="DL8" s="21">
        <v>6741503839.3000002</v>
      </c>
    </row>
    <row r="9" spans="1:116" ht="12.75" customHeight="1" x14ac:dyDescent="0.2">
      <c r="A9" s="64" t="s">
        <v>150</v>
      </c>
      <c r="B9" s="20">
        <v>1004</v>
      </c>
      <c r="C9" s="65" t="s">
        <v>146</v>
      </c>
      <c r="D9" s="22">
        <v>597779002.37400007</v>
      </c>
      <c r="E9" s="21">
        <v>51704205.189999998</v>
      </c>
      <c r="F9" s="21">
        <v>443518561.89400005</v>
      </c>
      <c r="G9" s="21">
        <v>102556235.28999998</v>
      </c>
      <c r="H9" s="21">
        <v>271198406.87999994</v>
      </c>
      <c r="I9" s="21">
        <v>9692508.5800000001</v>
      </c>
      <c r="J9" s="21">
        <v>14025</v>
      </c>
      <c r="K9" s="21">
        <v>0</v>
      </c>
      <c r="L9" s="21">
        <v>0</v>
      </c>
      <c r="M9" s="21">
        <v>0</v>
      </c>
      <c r="N9" s="21">
        <v>0</v>
      </c>
      <c r="O9" s="21">
        <v>106917177.03</v>
      </c>
      <c r="P9" s="21">
        <v>0</v>
      </c>
      <c r="Q9" s="21">
        <v>26263969.700000003</v>
      </c>
      <c r="R9" s="21">
        <v>0</v>
      </c>
      <c r="S9" s="21">
        <v>0</v>
      </c>
      <c r="T9" s="21">
        <v>361818681.57000023</v>
      </c>
      <c r="U9" s="21">
        <v>3125994.2300000004</v>
      </c>
      <c r="V9" s="21">
        <v>77367659.779999986</v>
      </c>
      <c r="W9" s="21">
        <v>579174888.49000013</v>
      </c>
      <c r="X9" s="21">
        <v>279644.37</v>
      </c>
      <c r="Y9" s="21">
        <v>37972387.280000016</v>
      </c>
      <c r="Z9" s="21">
        <v>68692869.229999825</v>
      </c>
      <c r="AA9" s="21">
        <v>1409.97</v>
      </c>
      <c r="AB9" s="21">
        <v>0</v>
      </c>
      <c r="AC9" s="21">
        <v>350310.58000000007</v>
      </c>
      <c r="AD9" s="21">
        <v>15555581.15</v>
      </c>
      <c r="AE9" s="21">
        <v>0</v>
      </c>
      <c r="AF9" s="21">
        <v>10581015.689999999</v>
      </c>
      <c r="AG9" s="21">
        <v>1408785.88</v>
      </c>
      <c r="AH9" s="21">
        <v>21305290.969999991</v>
      </c>
      <c r="AI9" s="21">
        <v>63424.430000000008</v>
      </c>
      <c r="AJ9" s="21">
        <v>80866.91</v>
      </c>
      <c r="AK9" s="21">
        <v>20202.8</v>
      </c>
      <c r="AL9" s="21">
        <v>0</v>
      </c>
      <c r="AM9" s="21">
        <v>10358256.510000002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23590150.049999986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277258</v>
      </c>
      <c r="BO9" s="21">
        <v>0</v>
      </c>
      <c r="BP9" s="21">
        <v>51383039.510000028</v>
      </c>
      <c r="BQ9" s="21">
        <v>7668506.049999998</v>
      </c>
      <c r="BR9" s="21">
        <v>6963105.540000001</v>
      </c>
      <c r="BS9" s="21">
        <v>14365333.970000006</v>
      </c>
      <c r="BT9" s="21">
        <v>0</v>
      </c>
      <c r="BU9" s="21">
        <v>0</v>
      </c>
      <c r="BV9" s="21">
        <v>55039262.899999999</v>
      </c>
      <c r="BW9" s="21">
        <v>0</v>
      </c>
      <c r="BX9" s="21">
        <v>0</v>
      </c>
      <c r="BY9" s="21">
        <v>0</v>
      </c>
      <c r="BZ9" s="21">
        <v>0</v>
      </c>
      <c r="CA9" s="21">
        <v>48366.5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2">
        <v>14052476041.878761</v>
      </c>
      <c r="CJ9" s="21">
        <v>0</v>
      </c>
      <c r="CK9" s="21">
        <v>768076.08000000007</v>
      </c>
      <c r="CL9" s="22">
        <v>2596136218.8804698</v>
      </c>
      <c r="CM9" s="21">
        <v>145348923.61999977</v>
      </c>
      <c r="CN9" s="21">
        <v>2450787295.2604699</v>
      </c>
      <c r="CO9" s="22">
        <v>11455571746.918291</v>
      </c>
      <c r="CP9" s="21">
        <v>965366364.8399961</v>
      </c>
      <c r="CQ9" s="21">
        <v>10490205382.078295</v>
      </c>
      <c r="CR9" s="21">
        <v>14311462.299999999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2">
        <v>0</v>
      </c>
      <c r="DC9" s="21">
        <v>0</v>
      </c>
      <c r="DD9" s="21">
        <v>0</v>
      </c>
      <c r="DE9" s="22">
        <v>0</v>
      </c>
      <c r="DF9" s="21">
        <v>0</v>
      </c>
      <c r="DG9" s="21">
        <v>0</v>
      </c>
      <c r="DH9" s="22">
        <v>0</v>
      </c>
      <c r="DI9" s="21">
        <v>0</v>
      </c>
      <c r="DJ9" s="21">
        <v>0</v>
      </c>
      <c r="DK9" s="21">
        <v>0</v>
      </c>
      <c r="DL9" s="21">
        <v>16426144886.102758</v>
      </c>
    </row>
    <row r="10" spans="1:116" ht="12.75" customHeight="1" x14ac:dyDescent="0.2">
      <c r="A10" s="64" t="s">
        <v>152</v>
      </c>
      <c r="B10" s="20">
        <v>1005</v>
      </c>
      <c r="C10" s="65" t="s">
        <v>146</v>
      </c>
      <c r="D10" s="22">
        <v>1806493910.8199999</v>
      </c>
      <c r="E10" s="21">
        <v>98191142.039999992</v>
      </c>
      <c r="F10" s="21">
        <v>487299252.97000003</v>
      </c>
      <c r="G10" s="21">
        <v>1221003515.8099999</v>
      </c>
      <c r="H10" s="21">
        <v>122017991.11</v>
      </c>
      <c r="I10" s="21">
        <v>33340191.509999901</v>
      </c>
      <c r="J10" s="21">
        <v>155094.16</v>
      </c>
      <c r="K10" s="21">
        <v>28210618.600000001</v>
      </c>
      <c r="L10" s="21">
        <v>0</v>
      </c>
      <c r="M10" s="21">
        <v>0</v>
      </c>
      <c r="N10" s="21">
        <v>0</v>
      </c>
      <c r="O10" s="21">
        <v>556617976.38999999</v>
      </c>
      <c r="P10" s="21">
        <v>0</v>
      </c>
      <c r="Q10" s="21">
        <v>621682564.32000005</v>
      </c>
      <c r="R10" s="21">
        <v>0</v>
      </c>
      <c r="S10" s="21">
        <v>0</v>
      </c>
      <c r="T10" s="21">
        <v>497206509.79002297</v>
      </c>
      <c r="U10" s="21">
        <v>21333129.309999999</v>
      </c>
      <c r="V10" s="21">
        <v>181089548.70998999</v>
      </c>
      <c r="W10" s="21">
        <v>980518816.23000598</v>
      </c>
      <c r="X10" s="21">
        <v>5787386.1100000599</v>
      </c>
      <c r="Y10" s="21">
        <v>141537138.83000001</v>
      </c>
      <c r="Z10" s="21">
        <v>48743623.260003798</v>
      </c>
      <c r="AA10" s="21">
        <v>2376.1999999999998</v>
      </c>
      <c r="AB10" s="21">
        <v>0</v>
      </c>
      <c r="AC10" s="21">
        <v>6172531.2800000105</v>
      </c>
      <c r="AD10" s="21">
        <v>14467769.1500006</v>
      </c>
      <c r="AE10" s="21">
        <v>0</v>
      </c>
      <c r="AF10" s="21">
        <v>4400052.3899999997</v>
      </c>
      <c r="AG10" s="21">
        <v>329225896.73000002</v>
      </c>
      <c r="AH10" s="21">
        <v>206508004.56</v>
      </c>
      <c r="AI10" s="21">
        <v>6086222.6799999997</v>
      </c>
      <c r="AJ10" s="21">
        <v>570760.15</v>
      </c>
      <c r="AK10" s="21">
        <v>208684.07</v>
      </c>
      <c r="AL10" s="21">
        <v>0</v>
      </c>
      <c r="AM10" s="21">
        <v>20508277.27</v>
      </c>
      <c r="AN10" s="21">
        <v>734054.29</v>
      </c>
      <c r="AO10" s="21">
        <v>0</v>
      </c>
      <c r="AP10" s="21">
        <v>10850601.4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36375899.969995797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61895088.379999898</v>
      </c>
      <c r="BN10" s="21">
        <v>18516154.439999498</v>
      </c>
      <c r="BO10" s="21">
        <v>0</v>
      </c>
      <c r="BP10" s="21">
        <v>186217322.15000001</v>
      </c>
      <c r="BQ10" s="21">
        <v>17105633.850000001</v>
      </c>
      <c r="BR10" s="21">
        <v>120139569.09999999</v>
      </c>
      <c r="BS10" s="21">
        <v>45639096.659999996</v>
      </c>
      <c r="BT10" s="21">
        <v>0</v>
      </c>
      <c r="BU10" s="21">
        <v>0</v>
      </c>
      <c r="BV10" s="21">
        <v>5870349.4699999997</v>
      </c>
      <c r="BW10" s="21">
        <v>0</v>
      </c>
      <c r="BX10" s="21">
        <v>0</v>
      </c>
      <c r="BY10" s="21">
        <v>0</v>
      </c>
      <c r="BZ10" s="21">
        <v>274011.01</v>
      </c>
      <c r="CA10" s="21">
        <v>361004.47</v>
      </c>
      <c r="CB10" s="21">
        <v>0</v>
      </c>
      <c r="CC10" s="21">
        <v>97239.86</v>
      </c>
      <c r="CD10" s="21">
        <v>0</v>
      </c>
      <c r="CE10" s="21">
        <v>0</v>
      </c>
      <c r="CF10" s="21">
        <v>2487666.7999999998</v>
      </c>
      <c r="CG10" s="21">
        <v>38996.9</v>
      </c>
      <c r="CH10" s="21">
        <v>209693.74</v>
      </c>
      <c r="CI10" s="22">
        <v>3365238973.6718111</v>
      </c>
      <c r="CJ10" s="21">
        <v>1486</v>
      </c>
      <c r="CK10" s="21">
        <v>47241</v>
      </c>
      <c r="CL10" s="22">
        <v>1104333564.1499074</v>
      </c>
      <c r="CM10" s="21">
        <v>477273332.66310418</v>
      </c>
      <c r="CN10" s="21">
        <v>627060231.48680317</v>
      </c>
      <c r="CO10" s="22">
        <v>2260856682.5219035</v>
      </c>
      <c r="CP10" s="21">
        <v>975480681.02190351</v>
      </c>
      <c r="CQ10" s="21">
        <v>1285376001.5</v>
      </c>
      <c r="CR10" s="21">
        <v>556331.38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2">
        <v>0</v>
      </c>
      <c r="DC10" s="21">
        <v>0</v>
      </c>
      <c r="DD10" s="21">
        <v>0</v>
      </c>
      <c r="DE10" s="22">
        <v>0</v>
      </c>
      <c r="DF10" s="21">
        <v>0</v>
      </c>
      <c r="DG10" s="21">
        <v>0</v>
      </c>
      <c r="DH10" s="22">
        <v>0</v>
      </c>
      <c r="DI10" s="21">
        <v>0</v>
      </c>
      <c r="DJ10" s="21">
        <v>0</v>
      </c>
      <c r="DK10" s="21">
        <v>0</v>
      </c>
      <c r="DL10" s="21">
        <v>9505492761.1718273</v>
      </c>
    </row>
    <row r="11" spans="1:116" ht="12.75" customHeight="1" x14ac:dyDescent="0.2">
      <c r="A11" s="64" t="s">
        <v>154</v>
      </c>
      <c r="B11" s="20">
        <v>1006</v>
      </c>
      <c r="C11" s="65" t="s">
        <v>146</v>
      </c>
      <c r="D11" s="22">
        <v>1105319.7773</v>
      </c>
      <c r="E11" s="21">
        <v>267382.71000000002</v>
      </c>
      <c r="F11" s="21">
        <v>468488.26730000001</v>
      </c>
      <c r="G11" s="21">
        <v>369448.8</v>
      </c>
      <c r="H11" s="21">
        <v>0</v>
      </c>
      <c r="I11" s="21">
        <v>43141767.43</v>
      </c>
      <c r="J11" s="21">
        <v>0</v>
      </c>
      <c r="K11" s="21">
        <v>1004791.14</v>
      </c>
      <c r="L11" s="21">
        <v>0</v>
      </c>
      <c r="M11" s="21">
        <v>0</v>
      </c>
      <c r="N11" s="21">
        <v>0</v>
      </c>
      <c r="O11" s="21">
        <v>17216.05</v>
      </c>
      <c r="P11" s="21">
        <v>0</v>
      </c>
      <c r="Q11" s="21">
        <v>0</v>
      </c>
      <c r="R11" s="21">
        <v>0</v>
      </c>
      <c r="S11" s="21">
        <v>0</v>
      </c>
      <c r="T11" s="21">
        <v>502422424.25520003</v>
      </c>
      <c r="U11" s="21">
        <v>3242069.2628000001</v>
      </c>
      <c r="V11" s="21">
        <v>37457809.1197</v>
      </c>
      <c r="W11" s="21">
        <v>97682614.397</v>
      </c>
      <c r="X11" s="21">
        <v>0</v>
      </c>
      <c r="Y11" s="21">
        <v>51985.85</v>
      </c>
      <c r="Z11" s="21">
        <v>2452415.0699999998</v>
      </c>
      <c r="AA11" s="21">
        <v>45.17</v>
      </c>
      <c r="AB11" s="21">
        <v>0</v>
      </c>
      <c r="AC11" s="21">
        <v>0</v>
      </c>
      <c r="AD11" s="21">
        <v>24573.200000000001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1710</v>
      </c>
      <c r="AK11" s="21">
        <v>15611.26</v>
      </c>
      <c r="AL11" s="21">
        <v>0</v>
      </c>
      <c r="AM11" s="21">
        <v>122225</v>
      </c>
      <c r="AN11" s="21">
        <v>0</v>
      </c>
      <c r="AO11" s="21">
        <v>0</v>
      </c>
      <c r="AP11" s="21">
        <v>6532.51</v>
      </c>
      <c r="AQ11" s="21">
        <v>0</v>
      </c>
      <c r="AR11" s="21">
        <v>0</v>
      </c>
      <c r="AS11" s="21">
        <v>0</v>
      </c>
      <c r="AT11" s="21">
        <v>10682716.1886</v>
      </c>
      <c r="AU11" s="21">
        <v>87376.170599999998</v>
      </c>
      <c r="AV11" s="21">
        <v>154061.37119999999</v>
      </c>
      <c r="AW11" s="21">
        <v>0</v>
      </c>
      <c r="AX11" s="21">
        <v>74272.020600000003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14157053.850199999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1255.22</v>
      </c>
      <c r="BM11" s="21">
        <v>0</v>
      </c>
      <c r="BN11" s="21">
        <v>84741850.821099997</v>
      </c>
      <c r="BO11" s="21">
        <v>0</v>
      </c>
      <c r="BP11" s="21">
        <v>417331.54</v>
      </c>
      <c r="BQ11" s="21">
        <v>112026.52</v>
      </c>
      <c r="BR11" s="21">
        <v>156240.4</v>
      </c>
      <c r="BS11" s="21">
        <v>293632.84000000003</v>
      </c>
      <c r="BT11" s="21">
        <v>0</v>
      </c>
      <c r="BU11" s="21">
        <v>0</v>
      </c>
      <c r="BV11" s="21">
        <v>0</v>
      </c>
      <c r="BW11" s="21">
        <v>4609.75</v>
      </c>
      <c r="BX11" s="21">
        <v>0</v>
      </c>
      <c r="BY11" s="21">
        <v>0</v>
      </c>
      <c r="BZ11" s="21">
        <v>0</v>
      </c>
      <c r="CA11" s="21">
        <v>14952312.960000001</v>
      </c>
      <c r="CB11" s="21">
        <v>0</v>
      </c>
      <c r="CC11" s="21">
        <v>1938491.81</v>
      </c>
      <c r="CD11" s="21">
        <v>0</v>
      </c>
      <c r="CE11" s="21">
        <v>0</v>
      </c>
      <c r="CF11" s="21">
        <v>46539196.609999999</v>
      </c>
      <c r="CG11" s="21">
        <v>96707.62</v>
      </c>
      <c r="CH11" s="21">
        <v>0</v>
      </c>
      <c r="CI11" s="22">
        <v>493391788.9885</v>
      </c>
      <c r="CJ11" s="21">
        <v>212622257.25999999</v>
      </c>
      <c r="CK11" s="21">
        <v>65833114.850000001</v>
      </c>
      <c r="CL11" s="22">
        <v>4157883.46</v>
      </c>
      <c r="CM11" s="21">
        <v>0</v>
      </c>
      <c r="CN11" s="21">
        <v>4157883.46</v>
      </c>
      <c r="CO11" s="22">
        <v>210778533.41850001</v>
      </c>
      <c r="CP11" s="21">
        <v>0</v>
      </c>
      <c r="CQ11" s="21">
        <v>210778533.41850001</v>
      </c>
      <c r="CR11" s="21">
        <v>2073412.3918999999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2">
        <v>0</v>
      </c>
      <c r="DC11" s="21">
        <v>0</v>
      </c>
      <c r="DD11" s="21">
        <v>0</v>
      </c>
      <c r="DE11" s="22">
        <v>0</v>
      </c>
      <c r="DF11" s="21">
        <v>0</v>
      </c>
      <c r="DG11" s="21">
        <v>0</v>
      </c>
      <c r="DH11" s="22">
        <v>0</v>
      </c>
      <c r="DI11" s="21">
        <v>0</v>
      </c>
      <c r="DJ11" s="21">
        <v>0</v>
      </c>
      <c r="DK11" s="21">
        <v>0</v>
      </c>
      <c r="DL11" s="21">
        <v>1358623446.5647001</v>
      </c>
    </row>
    <row r="12" spans="1:116" ht="12.75" customHeight="1" x14ac:dyDescent="0.2">
      <c r="A12" s="64" t="s">
        <v>156</v>
      </c>
      <c r="B12" s="20">
        <v>1007</v>
      </c>
      <c r="C12" s="65" t="s">
        <v>146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439710532.88598329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2">
        <v>0</v>
      </c>
      <c r="CJ12" s="21">
        <v>0</v>
      </c>
      <c r="CK12" s="21">
        <v>0</v>
      </c>
      <c r="CL12" s="22">
        <v>0</v>
      </c>
      <c r="CM12" s="21">
        <v>0</v>
      </c>
      <c r="CN12" s="21">
        <v>0</v>
      </c>
      <c r="CO12" s="22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2">
        <v>0</v>
      </c>
      <c r="DC12" s="21">
        <v>0</v>
      </c>
      <c r="DD12" s="21">
        <v>0</v>
      </c>
      <c r="DE12" s="22">
        <v>0</v>
      </c>
      <c r="DF12" s="21">
        <v>0</v>
      </c>
      <c r="DG12" s="21">
        <v>0</v>
      </c>
      <c r="DH12" s="22">
        <v>0</v>
      </c>
      <c r="DI12" s="21">
        <v>0</v>
      </c>
      <c r="DJ12" s="21">
        <v>0</v>
      </c>
      <c r="DK12" s="21">
        <v>0</v>
      </c>
      <c r="DL12" s="21">
        <v>439710532.88598329</v>
      </c>
    </row>
    <row r="13" spans="1:116" ht="12.75" customHeight="1" x14ac:dyDescent="0.2">
      <c r="A13" s="64" t="s">
        <v>158</v>
      </c>
      <c r="B13" s="20">
        <v>1008</v>
      </c>
      <c r="C13" s="65" t="s">
        <v>146</v>
      </c>
      <c r="D13" s="22">
        <v>502515542.34999996</v>
      </c>
      <c r="E13" s="21">
        <v>3576194.28</v>
      </c>
      <c r="F13" s="21">
        <v>348316820.00999999</v>
      </c>
      <c r="G13" s="21">
        <v>150622528.06</v>
      </c>
      <c r="H13" s="21">
        <v>38780072.219999999</v>
      </c>
      <c r="I13" s="21">
        <v>9846879.8300000001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33448206.890000001</v>
      </c>
      <c r="P13" s="21">
        <v>0</v>
      </c>
      <c r="Q13" s="21">
        <v>5993052.0300000003</v>
      </c>
      <c r="R13" s="21">
        <v>0</v>
      </c>
      <c r="S13" s="21">
        <v>0</v>
      </c>
      <c r="T13" s="21">
        <v>1082714016.74</v>
      </c>
      <c r="U13" s="21">
        <v>0</v>
      </c>
      <c r="V13" s="21">
        <v>95887280.680000007</v>
      </c>
      <c r="W13" s="21">
        <v>462409686.44</v>
      </c>
      <c r="X13" s="21">
        <v>0</v>
      </c>
      <c r="Y13" s="21">
        <v>32802040.879999999</v>
      </c>
      <c r="Z13" s="21">
        <v>52209153.420000002</v>
      </c>
      <c r="AA13" s="21">
        <v>0</v>
      </c>
      <c r="AB13" s="21">
        <v>0</v>
      </c>
      <c r="AC13" s="21">
        <v>484304.89</v>
      </c>
      <c r="AD13" s="21">
        <v>11710237.279999999</v>
      </c>
      <c r="AE13" s="21">
        <v>0</v>
      </c>
      <c r="AF13" s="21">
        <v>2313.09</v>
      </c>
      <c r="AG13" s="21">
        <v>0</v>
      </c>
      <c r="AH13" s="21">
        <v>0</v>
      </c>
      <c r="AI13" s="21">
        <v>0</v>
      </c>
      <c r="AJ13" s="21">
        <v>0</v>
      </c>
      <c r="AK13" s="21">
        <v>800</v>
      </c>
      <c r="AL13" s="21">
        <v>0</v>
      </c>
      <c r="AM13" s="21">
        <v>171971642.69999999</v>
      </c>
      <c r="AN13" s="21">
        <v>0</v>
      </c>
      <c r="AO13" s="21">
        <v>0</v>
      </c>
      <c r="AP13" s="21">
        <v>419390.07</v>
      </c>
      <c r="AQ13" s="21">
        <v>0</v>
      </c>
      <c r="AR13" s="21">
        <v>0</v>
      </c>
      <c r="AS13" s="21">
        <v>0</v>
      </c>
      <c r="AT13" s="21">
        <v>0</v>
      </c>
      <c r="AU13" s="21">
        <v>18071562.170000002</v>
      </c>
      <c r="AV13" s="21">
        <v>12393283.060000001</v>
      </c>
      <c r="AW13" s="21">
        <v>0</v>
      </c>
      <c r="AX13" s="21">
        <v>7732677.3799999999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8690364.9499999993</v>
      </c>
      <c r="BE13" s="21">
        <v>0</v>
      </c>
      <c r="BF13" s="21">
        <v>0</v>
      </c>
      <c r="BG13" s="21">
        <v>0</v>
      </c>
      <c r="BH13" s="21">
        <v>0</v>
      </c>
      <c r="BI13" s="21">
        <v>-88617.49</v>
      </c>
      <c r="BJ13" s="21">
        <v>0</v>
      </c>
      <c r="BK13" s="21">
        <v>0</v>
      </c>
      <c r="BL13" s="21">
        <v>0</v>
      </c>
      <c r="BM13" s="21">
        <v>0</v>
      </c>
      <c r="BN13" s="21">
        <v>13850044.09</v>
      </c>
      <c r="BO13" s="21">
        <v>0</v>
      </c>
      <c r="BP13" s="21">
        <v>72147454.090000004</v>
      </c>
      <c r="BQ13" s="21">
        <v>859628.53</v>
      </c>
      <c r="BR13" s="21">
        <v>96996135.989999995</v>
      </c>
      <c r="BS13" s="21">
        <v>15438650.439999999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2">
        <v>1045752.7100000001</v>
      </c>
      <c r="CJ13" s="21">
        <v>0</v>
      </c>
      <c r="CK13" s="21">
        <v>0</v>
      </c>
      <c r="CL13" s="22">
        <v>0</v>
      </c>
      <c r="CM13" s="21">
        <v>0</v>
      </c>
      <c r="CN13" s="21">
        <v>0</v>
      </c>
      <c r="CO13" s="22">
        <v>1045752.7100000001</v>
      </c>
      <c r="CP13" s="21">
        <v>0</v>
      </c>
      <c r="CQ13" s="21">
        <v>1045752.7100000001</v>
      </c>
      <c r="CR13" s="21">
        <v>8092252.5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2">
        <v>0</v>
      </c>
      <c r="DC13" s="21">
        <v>0</v>
      </c>
      <c r="DD13" s="21">
        <v>0</v>
      </c>
      <c r="DE13" s="22">
        <v>0</v>
      </c>
      <c r="DF13" s="21">
        <v>0</v>
      </c>
      <c r="DG13" s="21">
        <v>0</v>
      </c>
      <c r="DH13" s="22">
        <v>0</v>
      </c>
      <c r="DI13" s="21">
        <v>0</v>
      </c>
      <c r="DJ13" s="21">
        <v>0</v>
      </c>
      <c r="DK13" s="21">
        <v>0</v>
      </c>
      <c r="DL13" s="21">
        <v>2756423807.9300008</v>
      </c>
    </row>
    <row r="14" spans="1:116" ht="12.75" customHeight="1" x14ac:dyDescent="0.2">
      <c r="A14" s="64" t="s">
        <v>159</v>
      </c>
      <c r="B14" s="20">
        <v>1009</v>
      </c>
      <c r="C14" s="65" t="s">
        <v>146</v>
      </c>
      <c r="D14" s="22">
        <v>4144725031.9200001</v>
      </c>
      <c r="E14" s="21">
        <v>96441179.409999907</v>
      </c>
      <c r="F14" s="21">
        <v>120198316.67999998</v>
      </c>
      <c r="G14" s="21">
        <v>3928085535.8300004</v>
      </c>
      <c r="H14" s="21">
        <v>1247144835.0199997</v>
      </c>
      <c r="I14" s="21">
        <v>23811733.160000004</v>
      </c>
      <c r="J14" s="21">
        <v>2063140.97</v>
      </c>
      <c r="K14" s="21">
        <v>0</v>
      </c>
      <c r="L14" s="21">
        <v>0</v>
      </c>
      <c r="M14" s="21">
        <v>0</v>
      </c>
      <c r="N14" s="21">
        <v>275000</v>
      </c>
      <c r="O14" s="21">
        <v>414306938.41000003</v>
      </c>
      <c r="P14" s="21">
        <v>0</v>
      </c>
      <c r="Q14" s="21">
        <v>120609448.21999998</v>
      </c>
      <c r="R14" s="21">
        <v>0</v>
      </c>
      <c r="S14" s="21">
        <v>0</v>
      </c>
      <c r="T14" s="21">
        <v>773462798.68000329</v>
      </c>
      <c r="U14" s="21">
        <v>13073640.37999999</v>
      </c>
      <c r="V14" s="21">
        <v>122184476.53000002</v>
      </c>
      <c r="W14" s="21">
        <v>650528160.19000089</v>
      </c>
      <c r="X14" s="21">
        <v>0</v>
      </c>
      <c r="Y14" s="21">
        <v>282131181.74999982</v>
      </c>
      <c r="Z14" s="21">
        <v>325220116.21000016</v>
      </c>
      <c r="AA14" s="21">
        <v>1628.5</v>
      </c>
      <c r="AB14" s="21">
        <v>0</v>
      </c>
      <c r="AC14" s="21">
        <v>8639500.2500000075</v>
      </c>
      <c r="AD14" s="21">
        <v>91990464.359999955</v>
      </c>
      <c r="AE14" s="21">
        <v>12500</v>
      </c>
      <c r="AF14" s="21">
        <v>409094.81000000006</v>
      </c>
      <c r="AG14" s="21">
        <v>2192009.61</v>
      </c>
      <c r="AH14" s="21">
        <v>0</v>
      </c>
      <c r="AI14" s="21">
        <v>0</v>
      </c>
      <c r="AJ14" s="21">
        <v>71697.189999999988</v>
      </c>
      <c r="AK14" s="21">
        <v>82865.23</v>
      </c>
      <c r="AL14" s="21">
        <v>0</v>
      </c>
      <c r="AM14" s="21">
        <v>25427409.939999994</v>
      </c>
      <c r="AN14" s="21">
        <v>115586.8</v>
      </c>
      <c r="AO14" s="21">
        <v>0</v>
      </c>
      <c r="AP14" s="21">
        <v>10517697.739999996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71704047.889999777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-2628.03</v>
      </c>
      <c r="BM14" s="21">
        <v>62430</v>
      </c>
      <c r="BN14" s="21">
        <v>42535981.749999814</v>
      </c>
      <c r="BO14" s="21">
        <v>0</v>
      </c>
      <c r="BP14" s="21">
        <v>36788109.879999995</v>
      </c>
      <c r="BQ14" s="21">
        <v>40232910.82</v>
      </c>
      <c r="BR14" s="21">
        <v>607955671.13999963</v>
      </c>
      <c r="BS14" s="21">
        <v>876199933.52999997</v>
      </c>
      <c r="BT14" s="21">
        <v>0</v>
      </c>
      <c r="BU14" s="21">
        <v>0</v>
      </c>
      <c r="BV14" s="21">
        <v>628662878.66999984</v>
      </c>
      <c r="BW14" s="21">
        <v>0</v>
      </c>
      <c r="BX14" s="21">
        <v>0</v>
      </c>
      <c r="BY14" s="21">
        <v>0</v>
      </c>
      <c r="BZ14" s="21">
        <v>0</v>
      </c>
      <c r="CA14" s="21">
        <v>1326496.95</v>
      </c>
      <c r="CB14" s="21">
        <v>0</v>
      </c>
      <c r="CC14" s="21">
        <v>3863188.7099999995</v>
      </c>
      <c r="CD14" s="21">
        <v>22846.66</v>
      </c>
      <c r="CE14" s="21">
        <v>0</v>
      </c>
      <c r="CF14" s="21">
        <v>0</v>
      </c>
      <c r="CG14" s="21">
        <v>0</v>
      </c>
      <c r="CH14" s="21">
        <v>0</v>
      </c>
      <c r="CI14" s="22">
        <v>1183771975.1700163</v>
      </c>
      <c r="CJ14" s="21">
        <v>6838.74</v>
      </c>
      <c r="CK14" s="21">
        <v>22671</v>
      </c>
      <c r="CL14" s="22">
        <v>796661552.65001476</v>
      </c>
      <c r="CM14" s="21">
        <v>12643428.039999982</v>
      </c>
      <c r="CN14" s="21">
        <v>784018124.6100148</v>
      </c>
      <c r="CO14" s="22">
        <v>387080912.7800014</v>
      </c>
      <c r="CP14" s="21">
        <v>152108050.21999982</v>
      </c>
      <c r="CQ14" s="21">
        <v>234972862.56000155</v>
      </c>
      <c r="CR14" s="21">
        <v>3179600.8499999973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2">
        <v>0</v>
      </c>
      <c r="DC14" s="21">
        <v>0</v>
      </c>
      <c r="DD14" s="21">
        <v>0</v>
      </c>
      <c r="DE14" s="22">
        <v>0</v>
      </c>
      <c r="DF14" s="21">
        <v>0</v>
      </c>
      <c r="DG14" s="21">
        <v>0</v>
      </c>
      <c r="DH14" s="22">
        <v>0</v>
      </c>
      <c r="DI14" s="21">
        <v>0</v>
      </c>
      <c r="DJ14" s="21">
        <v>0</v>
      </c>
      <c r="DK14" s="21">
        <v>0</v>
      </c>
      <c r="DL14" s="21">
        <v>11755300399.860018</v>
      </c>
    </row>
    <row r="15" spans="1:116" ht="12.75" customHeight="1" x14ac:dyDescent="0.2">
      <c r="A15" s="64" t="s">
        <v>161</v>
      </c>
      <c r="B15" s="20">
        <v>1010</v>
      </c>
      <c r="C15" s="65" t="s">
        <v>146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2">
        <v>0</v>
      </c>
      <c r="CJ15" s="21">
        <v>0</v>
      </c>
      <c r="CK15" s="21">
        <v>0</v>
      </c>
      <c r="CL15" s="22">
        <v>0</v>
      </c>
      <c r="CM15" s="21">
        <v>0</v>
      </c>
      <c r="CN15" s="21">
        <v>0</v>
      </c>
      <c r="CO15" s="22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2">
        <v>0</v>
      </c>
      <c r="DC15" s="21">
        <v>0</v>
      </c>
      <c r="DD15" s="21">
        <v>0</v>
      </c>
      <c r="DE15" s="22">
        <v>0</v>
      </c>
      <c r="DF15" s="21">
        <v>0</v>
      </c>
      <c r="DG15" s="21">
        <v>0</v>
      </c>
      <c r="DH15" s="22">
        <v>0</v>
      </c>
      <c r="DI15" s="21">
        <v>0</v>
      </c>
      <c r="DJ15" s="21">
        <v>0</v>
      </c>
      <c r="DK15" s="21">
        <v>0</v>
      </c>
      <c r="DL15" s="21">
        <v>0</v>
      </c>
    </row>
    <row r="16" spans="1:116" ht="12.75" customHeight="1" x14ac:dyDescent="0.2">
      <c r="A16" s="64" t="s">
        <v>163</v>
      </c>
      <c r="B16" s="20">
        <v>1011</v>
      </c>
      <c r="C16" s="65" t="s">
        <v>146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467260051.18328011</v>
      </c>
      <c r="BJ16" s="21">
        <v>325883283.06808996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2">
        <v>0</v>
      </c>
      <c r="CJ16" s="21">
        <v>0</v>
      </c>
      <c r="CK16" s="21">
        <v>0</v>
      </c>
      <c r="CL16" s="22">
        <v>0</v>
      </c>
      <c r="CM16" s="21">
        <v>0</v>
      </c>
      <c r="CN16" s="21">
        <v>0</v>
      </c>
      <c r="CO16" s="22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2">
        <v>0</v>
      </c>
      <c r="DC16" s="21">
        <v>0</v>
      </c>
      <c r="DD16" s="21">
        <v>0</v>
      </c>
      <c r="DE16" s="22">
        <v>0</v>
      </c>
      <c r="DF16" s="21">
        <v>0</v>
      </c>
      <c r="DG16" s="21">
        <v>0</v>
      </c>
      <c r="DH16" s="22">
        <v>0</v>
      </c>
      <c r="DI16" s="21">
        <v>0</v>
      </c>
      <c r="DJ16" s="21">
        <v>0</v>
      </c>
      <c r="DK16" s="21">
        <v>0</v>
      </c>
      <c r="DL16" s="21">
        <v>793143334.25137007</v>
      </c>
    </row>
    <row r="17" spans="1:116" ht="12.75" customHeight="1" x14ac:dyDescent="0.2">
      <c r="A17" s="64" t="s">
        <v>165</v>
      </c>
      <c r="B17" s="20">
        <v>1012</v>
      </c>
      <c r="C17" s="65" t="s">
        <v>146</v>
      </c>
      <c r="D17" s="22">
        <v>224510175</v>
      </c>
      <c r="E17" s="21">
        <v>357498</v>
      </c>
      <c r="F17" s="21">
        <v>173714151</v>
      </c>
      <c r="G17" s="21">
        <v>50438526</v>
      </c>
      <c r="H17" s="21">
        <v>59349824</v>
      </c>
      <c r="I17" s="21">
        <v>213927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52180727</v>
      </c>
      <c r="P17" s="21">
        <v>0</v>
      </c>
      <c r="Q17" s="21">
        <v>61346109</v>
      </c>
      <c r="R17" s="21">
        <v>0</v>
      </c>
      <c r="S17" s="21">
        <v>0</v>
      </c>
      <c r="T17" s="21">
        <v>91327255.409999996</v>
      </c>
      <c r="U17" s="21">
        <v>0</v>
      </c>
      <c r="V17" s="21">
        <v>31195646.129999999</v>
      </c>
      <c r="W17" s="21">
        <v>10064207.76</v>
      </c>
      <c r="X17" s="21">
        <v>0</v>
      </c>
      <c r="Y17" s="21">
        <v>143203297</v>
      </c>
      <c r="Z17" s="21">
        <v>89003775</v>
      </c>
      <c r="AA17" s="21">
        <v>0</v>
      </c>
      <c r="AB17" s="21">
        <v>0</v>
      </c>
      <c r="AC17" s="21">
        <v>1599310</v>
      </c>
      <c r="AD17" s="21">
        <v>26705241</v>
      </c>
      <c r="AE17" s="21">
        <v>0</v>
      </c>
      <c r="AF17" s="21">
        <v>852214</v>
      </c>
      <c r="AG17" s="21">
        <v>969442</v>
      </c>
      <c r="AH17" s="21">
        <v>354458</v>
      </c>
      <c r="AI17" s="21">
        <v>0</v>
      </c>
      <c r="AJ17" s="21">
        <v>0</v>
      </c>
      <c r="AK17" s="21">
        <v>2264</v>
      </c>
      <c r="AL17" s="21">
        <v>0</v>
      </c>
      <c r="AM17" s="21">
        <v>13433884</v>
      </c>
      <c r="AN17" s="21">
        <v>9821</v>
      </c>
      <c r="AO17" s="21">
        <v>0</v>
      </c>
      <c r="AP17" s="21">
        <v>3187521</v>
      </c>
      <c r="AQ17" s="21">
        <v>0</v>
      </c>
      <c r="AR17" s="21">
        <v>0</v>
      </c>
      <c r="AS17" s="21">
        <v>0</v>
      </c>
      <c r="AT17" s="21">
        <v>334259015</v>
      </c>
      <c r="AU17" s="21">
        <v>33978126.899999999</v>
      </c>
      <c r="AV17" s="21">
        <v>43502644</v>
      </c>
      <c r="AW17" s="21">
        <v>0</v>
      </c>
      <c r="AX17" s="21">
        <v>24653156.43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15993140.67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10131259.1</v>
      </c>
      <c r="BO17" s="21">
        <v>0</v>
      </c>
      <c r="BP17" s="21">
        <v>134083519.47</v>
      </c>
      <c r="BQ17" s="21">
        <v>4372410.63</v>
      </c>
      <c r="BR17" s="21">
        <v>288466669</v>
      </c>
      <c r="BS17" s="21">
        <v>18631626.57</v>
      </c>
      <c r="BT17" s="21">
        <v>0</v>
      </c>
      <c r="BU17" s="21">
        <v>0</v>
      </c>
      <c r="BV17" s="21">
        <v>29359060.260000002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2">
        <v>0</v>
      </c>
      <c r="CJ17" s="21">
        <v>0</v>
      </c>
      <c r="CK17" s="21">
        <v>0</v>
      </c>
      <c r="CL17" s="22">
        <v>0</v>
      </c>
      <c r="CM17" s="21">
        <v>0</v>
      </c>
      <c r="CN17" s="21">
        <v>0</v>
      </c>
      <c r="CO17" s="22">
        <v>0</v>
      </c>
      <c r="CP17" s="21">
        <v>0</v>
      </c>
      <c r="CQ17" s="21">
        <v>0</v>
      </c>
      <c r="CR17" s="21">
        <v>14628</v>
      </c>
      <c r="CS17" s="21">
        <v>6621550.2999999998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2">
        <v>0</v>
      </c>
      <c r="DC17" s="21">
        <v>0</v>
      </c>
      <c r="DD17" s="21">
        <v>0</v>
      </c>
      <c r="DE17" s="22">
        <v>0</v>
      </c>
      <c r="DF17" s="21">
        <v>0</v>
      </c>
      <c r="DG17" s="21">
        <v>0</v>
      </c>
      <c r="DH17" s="22">
        <v>0</v>
      </c>
      <c r="DI17" s="21">
        <v>0</v>
      </c>
      <c r="DJ17" s="21">
        <v>0</v>
      </c>
      <c r="DK17" s="21">
        <v>0</v>
      </c>
      <c r="DL17" s="21">
        <v>1753575904.6300001</v>
      </c>
    </row>
    <row r="18" spans="1:116" ht="12.75" customHeight="1" x14ac:dyDescent="0.2">
      <c r="A18" s="64" t="s">
        <v>167</v>
      </c>
      <c r="B18" s="20">
        <v>1013</v>
      </c>
      <c r="C18" s="65" t="s">
        <v>146</v>
      </c>
      <c r="D18" s="22">
        <v>152896381.6837</v>
      </c>
      <c r="E18" s="21">
        <v>3538296.7462657597</v>
      </c>
      <c r="F18" s="21">
        <v>88895118.996805072</v>
      </c>
      <c r="G18" s="21">
        <v>60462965.940629177</v>
      </c>
      <c r="H18" s="21">
        <v>24722816.957899999</v>
      </c>
      <c r="I18" s="21">
        <v>89176.76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46137923.136299998</v>
      </c>
      <c r="P18" s="21">
        <v>0</v>
      </c>
      <c r="Q18" s="21">
        <v>562358.33059999999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30944378.007199999</v>
      </c>
      <c r="Z18" s="21">
        <v>9678058.3376000002</v>
      </c>
      <c r="AA18" s="21">
        <v>0</v>
      </c>
      <c r="AB18" s="21">
        <v>0</v>
      </c>
      <c r="AC18" s="21">
        <v>1067397.2692</v>
      </c>
      <c r="AD18" s="21">
        <v>6116844.1362999994</v>
      </c>
      <c r="AE18" s="21">
        <v>0</v>
      </c>
      <c r="AF18" s="21">
        <v>9741422.9600000009</v>
      </c>
      <c r="AG18" s="21">
        <v>0</v>
      </c>
      <c r="AH18" s="21">
        <v>0</v>
      </c>
      <c r="AI18" s="21">
        <v>0</v>
      </c>
      <c r="AJ18" s="21">
        <v>0</v>
      </c>
      <c r="AK18" s="21">
        <v>726645.23</v>
      </c>
      <c r="AL18" s="21">
        <v>0</v>
      </c>
      <c r="AM18" s="21">
        <v>23720618.315200001</v>
      </c>
      <c r="AN18" s="21">
        <v>115362.88</v>
      </c>
      <c r="AO18" s="21">
        <v>0</v>
      </c>
      <c r="AP18" s="21">
        <v>1857326.6303999999</v>
      </c>
      <c r="AQ18" s="21">
        <v>0</v>
      </c>
      <c r="AR18" s="21">
        <v>0</v>
      </c>
      <c r="AS18" s="21">
        <v>0</v>
      </c>
      <c r="AT18" s="21">
        <v>245727310.403</v>
      </c>
      <c r="AU18" s="21">
        <v>27909171.291299999</v>
      </c>
      <c r="AV18" s="21">
        <v>101620.6308</v>
      </c>
      <c r="AW18" s="21">
        <v>0</v>
      </c>
      <c r="AX18" s="21">
        <v>28607352.153000001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16380012.7656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1870.9394</v>
      </c>
      <c r="BO18" s="21">
        <v>0</v>
      </c>
      <c r="BP18" s="21">
        <v>101132694.87599999</v>
      </c>
      <c r="BQ18" s="21">
        <v>18474638.348999999</v>
      </c>
      <c r="BR18" s="21">
        <v>83149295.392400011</v>
      </c>
      <c r="BS18" s="21">
        <v>20812903.524999999</v>
      </c>
      <c r="BT18" s="21">
        <v>0</v>
      </c>
      <c r="BU18" s="21">
        <v>0</v>
      </c>
      <c r="BV18" s="21">
        <v>78615786.317000002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2">
        <v>0</v>
      </c>
      <c r="CJ18" s="21">
        <v>0</v>
      </c>
      <c r="CK18" s="21">
        <v>0</v>
      </c>
      <c r="CL18" s="22">
        <v>0</v>
      </c>
      <c r="CM18" s="21">
        <v>0</v>
      </c>
      <c r="CN18" s="21">
        <v>0</v>
      </c>
      <c r="CO18" s="22">
        <v>0</v>
      </c>
      <c r="CP18" s="21">
        <v>0</v>
      </c>
      <c r="CQ18" s="21">
        <v>0</v>
      </c>
      <c r="CR18" s="21">
        <v>40423.6086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2">
        <v>0</v>
      </c>
      <c r="DC18" s="21">
        <v>0</v>
      </c>
      <c r="DD18" s="21">
        <v>0</v>
      </c>
      <c r="DE18" s="22">
        <v>0</v>
      </c>
      <c r="DF18" s="21">
        <v>0</v>
      </c>
      <c r="DG18" s="21">
        <v>0</v>
      </c>
      <c r="DH18" s="22">
        <v>0</v>
      </c>
      <c r="DI18" s="21">
        <v>0</v>
      </c>
      <c r="DJ18" s="21">
        <v>0</v>
      </c>
      <c r="DK18" s="21">
        <v>0</v>
      </c>
      <c r="DL18" s="21">
        <v>929329790.88550007</v>
      </c>
    </row>
    <row r="19" spans="1:116" ht="12.75" customHeight="1" x14ac:dyDescent="0.2">
      <c r="A19" s="64" t="s">
        <v>169</v>
      </c>
      <c r="B19" s="20">
        <v>1016</v>
      </c>
      <c r="C19" s="65" t="s">
        <v>146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692276.6399999999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340551149.25285101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2">
        <v>0</v>
      </c>
      <c r="CJ19" s="21">
        <v>0</v>
      </c>
      <c r="CK19" s="21">
        <v>0</v>
      </c>
      <c r="CL19" s="22">
        <v>0</v>
      </c>
      <c r="CM19" s="21">
        <v>0</v>
      </c>
      <c r="CN19" s="21">
        <v>0</v>
      </c>
      <c r="CO19" s="22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2">
        <v>0</v>
      </c>
      <c r="DC19" s="21">
        <v>0</v>
      </c>
      <c r="DD19" s="21">
        <v>0</v>
      </c>
      <c r="DE19" s="22">
        <v>0</v>
      </c>
      <c r="DF19" s="21">
        <v>0</v>
      </c>
      <c r="DG19" s="21">
        <v>0</v>
      </c>
      <c r="DH19" s="22">
        <v>0</v>
      </c>
      <c r="DI19" s="21">
        <v>0</v>
      </c>
      <c r="DJ19" s="21">
        <v>0</v>
      </c>
      <c r="DK19" s="21">
        <v>0</v>
      </c>
      <c r="DL19" s="21">
        <v>341243425.892851</v>
      </c>
    </row>
    <row r="20" spans="1:116" ht="12.75" customHeight="1" x14ac:dyDescent="0.2">
      <c r="A20" s="64" t="s">
        <v>171</v>
      </c>
      <c r="B20" s="20">
        <v>1017</v>
      </c>
      <c r="C20" s="65" t="s">
        <v>146</v>
      </c>
      <c r="D20" s="22">
        <v>1910056936.4000001</v>
      </c>
      <c r="E20" s="21">
        <v>4726590.8499999996</v>
      </c>
      <c r="F20" s="21">
        <v>371265742.58999997</v>
      </c>
      <c r="G20" s="21">
        <v>1534064602.96</v>
      </c>
      <c r="H20" s="21">
        <v>89253856.5</v>
      </c>
      <c r="I20" s="21">
        <v>86584.53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37223399.759999998</v>
      </c>
      <c r="P20" s="21">
        <v>0</v>
      </c>
      <c r="Q20" s="21">
        <v>37977882.459999993</v>
      </c>
      <c r="R20" s="21">
        <v>0</v>
      </c>
      <c r="S20" s="21">
        <v>0</v>
      </c>
      <c r="T20" s="21">
        <v>38637886.629999995</v>
      </c>
      <c r="U20" s="21">
        <v>430176.83</v>
      </c>
      <c r="V20" s="21">
        <v>7820424.8700000001</v>
      </c>
      <c r="W20" s="21">
        <v>47663613.579999998</v>
      </c>
      <c r="X20" s="21">
        <v>0</v>
      </c>
      <c r="Y20" s="21">
        <v>30916102</v>
      </c>
      <c r="Z20" s="21">
        <v>82903430.019999996</v>
      </c>
      <c r="AA20" s="21">
        <v>0</v>
      </c>
      <c r="AB20" s="21">
        <v>3387.39</v>
      </c>
      <c r="AC20" s="21">
        <v>21115191.77</v>
      </c>
      <c r="AD20" s="21">
        <v>21680472.699999999</v>
      </c>
      <c r="AE20" s="21">
        <v>0</v>
      </c>
      <c r="AF20" s="21">
        <v>83782.5</v>
      </c>
      <c r="AG20" s="21">
        <v>0</v>
      </c>
      <c r="AH20" s="21">
        <v>0</v>
      </c>
      <c r="AI20" s="21">
        <v>231365.34</v>
      </c>
      <c r="AJ20" s="21">
        <v>1477.89</v>
      </c>
      <c r="AK20" s="21">
        <v>0</v>
      </c>
      <c r="AL20" s="21">
        <v>0</v>
      </c>
      <c r="AM20" s="21">
        <v>1015930.52</v>
      </c>
      <c r="AN20" s="21">
        <v>59556.58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13407795.959999999</v>
      </c>
      <c r="BE20" s="21">
        <v>-9.99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20428.59</v>
      </c>
      <c r="BN20" s="21">
        <v>7067983.3000000007</v>
      </c>
      <c r="BO20" s="21">
        <v>0</v>
      </c>
      <c r="BP20" s="21">
        <v>59896508.369999997</v>
      </c>
      <c r="BQ20" s="21">
        <v>72857823.810000002</v>
      </c>
      <c r="BR20" s="21">
        <v>106329677.56999999</v>
      </c>
      <c r="BS20" s="21">
        <v>13927672.300000001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214820.81</v>
      </c>
      <c r="CA20" s="21">
        <v>351968.14</v>
      </c>
      <c r="CB20" s="21">
        <v>0</v>
      </c>
      <c r="CC20" s="21">
        <v>-135065.78</v>
      </c>
      <c r="CD20" s="21">
        <v>0</v>
      </c>
      <c r="CE20" s="21">
        <v>0</v>
      </c>
      <c r="CF20" s="21">
        <v>0</v>
      </c>
      <c r="CG20" s="21">
        <v>0</v>
      </c>
      <c r="CH20" s="21">
        <v>3414.6600000000003</v>
      </c>
      <c r="CI20" s="22">
        <v>17654252.859999999</v>
      </c>
      <c r="CJ20" s="21">
        <v>386025.98</v>
      </c>
      <c r="CK20" s="21">
        <v>0</v>
      </c>
      <c r="CL20" s="22">
        <v>541674.23999999999</v>
      </c>
      <c r="CM20" s="21">
        <v>204655.05</v>
      </c>
      <c r="CN20" s="21">
        <v>337019.19</v>
      </c>
      <c r="CO20" s="22">
        <v>16726552.640000001</v>
      </c>
      <c r="CP20" s="21">
        <v>3204617.59</v>
      </c>
      <c r="CQ20" s="21">
        <v>13521935.050000001</v>
      </c>
      <c r="CR20" s="21">
        <v>985.53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2">
        <v>0</v>
      </c>
      <c r="DC20" s="21">
        <v>0</v>
      </c>
      <c r="DD20" s="21">
        <v>0</v>
      </c>
      <c r="DE20" s="22">
        <v>0</v>
      </c>
      <c r="DF20" s="21">
        <v>0</v>
      </c>
      <c r="DG20" s="21">
        <v>0</v>
      </c>
      <c r="DH20" s="22">
        <v>0</v>
      </c>
      <c r="DI20" s="21">
        <v>0</v>
      </c>
      <c r="DJ20" s="21">
        <v>0</v>
      </c>
      <c r="DK20" s="21">
        <v>0</v>
      </c>
      <c r="DL20" s="21">
        <v>2618759714.4000001</v>
      </c>
    </row>
    <row r="21" spans="1:116" ht="12.75" customHeight="1" x14ac:dyDescent="0.2">
      <c r="A21" s="64" t="s">
        <v>173</v>
      </c>
      <c r="B21" s="20">
        <v>1018</v>
      </c>
      <c r="C21" s="65" t="s">
        <v>146</v>
      </c>
      <c r="D21" s="22">
        <v>67146010.980000004</v>
      </c>
      <c r="E21" s="21">
        <v>12645111.35</v>
      </c>
      <c r="F21" s="21">
        <v>40212212.899999999</v>
      </c>
      <c r="G21" s="21">
        <v>14288686.73</v>
      </c>
      <c r="H21" s="21">
        <v>0</v>
      </c>
      <c r="I21" s="21">
        <v>4401784.26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1196899.02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138446</v>
      </c>
      <c r="W21" s="21">
        <v>7868467.1200000001</v>
      </c>
      <c r="X21" s="21">
        <v>0</v>
      </c>
      <c r="Y21" s="21">
        <v>2774063.97</v>
      </c>
      <c r="Z21" s="21">
        <v>1170943.6599999999</v>
      </c>
      <c r="AA21" s="21">
        <v>0</v>
      </c>
      <c r="AB21" s="21">
        <v>0</v>
      </c>
      <c r="AC21" s="21">
        <v>322486.83</v>
      </c>
      <c r="AD21" s="21">
        <v>71083.05</v>
      </c>
      <c r="AE21" s="21">
        <v>0</v>
      </c>
      <c r="AF21" s="21">
        <v>0</v>
      </c>
      <c r="AG21" s="21">
        <v>2084824.64</v>
      </c>
      <c r="AH21" s="21">
        <v>753892.94</v>
      </c>
      <c r="AI21" s="21">
        <v>363527.63</v>
      </c>
      <c r="AJ21" s="21">
        <v>600</v>
      </c>
      <c r="AK21" s="21">
        <v>1688.66</v>
      </c>
      <c r="AL21" s="21">
        <v>0</v>
      </c>
      <c r="AM21" s="21">
        <v>0</v>
      </c>
      <c r="AN21" s="21">
        <v>0</v>
      </c>
      <c r="AO21" s="21">
        <v>0</v>
      </c>
      <c r="AP21" s="21">
        <v>169783.26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927737.05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25666.68</v>
      </c>
      <c r="BO21" s="21">
        <v>0</v>
      </c>
      <c r="BP21" s="21">
        <v>3712617.36</v>
      </c>
      <c r="BQ21" s="21">
        <v>2241413.0499999998</v>
      </c>
      <c r="BR21" s="21">
        <v>6523942.8700000001</v>
      </c>
      <c r="BS21" s="21">
        <v>7246423.7700000005</v>
      </c>
      <c r="BT21" s="21">
        <v>0</v>
      </c>
      <c r="BU21" s="21">
        <v>0</v>
      </c>
      <c r="BV21" s="21">
        <v>327215.82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2">
        <v>1626287.78</v>
      </c>
      <c r="CJ21" s="21">
        <v>0</v>
      </c>
      <c r="CK21" s="21">
        <v>0</v>
      </c>
      <c r="CL21" s="22">
        <v>1626287.78</v>
      </c>
      <c r="CM21" s="21">
        <v>1626287.78</v>
      </c>
      <c r="CN21" s="21">
        <v>0</v>
      </c>
      <c r="CO21" s="22">
        <v>0</v>
      </c>
      <c r="CP21" s="21">
        <v>0</v>
      </c>
      <c r="CQ21" s="21">
        <v>0</v>
      </c>
      <c r="CR21" s="21">
        <v>61811.6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2">
        <v>0</v>
      </c>
      <c r="DC21" s="21">
        <v>0</v>
      </c>
      <c r="DD21" s="21">
        <v>0</v>
      </c>
      <c r="DE21" s="22">
        <v>0</v>
      </c>
      <c r="DF21" s="21">
        <v>0</v>
      </c>
      <c r="DG21" s="21">
        <v>0</v>
      </c>
      <c r="DH21" s="22">
        <v>0</v>
      </c>
      <c r="DI21" s="21">
        <v>0</v>
      </c>
      <c r="DJ21" s="21">
        <v>0</v>
      </c>
      <c r="DK21" s="21">
        <v>0</v>
      </c>
      <c r="DL21" s="21">
        <v>111157617.99999999</v>
      </c>
    </row>
    <row r="22" spans="1:116" ht="12.75" customHeight="1" x14ac:dyDescent="0.2">
      <c r="A22" s="64" t="s">
        <v>175</v>
      </c>
      <c r="B22" s="20">
        <v>1020</v>
      </c>
      <c r="C22" s="65" t="s">
        <v>146</v>
      </c>
      <c r="D22" s="22">
        <v>1704774126.0699999</v>
      </c>
      <c r="E22" s="21">
        <v>8216052.6200000001</v>
      </c>
      <c r="F22" s="21">
        <v>551264685.11000001</v>
      </c>
      <c r="G22" s="21">
        <v>1145293388.3399999</v>
      </c>
      <c r="H22" s="21">
        <v>60671686.240000002</v>
      </c>
      <c r="I22" s="21">
        <v>88899271.560000002</v>
      </c>
      <c r="J22" s="21">
        <v>0</v>
      </c>
      <c r="K22" s="21">
        <v>7179880.04</v>
      </c>
      <c r="L22" s="21">
        <v>0</v>
      </c>
      <c r="M22" s="21">
        <v>0</v>
      </c>
      <c r="N22" s="21">
        <v>24698322.850000001</v>
      </c>
      <c r="O22" s="21">
        <v>218306905.41999999</v>
      </c>
      <c r="P22" s="21">
        <v>0</v>
      </c>
      <c r="Q22" s="21">
        <v>270935021.38</v>
      </c>
      <c r="R22" s="21">
        <v>0</v>
      </c>
      <c r="S22" s="21">
        <v>0</v>
      </c>
      <c r="T22" s="21">
        <v>1782449897.3499999</v>
      </c>
      <c r="U22" s="21">
        <v>89897145.950000003</v>
      </c>
      <c r="V22" s="21">
        <v>268989519.86000001</v>
      </c>
      <c r="W22" s="21">
        <v>1123651024.1700001</v>
      </c>
      <c r="X22" s="21">
        <v>0</v>
      </c>
      <c r="Y22" s="21">
        <v>233410856.91999999</v>
      </c>
      <c r="Z22" s="21">
        <v>225361796.75999999</v>
      </c>
      <c r="AA22" s="21">
        <v>9952.6200000000008</v>
      </c>
      <c r="AB22" s="21">
        <v>0</v>
      </c>
      <c r="AC22" s="21">
        <v>0</v>
      </c>
      <c r="AD22" s="21">
        <v>3751664.89</v>
      </c>
      <c r="AE22" s="21">
        <v>5194228.9000000004</v>
      </c>
      <c r="AF22" s="21">
        <v>10949929.27</v>
      </c>
      <c r="AG22" s="21">
        <v>599925556.69000006</v>
      </c>
      <c r="AH22" s="21">
        <v>44008634.719999999</v>
      </c>
      <c r="AI22" s="21">
        <v>15412833.34</v>
      </c>
      <c r="AJ22" s="21">
        <v>2648897.9900000002</v>
      </c>
      <c r="AK22" s="21">
        <v>66345.33</v>
      </c>
      <c r="AL22" s="21">
        <v>0</v>
      </c>
      <c r="AM22" s="21">
        <v>210115019.59999999</v>
      </c>
      <c r="AN22" s="21">
        <v>679425.63</v>
      </c>
      <c r="AO22" s="21">
        <v>0</v>
      </c>
      <c r="AP22" s="21">
        <v>6089526.75</v>
      </c>
      <c r="AQ22" s="21">
        <v>0</v>
      </c>
      <c r="AR22" s="21">
        <v>0</v>
      </c>
      <c r="AS22" s="21">
        <v>0</v>
      </c>
      <c r="AT22" s="21">
        <v>1604466598.6600001</v>
      </c>
      <c r="AU22" s="21">
        <v>116784783.95999999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158949181.38999999</v>
      </c>
      <c r="BE22" s="21">
        <v>0</v>
      </c>
      <c r="BF22" s="21">
        <v>0</v>
      </c>
      <c r="BG22" s="21">
        <v>0</v>
      </c>
      <c r="BH22" s="21">
        <v>456454.32</v>
      </c>
      <c r="BI22" s="21">
        <v>12583370.6</v>
      </c>
      <c r="BJ22" s="21">
        <v>0</v>
      </c>
      <c r="BK22" s="21">
        <v>0</v>
      </c>
      <c r="BL22" s="21">
        <v>463836</v>
      </c>
      <c r="BM22" s="21">
        <v>0</v>
      </c>
      <c r="BN22" s="21">
        <v>107679809.59999999</v>
      </c>
      <c r="BO22" s="21">
        <v>0</v>
      </c>
      <c r="BP22" s="21">
        <v>335219657.27999997</v>
      </c>
      <c r="BQ22" s="21">
        <v>12619242.300000001</v>
      </c>
      <c r="BR22" s="21">
        <v>782638245.23000002</v>
      </c>
      <c r="BS22" s="21">
        <v>58809057.359999999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1715714.01</v>
      </c>
      <c r="CA22" s="21">
        <v>1127439.72</v>
      </c>
      <c r="CB22" s="21">
        <v>0</v>
      </c>
      <c r="CC22" s="21">
        <v>1039286.5</v>
      </c>
      <c r="CD22" s="21">
        <v>2607.5</v>
      </c>
      <c r="CE22" s="21">
        <v>0</v>
      </c>
      <c r="CF22" s="21">
        <v>14561986.449999999</v>
      </c>
      <c r="CG22" s="21">
        <v>215985.76</v>
      </c>
      <c r="CH22" s="21">
        <v>0</v>
      </c>
      <c r="CI22" s="22">
        <v>2050997964.8899999</v>
      </c>
      <c r="CJ22" s="21">
        <v>0</v>
      </c>
      <c r="CK22" s="21">
        <v>681817.66</v>
      </c>
      <c r="CL22" s="22">
        <v>1329096287.54</v>
      </c>
      <c r="CM22" s="21">
        <v>2585792.0099999998</v>
      </c>
      <c r="CN22" s="21">
        <v>1326510495.53</v>
      </c>
      <c r="CO22" s="22">
        <v>721219859.68999994</v>
      </c>
      <c r="CP22" s="21">
        <v>28844318.16</v>
      </c>
      <c r="CQ22" s="21">
        <v>692375541.52999997</v>
      </c>
      <c r="CR22" s="21">
        <v>3236856.77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2">
        <v>0</v>
      </c>
      <c r="DC22" s="21">
        <v>0</v>
      </c>
      <c r="DD22" s="21">
        <v>0</v>
      </c>
      <c r="DE22" s="22">
        <v>0</v>
      </c>
      <c r="DF22" s="21">
        <v>0</v>
      </c>
      <c r="DG22" s="21">
        <v>0</v>
      </c>
      <c r="DH22" s="22">
        <v>0</v>
      </c>
      <c r="DI22" s="21">
        <v>0</v>
      </c>
      <c r="DJ22" s="21">
        <v>0</v>
      </c>
      <c r="DK22" s="21">
        <v>0</v>
      </c>
      <c r="DL22" s="21">
        <v>12261645548.599998</v>
      </c>
    </row>
    <row r="23" spans="1:116" ht="12.75" customHeight="1" x14ac:dyDescent="0.2">
      <c r="A23" s="64" t="s">
        <v>177</v>
      </c>
      <c r="B23" s="20">
        <v>1022</v>
      </c>
      <c r="C23" s="65" t="s">
        <v>146</v>
      </c>
      <c r="D23" s="22">
        <v>1220778170.21</v>
      </c>
      <c r="E23" s="21">
        <v>117549507.24000001</v>
      </c>
      <c r="F23" s="21">
        <v>437837893.18999994</v>
      </c>
      <c r="G23" s="21">
        <v>665390769.78000021</v>
      </c>
      <c r="H23" s="21">
        <v>0</v>
      </c>
      <c r="I23" s="21">
        <v>84352878.650000468</v>
      </c>
      <c r="J23" s="21">
        <v>0</v>
      </c>
      <c r="K23" s="21">
        <v>7456087.9500000002</v>
      </c>
      <c r="L23" s="21">
        <v>0</v>
      </c>
      <c r="M23" s="21">
        <v>0</v>
      </c>
      <c r="N23" s="21">
        <v>0</v>
      </c>
      <c r="O23" s="21">
        <v>623222934.84000063</v>
      </c>
      <c r="P23" s="21">
        <v>0</v>
      </c>
      <c r="Q23" s="21">
        <v>32834064.670000002</v>
      </c>
      <c r="R23" s="21">
        <v>0</v>
      </c>
      <c r="S23" s="21">
        <v>0</v>
      </c>
      <c r="T23" s="21">
        <v>601067003.0199976</v>
      </c>
      <c r="U23" s="21">
        <v>15053937.919999991</v>
      </c>
      <c r="V23" s="21">
        <v>306099376.2899999</v>
      </c>
      <c r="W23" s="21">
        <v>1229368934.5300014</v>
      </c>
      <c r="X23" s="21">
        <v>998150.57999999984</v>
      </c>
      <c r="Y23" s="21">
        <v>88778504.510000005</v>
      </c>
      <c r="Z23" s="21">
        <v>147980334.10000002</v>
      </c>
      <c r="AA23" s="21">
        <v>2156.34</v>
      </c>
      <c r="AB23" s="21">
        <v>0</v>
      </c>
      <c r="AC23" s="21">
        <v>83921.62</v>
      </c>
      <c r="AD23" s="21">
        <v>1715513.86</v>
      </c>
      <c r="AE23" s="21">
        <v>0</v>
      </c>
      <c r="AF23" s="21">
        <v>845867.23</v>
      </c>
      <c r="AG23" s="21">
        <v>0</v>
      </c>
      <c r="AH23" s="21">
        <v>0</v>
      </c>
      <c r="AI23" s="21">
        <v>0</v>
      </c>
      <c r="AJ23" s="21">
        <v>4330</v>
      </c>
      <c r="AK23" s="21">
        <v>414570.03000000113</v>
      </c>
      <c r="AL23" s="21">
        <v>0</v>
      </c>
      <c r="AM23" s="21">
        <v>1443506.65</v>
      </c>
      <c r="AN23" s="21">
        <v>0</v>
      </c>
      <c r="AO23" s="21">
        <v>0</v>
      </c>
      <c r="AP23" s="21">
        <v>4947480.41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34310647.639999978</v>
      </c>
      <c r="BE23" s="21">
        <v>32220.18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6218094.6799999932</v>
      </c>
      <c r="BO23" s="21">
        <v>0</v>
      </c>
      <c r="BP23" s="21">
        <v>95852918.830000088</v>
      </c>
      <c r="BQ23" s="21">
        <v>11598284.210000001</v>
      </c>
      <c r="BR23" s="21">
        <v>12658898.949999999</v>
      </c>
      <c r="BS23" s="21">
        <v>47094899.900000013</v>
      </c>
      <c r="BT23" s="21">
        <v>0</v>
      </c>
      <c r="BU23" s="21">
        <v>36000</v>
      </c>
      <c r="BV23" s="21">
        <v>39132270.660000004</v>
      </c>
      <c r="BW23" s="21">
        <v>0</v>
      </c>
      <c r="BX23" s="21">
        <v>0</v>
      </c>
      <c r="BY23" s="21">
        <v>0</v>
      </c>
      <c r="BZ23" s="21">
        <v>1572326.61</v>
      </c>
      <c r="CA23" s="21">
        <v>9218718.6400000006</v>
      </c>
      <c r="CB23" s="21">
        <v>0</v>
      </c>
      <c r="CC23" s="21">
        <v>5920809.1200000001</v>
      </c>
      <c r="CD23" s="21">
        <v>0</v>
      </c>
      <c r="CE23" s="21">
        <v>0</v>
      </c>
      <c r="CF23" s="21">
        <v>1026</v>
      </c>
      <c r="CG23" s="21">
        <v>18122.91</v>
      </c>
      <c r="CH23" s="21">
        <v>0</v>
      </c>
      <c r="CI23" s="22">
        <v>171215998.11999997</v>
      </c>
      <c r="CJ23" s="21">
        <v>0</v>
      </c>
      <c r="CK23" s="21">
        <v>0</v>
      </c>
      <c r="CL23" s="22">
        <v>27379473.659999993</v>
      </c>
      <c r="CM23" s="21">
        <v>519891</v>
      </c>
      <c r="CN23" s="21">
        <v>26859582.659999993</v>
      </c>
      <c r="CO23" s="22">
        <v>143836524.45999998</v>
      </c>
      <c r="CP23" s="21">
        <v>113804920.84999999</v>
      </c>
      <c r="CQ23" s="21">
        <v>30031603.609999999</v>
      </c>
      <c r="CR23" s="21">
        <v>8735839.6799998973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2">
        <v>0</v>
      </c>
      <c r="DC23" s="21">
        <v>0</v>
      </c>
      <c r="DD23" s="21">
        <v>0</v>
      </c>
      <c r="DE23" s="22">
        <v>0</v>
      </c>
      <c r="DF23" s="21">
        <v>0</v>
      </c>
      <c r="DG23" s="21">
        <v>0</v>
      </c>
      <c r="DH23" s="22">
        <v>0</v>
      </c>
      <c r="DI23" s="21">
        <v>0</v>
      </c>
      <c r="DJ23" s="21">
        <v>0</v>
      </c>
      <c r="DK23" s="21">
        <v>0</v>
      </c>
      <c r="DL23" s="21">
        <v>4811064799.54</v>
      </c>
    </row>
    <row r="24" spans="1:116" ht="12.75" customHeight="1" x14ac:dyDescent="0.2">
      <c r="A24" s="64" t="s">
        <v>179</v>
      </c>
      <c r="B24" s="20">
        <v>1025</v>
      </c>
      <c r="C24" s="65" t="s">
        <v>146</v>
      </c>
      <c r="D24" s="22">
        <v>171473018.28999999</v>
      </c>
      <c r="E24" s="21">
        <v>16003285.93</v>
      </c>
      <c r="F24" s="21">
        <v>7351757.1999999899</v>
      </c>
      <c r="G24" s="21">
        <v>148117975.16</v>
      </c>
      <c r="H24" s="21">
        <v>4604787.3600000003</v>
      </c>
      <c r="I24" s="21">
        <v>4440060.87</v>
      </c>
      <c r="J24" s="21">
        <v>0</v>
      </c>
      <c r="K24" s="21">
        <v>-2608910.75999999</v>
      </c>
      <c r="L24" s="21">
        <v>0</v>
      </c>
      <c r="M24" s="21">
        <v>0</v>
      </c>
      <c r="N24" s="21">
        <v>159577.07</v>
      </c>
      <c r="O24" s="21">
        <v>1197997.2</v>
      </c>
      <c r="P24" s="21">
        <v>0</v>
      </c>
      <c r="Q24" s="21">
        <v>2575974.87</v>
      </c>
      <c r="R24" s="21">
        <v>0</v>
      </c>
      <c r="S24" s="21">
        <v>0</v>
      </c>
      <c r="T24" s="21">
        <v>437659880.27989101</v>
      </c>
      <c r="U24" s="21">
        <v>11692.2</v>
      </c>
      <c r="V24" s="21">
        <v>121332785.139999</v>
      </c>
      <c r="W24" s="21">
        <v>65585953.329999797</v>
      </c>
      <c r="X24" s="21">
        <v>0</v>
      </c>
      <c r="Y24" s="21">
        <v>3210461.78</v>
      </c>
      <c r="Z24" s="21">
        <v>616976.440000006</v>
      </c>
      <c r="AA24" s="21">
        <v>0</v>
      </c>
      <c r="AB24" s="21">
        <v>0</v>
      </c>
      <c r="AC24" s="21">
        <v>757463.049999999</v>
      </c>
      <c r="AD24" s="21">
        <v>213016.17</v>
      </c>
      <c r="AE24" s="21">
        <v>0</v>
      </c>
      <c r="AF24" s="21">
        <v>15796</v>
      </c>
      <c r="AG24" s="21">
        <v>0</v>
      </c>
      <c r="AH24" s="21">
        <v>0</v>
      </c>
      <c r="AI24" s="21">
        <v>0</v>
      </c>
      <c r="AJ24" s="21">
        <v>42410.78</v>
      </c>
      <c r="AK24" s="21">
        <v>1700</v>
      </c>
      <c r="AL24" s="21">
        <v>0</v>
      </c>
      <c r="AM24" s="21">
        <v>28654.79</v>
      </c>
      <c r="AN24" s="21">
        <v>16500</v>
      </c>
      <c r="AO24" s="21">
        <v>0</v>
      </c>
      <c r="AP24" s="21">
        <v>69281.47</v>
      </c>
      <c r="AQ24" s="21">
        <v>0</v>
      </c>
      <c r="AR24" s="21">
        <v>0</v>
      </c>
      <c r="AS24" s="21">
        <v>0</v>
      </c>
      <c r="AT24" s="21">
        <v>68388707.289999902</v>
      </c>
      <c r="AU24" s="21">
        <v>4429948.0599999996</v>
      </c>
      <c r="AV24" s="21">
        <v>4370815.9099999899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3233027.2499994598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34360984.959999703</v>
      </c>
      <c r="BO24" s="21">
        <v>0</v>
      </c>
      <c r="BP24" s="21">
        <v>26581019.23</v>
      </c>
      <c r="BQ24" s="21">
        <v>0</v>
      </c>
      <c r="BR24" s="21">
        <v>19799466.489999998</v>
      </c>
      <c r="BS24" s="21">
        <v>3302053.26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14775.04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2">
        <v>381037</v>
      </c>
      <c r="CJ24" s="21">
        <v>381037</v>
      </c>
      <c r="CK24" s="21">
        <v>0</v>
      </c>
      <c r="CL24" s="22">
        <v>0</v>
      </c>
      <c r="CM24" s="21">
        <v>0</v>
      </c>
      <c r="CN24" s="21">
        <v>0</v>
      </c>
      <c r="CO24" s="22">
        <v>0</v>
      </c>
      <c r="CP24" s="21">
        <v>0</v>
      </c>
      <c r="CQ24" s="21">
        <v>0</v>
      </c>
      <c r="CR24" s="21">
        <v>10689.35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2">
        <v>0</v>
      </c>
      <c r="DC24" s="21">
        <v>0</v>
      </c>
      <c r="DD24" s="21">
        <v>0</v>
      </c>
      <c r="DE24" s="22">
        <v>0</v>
      </c>
      <c r="DF24" s="21">
        <v>0</v>
      </c>
      <c r="DG24" s="21">
        <v>0</v>
      </c>
      <c r="DH24" s="22">
        <v>0</v>
      </c>
      <c r="DI24" s="21">
        <v>0</v>
      </c>
      <c r="DJ24" s="21">
        <v>0</v>
      </c>
      <c r="DK24" s="21">
        <v>0</v>
      </c>
      <c r="DL24" s="21">
        <v>976277600.16988873</v>
      </c>
    </row>
    <row r="25" spans="1:116" ht="12.75" customHeight="1" x14ac:dyDescent="0.2">
      <c r="A25" s="64" t="s">
        <v>181</v>
      </c>
      <c r="B25" s="20">
        <v>1027</v>
      </c>
      <c r="C25" s="65" t="s">
        <v>146</v>
      </c>
      <c r="D25" s="22">
        <v>24988966.161003001</v>
      </c>
      <c r="E25" s="21">
        <v>885704.94700100005</v>
      </c>
      <c r="F25" s="21">
        <v>9819225.3940019999</v>
      </c>
      <c r="G25" s="21">
        <v>14284035.819999998</v>
      </c>
      <c r="H25" s="21">
        <v>287040.52</v>
      </c>
      <c r="I25" s="21">
        <v>465055.58</v>
      </c>
      <c r="J25" s="21">
        <v>0</v>
      </c>
      <c r="K25" s="21">
        <v>1832254.95</v>
      </c>
      <c r="L25" s="21">
        <v>0</v>
      </c>
      <c r="M25" s="21">
        <v>0</v>
      </c>
      <c r="N25" s="21">
        <v>0</v>
      </c>
      <c r="O25" s="21">
        <v>115923666.99232301</v>
      </c>
      <c r="P25" s="21">
        <v>0</v>
      </c>
      <c r="Q25" s="21">
        <v>456391.31</v>
      </c>
      <c r="R25" s="21">
        <v>0</v>
      </c>
      <c r="S25" s="21">
        <v>0</v>
      </c>
      <c r="T25" s="21">
        <v>90373579.949999988</v>
      </c>
      <c r="U25" s="21">
        <v>11738305.524444999</v>
      </c>
      <c r="V25" s="21">
        <v>35188536.596679002</v>
      </c>
      <c r="W25" s="21">
        <v>303099196.69743907</v>
      </c>
      <c r="X25" s="21">
        <v>0</v>
      </c>
      <c r="Y25" s="21">
        <v>2296514.9500000002</v>
      </c>
      <c r="Z25" s="21">
        <v>2391344.37</v>
      </c>
      <c r="AA25" s="21">
        <v>0</v>
      </c>
      <c r="AB25" s="21">
        <v>0</v>
      </c>
      <c r="AC25" s="21">
        <v>68490.794995000018</v>
      </c>
      <c r="AD25" s="21">
        <v>1036394.60146</v>
      </c>
      <c r="AE25" s="21">
        <v>0</v>
      </c>
      <c r="AF25" s="21">
        <v>0</v>
      </c>
      <c r="AG25" s="21">
        <v>1267639.44</v>
      </c>
      <c r="AH25" s="21">
        <v>890836.22</v>
      </c>
      <c r="AI25" s="21">
        <v>0</v>
      </c>
      <c r="AJ25" s="21">
        <v>3895</v>
      </c>
      <c r="AK25" s="21">
        <v>0</v>
      </c>
      <c r="AL25" s="21">
        <v>0</v>
      </c>
      <c r="AM25" s="21">
        <v>1102689.21</v>
      </c>
      <c r="AN25" s="21">
        <v>0</v>
      </c>
      <c r="AO25" s="21">
        <v>0</v>
      </c>
      <c r="AP25" s="21">
        <v>2.8</v>
      </c>
      <c r="AQ25" s="21">
        <v>0</v>
      </c>
      <c r="AR25" s="21">
        <v>0</v>
      </c>
      <c r="AS25" s="21">
        <v>0</v>
      </c>
      <c r="AT25" s="21">
        <v>29361041.432961002</v>
      </c>
      <c r="AU25" s="21">
        <v>1730268.1016319997</v>
      </c>
      <c r="AV25" s="21">
        <v>406997.58658400009</v>
      </c>
      <c r="AW25" s="21">
        <v>0</v>
      </c>
      <c r="AX25" s="21">
        <v>203650.10120099998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4379002.814158001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6035047.7614260009</v>
      </c>
      <c r="BO25" s="21">
        <v>0</v>
      </c>
      <c r="BP25" s="21">
        <v>4600032.9305889998</v>
      </c>
      <c r="BQ25" s="21">
        <v>103301.96</v>
      </c>
      <c r="BR25" s="21">
        <v>2675273.59</v>
      </c>
      <c r="BS25" s="21">
        <v>3157324.5867450004</v>
      </c>
      <c r="BT25" s="21">
        <v>0</v>
      </c>
      <c r="BU25" s="21">
        <v>0</v>
      </c>
      <c r="BV25" s="21">
        <v>1357138.8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338557.12</v>
      </c>
      <c r="CD25" s="21">
        <v>560</v>
      </c>
      <c r="CE25" s="21">
        <v>0</v>
      </c>
      <c r="CF25" s="21">
        <v>0</v>
      </c>
      <c r="CG25" s="21">
        <v>0</v>
      </c>
      <c r="CH25" s="21">
        <v>14280</v>
      </c>
      <c r="CI25" s="22">
        <v>51674333.24000001</v>
      </c>
      <c r="CJ25" s="21">
        <v>0</v>
      </c>
      <c r="CK25" s="21">
        <v>525077.72</v>
      </c>
      <c r="CL25" s="22">
        <v>51149255.520000011</v>
      </c>
      <c r="CM25" s="21">
        <v>53247.519999999997</v>
      </c>
      <c r="CN25" s="21">
        <v>51096008.000000007</v>
      </c>
      <c r="CO25" s="22">
        <v>0</v>
      </c>
      <c r="CP25" s="21">
        <v>0</v>
      </c>
      <c r="CQ25" s="21">
        <v>0</v>
      </c>
      <c r="CR25" s="21">
        <v>830539.05937500007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2">
        <v>0</v>
      </c>
      <c r="DC25" s="21">
        <v>0</v>
      </c>
      <c r="DD25" s="21">
        <v>0</v>
      </c>
      <c r="DE25" s="22">
        <v>0</v>
      </c>
      <c r="DF25" s="21">
        <v>0</v>
      </c>
      <c r="DG25" s="21">
        <v>0</v>
      </c>
      <c r="DH25" s="22">
        <v>0</v>
      </c>
      <c r="DI25" s="21">
        <v>0</v>
      </c>
      <c r="DJ25" s="21">
        <v>0</v>
      </c>
      <c r="DK25" s="21">
        <v>0</v>
      </c>
      <c r="DL25" s="21">
        <v>700278150.75301516</v>
      </c>
    </row>
    <row r="26" spans="1:116" ht="12.75" customHeight="1" x14ac:dyDescent="0.2">
      <c r="A26" s="64" t="s">
        <v>183</v>
      </c>
      <c r="B26" s="20">
        <v>1028</v>
      </c>
      <c r="C26" s="65" t="s">
        <v>146</v>
      </c>
      <c r="D26" s="22">
        <v>1235310645.4009998</v>
      </c>
      <c r="E26" s="21">
        <v>24159655.771999996</v>
      </c>
      <c r="F26" s="21">
        <v>1029333068.7569997</v>
      </c>
      <c r="G26" s="21">
        <v>181817920.87200004</v>
      </c>
      <c r="H26" s="21">
        <v>14117353.902000001</v>
      </c>
      <c r="I26" s="21">
        <v>4029597.6700000004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73683883.248999998</v>
      </c>
      <c r="P26" s="21">
        <v>0</v>
      </c>
      <c r="Q26" s="21">
        <v>31441587.874999993</v>
      </c>
      <c r="R26" s="21">
        <v>0</v>
      </c>
      <c r="S26" s="21">
        <v>0</v>
      </c>
      <c r="T26" s="21">
        <v>404343833.97999972</v>
      </c>
      <c r="U26" s="21">
        <v>765633.92499999993</v>
      </c>
      <c r="V26" s="21">
        <v>126385326.23000005</v>
      </c>
      <c r="W26" s="21">
        <v>178447128.01999992</v>
      </c>
      <c r="X26" s="21">
        <v>0</v>
      </c>
      <c r="Y26" s="21">
        <v>72301404.929999948</v>
      </c>
      <c r="Z26" s="21">
        <v>25818068.482999992</v>
      </c>
      <c r="AA26" s="21">
        <v>0</v>
      </c>
      <c r="AB26" s="21">
        <v>0</v>
      </c>
      <c r="AC26" s="21">
        <v>2048411.8389999997</v>
      </c>
      <c r="AD26" s="21">
        <v>16156554.248000007</v>
      </c>
      <c r="AE26" s="21">
        <v>0</v>
      </c>
      <c r="AF26" s="21">
        <v>131612.28999999998</v>
      </c>
      <c r="AG26" s="21">
        <v>0</v>
      </c>
      <c r="AH26" s="21">
        <v>0</v>
      </c>
      <c r="AI26" s="21">
        <v>0</v>
      </c>
      <c r="AJ26" s="21">
        <v>400</v>
      </c>
      <c r="AK26" s="21">
        <v>3134.45</v>
      </c>
      <c r="AL26" s="21">
        <v>0</v>
      </c>
      <c r="AM26" s="21">
        <v>9517168.2700000033</v>
      </c>
      <c r="AN26" s="21">
        <v>0</v>
      </c>
      <c r="AO26" s="21">
        <v>0</v>
      </c>
      <c r="AP26" s="21">
        <v>3707578.9039999992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32890569.521999996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91042.549999999916</v>
      </c>
      <c r="BO26" s="21">
        <v>0</v>
      </c>
      <c r="BP26" s="21">
        <v>213878410.98699993</v>
      </c>
      <c r="BQ26" s="21">
        <v>67702869.394999996</v>
      </c>
      <c r="BR26" s="21">
        <v>142434446.26199999</v>
      </c>
      <c r="BS26" s="21">
        <v>107260612.41399999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2">
        <v>2747783356.0400457</v>
      </c>
      <c r="CJ26" s="21">
        <v>1376193.7700000054</v>
      </c>
      <c r="CK26" s="21">
        <v>28380</v>
      </c>
      <c r="CL26" s="22">
        <v>330430602.24997586</v>
      </c>
      <c r="CM26" s="21">
        <v>10347437.200000625</v>
      </c>
      <c r="CN26" s="21">
        <v>320083165.04997522</v>
      </c>
      <c r="CO26" s="22">
        <v>2415948180.0200701</v>
      </c>
      <c r="CP26" s="21">
        <v>283678506.84001243</v>
      </c>
      <c r="CQ26" s="21">
        <v>2132269673.1800575</v>
      </c>
      <c r="CR26" s="21">
        <v>380375.80999999976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2">
        <v>0</v>
      </c>
      <c r="DC26" s="21">
        <v>0</v>
      </c>
      <c r="DD26" s="21">
        <v>0</v>
      </c>
      <c r="DE26" s="22">
        <v>0</v>
      </c>
      <c r="DF26" s="21">
        <v>0</v>
      </c>
      <c r="DG26" s="21">
        <v>0</v>
      </c>
      <c r="DH26" s="22">
        <v>0</v>
      </c>
      <c r="DI26" s="21">
        <v>0</v>
      </c>
      <c r="DJ26" s="21">
        <v>0</v>
      </c>
      <c r="DK26" s="21">
        <v>0</v>
      </c>
      <c r="DL26" s="21">
        <v>5510631006.6460457</v>
      </c>
    </row>
    <row r="27" spans="1:116" ht="12.75" customHeight="1" x14ac:dyDescent="0.2">
      <c r="A27" s="64" t="s">
        <v>185</v>
      </c>
      <c r="B27" s="20">
        <v>1030</v>
      </c>
      <c r="C27" s="65" t="s">
        <v>146</v>
      </c>
      <c r="D27" s="22">
        <v>128199242.05020021</v>
      </c>
      <c r="E27" s="21">
        <v>972077.25000000128</v>
      </c>
      <c r="F27" s="21">
        <v>12954894.983899999</v>
      </c>
      <c r="G27" s="21">
        <v>114272269.81630021</v>
      </c>
      <c r="H27" s="21">
        <v>6063961.1487000007</v>
      </c>
      <c r="I27" s="21">
        <v>5258317.0299999984</v>
      </c>
      <c r="J27" s="21">
        <v>0</v>
      </c>
      <c r="K27" s="21">
        <v>32068084.529999997</v>
      </c>
      <c r="L27" s="21">
        <v>0</v>
      </c>
      <c r="M27" s="21">
        <v>0</v>
      </c>
      <c r="N27" s="21">
        <v>0</v>
      </c>
      <c r="O27" s="21">
        <v>26336096.8103</v>
      </c>
      <c r="P27" s="21">
        <v>0</v>
      </c>
      <c r="Q27" s="21">
        <v>0</v>
      </c>
      <c r="R27" s="21">
        <v>0</v>
      </c>
      <c r="S27" s="21">
        <v>0</v>
      </c>
      <c r="T27" s="21">
        <v>326325960.7699998</v>
      </c>
      <c r="U27" s="21">
        <v>0</v>
      </c>
      <c r="V27" s="21">
        <v>66583865.510000139</v>
      </c>
      <c r="W27" s="21">
        <v>146233628.19999993</v>
      </c>
      <c r="X27" s="21">
        <v>0</v>
      </c>
      <c r="Y27" s="21">
        <v>16037782.201499976</v>
      </c>
      <c r="Z27" s="21">
        <v>18412393.379599974</v>
      </c>
      <c r="AA27" s="21">
        <v>0</v>
      </c>
      <c r="AB27" s="21">
        <v>0</v>
      </c>
      <c r="AC27" s="21">
        <v>247767.24690000003</v>
      </c>
      <c r="AD27" s="21">
        <v>213616.38970000009</v>
      </c>
      <c r="AE27" s="21">
        <v>0</v>
      </c>
      <c r="AF27" s="21">
        <v>371864.00000000012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308988.92149999982</v>
      </c>
      <c r="AQ27" s="21">
        <v>0</v>
      </c>
      <c r="AR27" s="21">
        <v>0</v>
      </c>
      <c r="AS27" s="21">
        <v>0</v>
      </c>
      <c r="AT27" s="21">
        <v>95695131.805999815</v>
      </c>
      <c r="AU27" s="21">
        <v>12188157.818600001</v>
      </c>
      <c r="AV27" s="21">
        <v>810310.67990000057</v>
      </c>
      <c r="AW27" s="21">
        <v>0</v>
      </c>
      <c r="AX27" s="21">
        <v>608508.68980000122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40286123.200000003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4239127.4960999982</v>
      </c>
      <c r="BO27" s="21">
        <v>0</v>
      </c>
      <c r="BP27" s="21">
        <v>35051068.950099975</v>
      </c>
      <c r="BQ27" s="21">
        <v>3108586.4000000032</v>
      </c>
      <c r="BR27" s="21">
        <v>12169872.259999998</v>
      </c>
      <c r="BS27" s="21">
        <v>4182137.1493000016</v>
      </c>
      <c r="BT27" s="21">
        <v>0</v>
      </c>
      <c r="BU27" s="21">
        <v>0</v>
      </c>
      <c r="BV27" s="21">
        <v>0</v>
      </c>
      <c r="BW27" s="21">
        <v>1367.9999999999998</v>
      </c>
      <c r="BX27" s="21">
        <v>0</v>
      </c>
      <c r="BY27" s="21">
        <v>0</v>
      </c>
      <c r="BZ27" s="21">
        <v>731451.12000000011</v>
      </c>
      <c r="CA27" s="21">
        <v>8631515.1299999971</v>
      </c>
      <c r="CB27" s="21">
        <v>0</v>
      </c>
      <c r="CC27" s="21">
        <v>5071025.1599999974</v>
      </c>
      <c r="CD27" s="21">
        <v>0</v>
      </c>
      <c r="CE27" s="21">
        <v>0</v>
      </c>
      <c r="CF27" s="21">
        <v>0</v>
      </c>
      <c r="CG27" s="21">
        <v>279336.90000000002</v>
      </c>
      <c r="CH27" s="21">
        <v>56298.36</v>
      </c>
      <c r="CI27" s="22">
        <v>184899</v>
      </c>
      <c r="CJ27" s="21">
        <v>0</v>
      </c>
      <c r="CK27" s="21">
        <v>0</v>
      </c>
      <c r="CL27" s="22">
        <v>184899</v>
      </c>
      <c r="CM27" s="21">
        <v>0</v>
      </c>
      <c r="CN27" s="21">
        <v>184899</v>
      </c>
      <c r="CO27" s="22">
        <v>0</v>
      </c>
      <c r="CP27" s="21">
        <v>0</v>
      </c>
      <c r="CQ27" s="21">
        <v>0</v>
      </c>
      <c r="CR27" s="21">
        <v>6891701.0199999949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2">
        <v>0</v>
      </c>
      <c r="DC27" s="21">
        <v>0</v>
      </c>
      <c r="DD27" s="21">
        <v>0</v>
      </c>
      <c r="DE27" s="22">
        <v>0</v>
      </c>
      <c r="DF27" s="21">
        <v>0</v>
      </c>
      <c r="DG27" s="21">
        <v>0</v>
      </c>
      <c r="DH27" s="22">
        <v>0</v>
      </c>
      <c r="DI27" s="21">
        <v>0</v>
      </c>
      <c r="DJ27" s="21">
        <v>0</v>
      </c>
      <c r="DK27" s="21">
        <v>0</v>
      </c>
      <c r="DL27" s="21">
        <v>1002848187.3281997</v>
      </c>
    </row>
    <row r="28" spans="1:116" ht="12.75" customHeight="1" x14ac:dyDescent="0.2">
      <c r="A28" s="64" t="s">
        <v>187</v>
      </c>
      <c r="B28" s="20">
        <v>1031</v>
      </c>
      <c r="C28" s="65" t="s">
        <v>146</v>
      </c>
      <c r="D28" s="22">
        <v>196139146.69999999</v>
      </c>
      <c r="E28" s="21">
        <v>345590.35</v>
      </c>
      <c r="F28" s="21">
        <v>146245811.34999999</v>
      </c>
      <c r="G28" s="21">
        <v>49547745</v>
      </c>
      <c r="H28" s="21">
        <v>1421.08</v>
      </c>
      <c r="I28" s="21">
        <v>165638.15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13140433.07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339899.83</v>
      </c>
      <c r="W28" s="21">
        <v>33798612.890000001</v>
      </c>
      <c r="X28" s="21">
        <v>0</v>
      </c>
      <c r="Y28" s="21">
        <v>2038998.46</v>
      </c>
      <c r="Z28" s="21">
        <v>1888694.32</v>
      </c>
      <c r="AA28" s="21">
        <v>0</v>
      </c>
      <c r="AB28" s="21">
        <v>0</v>
      </c>
      <c r="AC28" s="21">
        <v>168392.44</v>
      </c>
      <c r="AD28" s="21">
        <v>201535.65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77221287.739999995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2944.4</v>
      </c>
      <c r="BC28" s="21">
        <v>0</v>
      </c>
      <c r="BD28" s="21">
        <v>303970.49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518874.77</v>
      </c>
      <c r="BO28" s="21">
        <v>0</v>
      </c>
      <c r="BP28" s="21">
        <v>2242945.88</v>
      </c>
      <c r="BQ28" s="21">
        <v>48744.33</v>
      </c>
      <c r="BR28" s="21">
        <v>3671730.29</v>
      </c>
      <c r="BS28" s="21">
        <v>8400702.8699999992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2">
        <v>0</v>
      </c>
      <c r="CJ28" s="21">
        <v>0</v>
      </c>
      <c r="CK28" s="21">
        <v>0</v>
      </c>
      <c r="CL28" s="22">
        <v>0</v>
      </c>
      <c r="CM28" s="21">
        <v>0</v>
      </c>
      <c r="CN28" s="21">
        <v>0</v>
      </c>
      <c r="CO28" s="22">
        <v>0</v>
      </c>
      <c r="CP28" s="21">
        <v>0</v>
      </c>
      <c r="CQ28" s="21">
        <v>0</v>
      </c>
      <c r="CR28" s="21">
        <v>363501.7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2">
        <v>0</v>
      </c>
      <c r="DC28" s="21">
        <v>0</v>
      </c>
      <c r="DD28" s="21">
        <v>0</v>
      </c>
      <c r="DE28" s="22">
        <v>0</v>
      </c>
      <c r="DF28" s="21">
        <v>0</v>
      </c>
      <c r="DG28" s="21">
        <v>0</v>
      </c>
      <c r="DH28" s="22">
        <v>0</v>
      </c>
      <c r="DI28" s="21">
        <v>0</v>
      </c>
      <c r="DJ28" s="21">
        <v>0</v>
      </c>
      <c r="DK28" s="21">
        <v>0</v>
      </c>
      <c r="DL28" s="21">
        <v>340657475.06</v>
      </c>
    </row>
    <row r="29" spans="1:116" ht="12.75" customHeight="1" x14ac:dyDescent="0.2">
      <c r="A29" s="64" t="s">
        <v>189</v>
      </c>
      <c r="B29" s="20">
        <v>1032</v>
      </c>
      <c r="C29" s="65" t="s">
        <v>146</v>
      </c>
      <c r="D29" s="22">
        <v>1276587294.7176993</v>
      </c>
      <c r="E29" s="21">
        <v>85872020.943285793</v>
      </c>
      <c r="F29" s="21">
        <v>727765436.84251511</v>
      </c>
      <c r="G29" s="21">
        <v>462949836.93189836</v>
      </c>
      <c r="H29" s="21">
        <v>558342573.25600004</v>
      </c>
      <c r="I29" s="21">
        <v>96468137.620000064</v>
      </c>
      <c r="J29" s="21">
        <v>25700</v>
      </c>
      <c r="K29" s="21">
        <v>0</v>
      </c>
      <c r="L29" s="21">
        <v>0</v>
      </c>
      <c r="M29" s="21">
        <v>0</v>
      </c>
      <c r="N29" s="21">
        <v>9207955.5</v>
      </c>
      <c r="O29" s="21">
        <v>421379380.11529982</v>
      </c>
      <c r="P29" s="21">
        <v>0</v>
      </c>
      <c r="Q29" s="21">
        <v>115359334.31839998</v>
      </c>
      <c r="R29" s="21">
        <v>0</v>
      </c>
      <c r="S29" s="21">
        <v>0</v>
      </c>
      <c r="T29" s="21">
        <v>1239584518.3199997</v>
      </c>
      <c r="U29" s="21">
        <v>617320.23480000009</v>
      </c>
      <c r="V29" s="21">
        <v>339436450.58000028</v>
      </c>
      <c r="W29" s="21">
        <v>720352269.88</v>
      </c>
      <c r="X29" s="21">
        <v>0</v>
      </c>
      <c r="Y29" s="21">
        <v>152313626.67749965</v>
      </c>
      <c r="Z29" s="21">
        <v>385832196.96979934</v>
      </c>
      <c r="AA29" s="21">
        <v>0</v>
      </c>
      <c r="AB29" s="21">
        <v>0</v>
      </c>
      <c r="AC29" s="21">
        <v>5353535.632599989</v>
      </c>
      <c r="AD29" s="21">
        <v>89369295.863699615</v>
      </c>
      <c r="AE29" s="21">
        <v>13500</v>
      </c>
      <c r="AF29" s="21">
        <v>6274937.5800000001</v>
      </c>
      <c r="AG29" s="21">
        <v>9038971.5753000006</v>
      </c>
      <c r="AH29" s="21">
        <v>-1955158.66</v>
      </c>
      <c r="AI29" s="21">
        <v>0</v>
      </c>
      <c r="AJ29" s="21">
        <v>83661.55</v>
      </c>
      <c r="AK29" s="21">
        <v>52811.990000000005</v>
      </c>
      <c r="AL29" s="21">
        <v>0</v>
      </c>
      <c r="AM29" s="21">
        <v>402364.55000000005</v>
      </c>
      <c r="AN29" s="21">
        <v>942900.14999999991</v>
      </c>
      <c r="AO29" s="21">
        <v>0</v>
      </c>
      <c r="AP29" s="21">
        <v>6714607.0068000015</v>
      </c>
      <c r="AQ29" s="21">
        <v>0</v>
      </c>
      <c r="AR29" s="21">
        <v>0</v>
      </c>
      <c r="AS29" s="21">
        <v>0</v>
      </c>
      <c r="AT29" s="21">
        <v>1851985934.6690986</v>
      </c>
      <c r="AU29" s="21">
        <v>209955586.73520043</v>
      </c>
      <c r="AV29" s="21">
        <v>394155505.93880063</v>
      </c>
      <c r="AW29" s="21">
        <v>0</v>
      </c>
      <c r="AX29" s="21">
        <v>197443326.95560044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18445126.900100004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87194660.856900245</v>
      </c>
      <c r="BO29" s="21">
        <v>0</v>
      </c>
      <c r="BP29" s="21">
        <v>544753230.29879951</v>
      </c>
      <c r="BQ29" s="21">
        <v>44533708.662599988</v>
      </c>
      <c r="BR29" s="21">
        <v>605864888.13319993</v>
      </c>
      <c r="BS29" s="21">
        <v>79429915.164800003</v>
      </c>
      <c r="BT29" s="21">
        <v>0</v>
      </c>
      <c r="BU29" s="21">
        <v>0</v>
      </c>
      <c r="BV29" s="21">
        <v>10350205.319499999</v>
      </c>
      <c r="BW29" s="21">
        <v>0</v>
      </c>
      <c r="BX29" s="21">
        <v>0</v>
      </c>
      <c r="BY29" s="21">
        <v>0</v>
      </c>
      <c r="BZ29" s="21">
        <v>3825360.36</v>
      </c>
      <c r="CA29" s="21">
        <v>1229845.8799999999</v>
      </c>
      <c r="CB29" s="21">
        <v>14386806.300000001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2">
        <v>124299249.72000001</v>
      </c>
      <c r="CJ29" s="21">
        <v>5700</v>
      </c>
      <c r="CK29" s="21">
        <v>70321.73</v>
      </c>
      <c r="CL29" s="22">
        <v>103090570.37</v>
      </c>
      <c r="CM29" s="21">
        <v>824738</v>
      </c>
      <c r="CN29" s="21">
        <v>102265832.37</v>
      </c>
      <c r="CO29" s="22">
        <v>21132657.620000001</v>
      </c>
      <c r="CP29" s="21">
        <v>5077995.24</v>
      </c>
      <c r="CQ29" s="21">
        <v>16054662.380000001</v>
      </c>
      <c r="CR29" s="21">
        <v>766552.58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2">
        <v>0</v>
      </c>
      <c r="DC29" s="21">
        <v>0</v>
      </c>
      <c r="DD29" s="21">
        <v>0</v>
      </c>
      <c r="DE29" s="22">
        <v>0</v>
      </c>
      <c r="DF29" s="21">
        <v>0</v>
      </c>
      <c r="DG29" s="21">
        <v>0</v>
      </c>
      <c r="DH29" s="22">
        <v>0</v>
      </c>
      <c r="DI29" s="21">
        <v>0</v>
      </c>
      <c r="DJ29" s="21">
        <v>0</v>
      </c>
      <c r="DK29" s="21">
        <v>0</v>
      </c>
      <c r="DL29" s="21">
        <v>9620418089.9024963</v>
      </c>
    </row>
    <row r="30" spans="1:116" ht="12.75" customHeight="1" x14ac:dyDescent="0.2">
      <c r="A30" s="64" t="s">
        <v>191</v>
      </c>
      <c r="B30" s="20">
        <v>1034</v>
      </c>
      <c r="C30" s="65" t="s">
        <v>146</v>
      </c>
      <c r="D30" s="22">
        <v>3808596.41</v>
      </c>
      <c r="E30" s="21">
        <v>929022.12666666659</v>
      </c>
      <c r="F30" s="21">
        <v>1170662.3666666667</v>
      </c>
      <c r="G30" s="21">
        <v>1708911.916666667</v>
      </c>
      <c r="H30" s="21">
        <v>265803.69</v>
      </c>
      <c r="I30" s="21">
        <v>69229.539999999994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65473.069999999992</v>
      </c>
      <c r="P30" s="21">
        <v>0</v>
      </c>
      <c r="Q30" s="21">
        <v>268645.96999999997</v>
      </c>
      <c r="R30" s="21">
        <v>0</v>
      </c>
      <c r="S30" s="21">
        <v>0</v>
      </c>
      <c r="T30" s="21">
        <v>166149077.21000001</v>
      </c>
      <c r="U30" s="21">
        <v>0</v>
      </c>
      <c r="V30" s="21">
        <v>18462442.989999998</v>
      </c>
      <c r="W30" s="21">
        <v>1172262.29</v>
      </c>
      <c r="X30" s="21">
        <v>0</v>
      </c>
      <c r="Y30" s="21">
        <v>1149729.73</v>
      </c>
      <c r="Z30" s="21">
        <v>157001.98000000001</v>
      </c>
      <c r="AA30" s="21">
        <v>0</v>
      </c>
      <c r="AB30" s="21">
        <v>0</v>
      </c>
      <c r="AC30" s="21">
        <v>57769.14</v>
      </c>
      <c r="AD30" s="21">
        <v>603706.4</v>
      </c>
      <c r="AE30" s="21">
        <v>0</v>
      </c>
      <c r="AF30" s="21">
        <v>29880.55</v>
      </c>
      <c r="AG30" s="21">
        <v>0</v>
      </c>
      <c r="AH30" s="21">
        <v>0</v>
      </c>
      <c r="AI30" s="21">
        <v>0</v>
      </c>
      <c r="AJ30" s="21">
        <v>0</v>
      </c>
      <c r="AK30" s="21">
        <v>-25.64</v>
      </c>
      <c r="AL30" s="21">
        <v>0</v>
      </c>
      <c r="AM30" s="21">
        <v>0</v>
      </c>
      <c r="AN30" s="21">
        <v>0</v>
      </c>
      <c r="AO30" s="21">
        <v>0</v>
      </c>
      <c r="AP30" s="21">
        <v>3546.27</v>
      </c>
      <c r="AQ30" s="21">
        <v>0</v>
      </c>
      <c r="AR30" s="21">
        <v>0</v>
      </c>
      <c r="AS30" s="21">
        <v>0</v>
      </c>
      <c r="AT30" s="21">
        <v>9215030.0800000001</v>
      </c>
      <c r="AU30" s="21">
        <v>916688.07</v>
      </c>
      <c r="AV30" s="21">
        <v>1452992.18</v>
      </c>
      <c r="AW30" s="21">
        <v>0</v>
      </c>
      <c r="AX30" s="21">
        <v>593662.15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8663664.2400000002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4640</v>
      </c>
      <c r="BM30" s="21">
        <v>0</v>
      </c>
      <c r="BN30" s="21">
        <v>149324.49</v>
      </c>
      <c r="BO30" s="21">
        <v>0</v>
      </c>
      <c r="BP30" s="21">
        <v>1388779.44</v>
      </c>
      <c r="BQ30" s="21">
        <v>363408.26</v>
      </c>
      <c r="BR30" s="21">
        <v>2688580.17</v>
      </c>
      <c r="BS30" s="21">
        <v>507546.53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2">
        <v>0</v>
      </c>
      <c r="CJ30" s="21">
        <v>0</v>
      </c>
      <c r="CK30" s="21">
        <v>0</v>
      </c>
      <c r="CL30" s="22">
        <v>0</v>
      </c>
      <c r="CM30" s="21">
        <v>0</v>
      </c>
      <c r="CN30" s="21">
        <v>0</v>
      </c>
      <c r="CO30" s="22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2">
        <v>0</v>
      </c>
      <c r="DC30" s="21">
        <v>0</v>
      </c>
      <c r="DD30" s="21">
        <v>0</v>
      </c>
      <c r="DE30" s="22">
        <v>0</v>
      </c>
      <c r="DF30" s="21">
        <v>0</v>
      </c>
      <c r="DG30" s="21">
        <v>0</v>
      </c>
      <c r="DH30" s="22">
        <v>0</v>
      </c>
      <c r="DI30" s="21">
        <v>0</v>
      </c>
      <c r="DJ30" s="21">
        <v>0</v>
      </c>
      <c r="DK30" s="21">
        <v>0</v>
      </c>
      <c r="DL30" s="21">
        <v>218207455.21000004</v>
      </c>
    </row>
    <row r="31" spans="1:116" ht="12.75" customHeight="1" x14ac:dyDescent="0.2">
      <c r="A31" s="64" t="s">
        <v>193</v>
      </c>
      <c r="B31" s="20">
        <v>1035</v>
      </c>
      <c r="C31" s="65" t="s">
        <v>146</v>
      </c>
      <c r="D31" s="22">
        <v>420516048.18772197</v>
      </c>
      <c r="E31" s="21">
        <v>1417094.28021</v>
      </c>
      <c r="F31" s="21">
        <v>82197408.178668007</v>
      </c>
      <c r="G31" s="21">
        <v>336901545.72884399</v>
      </c>
      <c r="H31" s="21">
        <v>87945492.575021997</v>
      </c>
      <c r="I31" s="21">
        <v>4843770.07</v>
      </c>
      <c r="J31" s="21">
        <v>0</v>
      </c>
      <c r="K31" s="21">
        <v>13566955.469999999</v>
      </c>
      <c r="L31" s="21">
        <v>0</v>
      </c>
      <c r="M31" s="21">
        <v>0</v>
      </c>
      <c r="N31" s="21">
        <v>0</v>
      </c>
      <c r="O31" s="21">
        <v>140216781.374219</v>
      </c>
      <c r="P31" s="21">
        <v>0</v>
      </c>
      <c r="Q31" s="21">
        <v>69795507.679166004</v>
      </c>
      <c r="R31" s="21">
        <v>0</v>
      </c>
      <c r="S31" s="21">
        <v>0</v>
      </c>
      <c r="T31" s="21">
        <v>1554403771.73</v>
      </c>
      <c r="U31" s="21">
        <v>1516332.9695830001</v>
      </c>
      <c r="V31" s="21">
        <v>323621982.00769001</v>
      </c>
      <c r="W31" s="21">
        <v>797574022.40999997</v>
      </c>
      <c r="X31" s="21">
        <v>138295.21999899999</v>
      </c>
      <c r="Y31" s="21">
        <v>72265253.295959994</v>
      </c>
      <c r="Z31" s="21">
        <v>20008090.738589</v>
      </c>
      <c r="AA31" s="21">
        <v>0</v>
      </c>
      <c r="AB31" s="21">
        <v>0</v>
      </c>
      <c r="AC31" s="21">
        <v>4319629.6475729998</v>
      </c>
      <c r="AD31" s="21">
        <v>24911638.377069999</v>
      </c>
      <c r="AE31" s="21">
        <v>0</v>
      </c>
      <c r="AF31" s="21">
        <v>14950563.45975</v>
      </c>
      <c r="AG31" s="21">
        <v>0</v>
      </c>
      <c r="AH31" s="21">
        <v>0</v>
      </c>
      <c r="AI31" s="21">
        <v>0</v>
      </c>
      <c r="AJ31" s="21">
        <v>133120.79</v>
      </c>
      <c r="AK31" s="21">
        <v>2336571.8605479999</v>
      </c>
      <c r="AL31" s="21">
        <v>0</v>
      </c>
      <c r="AM31" s="21">
        <v>10801660.944213999</v>
      </c>
      <c r="AN31" s="21">
        <v>675270.93000299996</v>
      </c>
      <c r="AO31" s="21">
        <v>64638</v>
      </c>
      <c r="AP31" s="21">
        <v>2893324.2427670001</v>
      </c>
      <c r="AQ31" s="21">
        <v>0</v>
      </c>
      <c r="AR31" s="21">
        <v>0</v>
      </c>
      <c r="AS31" s="21">
        <v>0</v>
      </c>
      <c r="AT31" s="21">
        <v>671668459.93808496</v>
      </c>
      <c r="AU31" s="21">
        <v>26195757.948915001</v>
      </c>
      <c r="AV31" s="21">
        <v>24050287.099551</v>
      </c>
      <c r="AW31" s="21">
        <v>0</v>
      </c>
      <c r="AX31" s="21">
        <v>24222263.253424998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12322635.59911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430665.643736</v>
      </c>
      <c r="BM31" s="21">
        <v>0</v>
      </c>
      <c r="BN31" s="21">
        <v>53820582.208043002</v>
      </c>
      <c r="BO31" s="21">
        <v>0</v>
      </c>
      <c r="BP31" s="21">
        <v>160382277.68529999</v>
      </c>
      <c r="BQ31" s="21">
        <v>32993009.439893</v>
      </c>
      <c r="BR31" s="21">
        <v>89651510.395682007</v>
      </c>
      <c r="BS31" s="21">
        <v>44294156.792818002</v>
      </c>
      <c r="BT31" s="21">
        <v>0</v>
      </c>
      <c r="BU31" s="21">
        <v>0</v>
      </c>
      <c r="BV31" s="21">
        <v>24651760.174738999</v>
      </c>
      <c r="BW31" s="21">
        <v>0</v>
      </c>
      <c r="BX31" s="21">
        <v>0</v>
      </c>
      <c r="BY31" s="21">
        <v>0</v>
      </c>
      <c r="BZ31" s="21">
        <v>0</v>
      </c>
      <c r="CA31" s="21">
        <v>255773.96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29133.29</v>
      </c>
      <c r="CI31" s="22">
        <v>159081015.21000001</v>
      </c>
      <c r="CJ31" s="21">
        <v>468</v>
      </c>
      <c r="CK31" s="21">
        <v>44346560.850000001</v>
      </c>
      <c r="CL31" s="22">
        <v>114569707.17999999</v>
      </c>
      <c r="CM31" s="21">
        <v>1998228.88</v>
      </c>
      <c r="CN31" s="21">
        <v>112571478.3</v>
      </c>
      <c r="CO31" s="22">
        <v>164279.18</v>
      </c>
      <c r="CP31" s="21">
        <v>138211.62</v>
      </c>
      <c r="CQ31" s="21">
        <v>26067.56</v>
      </c>
      <c r="CR31" s="21">
        <v>4818773.642337</v>
      </c>
      <c r="CS31" s="21">
        <v>0</v>
      </c>
      <c r="CT31" s="21">
        <v>19164.29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2">
        <v>0</v>
      </c>
      <c r="DC31" s="21">
        <v>0</v>
      </c>
      <c r="DD31" s="21">
        <v>0</v>
      </c>
      <c r="DE31" s="22">
        <v>0</v>
      </c>
      <c r="DF31" s="21">
        <v>0</v>
      </c>
      <c r="DG31" s="21">
        <v>0</v>
      </c>
      <c r="DH31" s="22">
        <v>0</v>
      </c>
      <c r="DI31" s="21">
        <v>0</v>
      </c>
      <c r="DJ31" s="21">
        <v>0</v>
      </c>
      <c r="DK31" s="21">
        <v>0</v>
      </c>
      <c r="DL31" s="21">
        <v>4896385948.5515079</v>
      </c>
    </row>
    <row r="32" spans="1:116" ht="12.75" customHeight="1" x14ac:dyDescent="0.2">
      <c r="A32" s="64" t="s">
        <v>195</v>
      </c>
      <c r="B32" s="20">
        <v>1036</v>
      </c>
      <c r="C32" s="65" t="s">
        <v>146</v>
      </c>
      <c r="D32" s="22">
        <v>243599878.54999909</v>
      </c>
      <c r="E32" s="21">
        <v>32887729.469998959</v>
      </c>
      <c r="F32" s="21">
        <v>93368758.179999709</v>
      </c>
      <c r="G32" s="21">
        <v>117343390.90000042</v>
      </c>
      <c r="H32" s="21">
        <v>5012738.0299999975</v>
      </c>
      <c r="I32" s="21">
        <v>19301086.82000009</v>
      </c>
      <c r="J32" s="21">
        <v>13136.970000000007</v>
      </c>
      <c r="K32" s="21">
        <v>0</v>
      </c>
      <c r="L32" s="21">
        <v>0</v>
      </c>
      <c r="M32" s="21">
        <v>0</v>
      </c>
      <c r="N32" s="21">
        <v>0</v>
      </c>
      <c r="O32" s="21">
        <v>25826178.320000011</v>
      </c>
      <c r="P32" s="21">
        <v>0</v>
      </c>
      <c r="Q32" s="21">
        <v>9524.7999999999993</v>
      </c>
      <c r="R32" s="21">
        <v>0</v>
      </c>
      <c r="S32" s="21">
        <v>0</v>
      </c>
      <c r="T32" s="21">
        <v>430524339.86006844</v>
      </c>
      <c r="U32" s="21">
        <v>5622086.5000000112</v>
      </c>
      <c r="V32" s="21">
        <v>110572356.99999999</v>
      </c>
      <c r="W32" s="21">
        <v>409067350.16000319</v>
      </c>
      <c r="X32" s="21">
        <v>762694.69000000507</v>
      </c>
      <c r="Y32" s="21">
        <v>96344102.040000081</v>
      </c>
      <c r="Z32" s="21">
        <v>139306792.22000024</v>
      </c>
      <c r="AA32" s="21">
        <v>89244.450000000012</v>
      </c>
      <c r="AB32" s="21">
        <v>0</v>
      </c>
      <c r="AC32" s="21">
        <v>2914120.8299999954</v>
      </c>
      <c r="AD32" s="21">
        <v>12543207.550000088</v>
      </c>
      <c r="AE32" s="21">
        <v>0</v>
      </c>
      <c r="AF32" s="21">
        <v>33757.19</v>
      </c>
      <c r="AG32" s="21">
        <v>30802337.630000006</v>
      </c>
      <c r="AH32" s="21">
        <v>2366824.7000000002</v>
      </c>
      <c r="AI32" s="21">
        <v>3312573.2800000003</v>
      </c>
      <c r="AJ32" s="21">
        <v>0</v>
      </c>
      <c r="AK32" s="21">
        <v>11181.45</v>
      </c>
      <c r="AL32" s="21">
        <v>0</v>
      </c>
      <c r="AM32" s="21">
        <v>0</v>
      </c>
      <c r="AN32" s="21">
        <v>49500</v>
      </c>
      <c r="AO32" s="21">
        <v>0</v>
      </c>
      <c r="AP32" s="21">
        <v>3414376.0700000022</v>
      </c>
      <c r="AQ32" s="21">
        <v>0</v>
      </c>
      <c r="AR32" s="21">
        <v>0</v>
      </c>
      <c r="AS32" s="21">
        <v>0</v>
      </c>
      <c r="AT32" s="21">
        <v>561693335.8000232</v>
      </c>
      <c r="AU32" s="21">
        <v>15200284.05999963</v>
      </c>
      <c r="AV32" s="21">
        <v>-10464752.81999974</v>
      </c>
      <c r="AW32" s="21">
        <v>0</v>
      </c>
      <c r="AX32" s="21">
        <v>22658513.619998727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6546251.3600001875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651767.15999999247</v>
      </c>
      <c r="BO32" s="21">
        <v>0</v>
      </c>
      <c r="BP32" s="21">
        <v>72255642.529999986</v>
      </c>
      <c r="BQ32" s="21">
        <v>580013.15999999992</v>
      </c>
      <c r="BR32" s="21">
        <v>23030891.330000035</v>
      </c>
      <c r="BS32" s="21">
        <v>15715223.060000025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729260.83000000019</v>
      </c>
      <c r="CB32" s="21">
        <v>0</v>
      </c>
      <c r="CC32" s="21">
        <v>8127.6200000000008</v>
      </c>
      <c r="CD32" s="21">
        <v>0</v>
      </c>
      <c r="CE32" s="21">
        <v>0</v>
      </c>
      <c r="CF32" s="21">
        <v>0</v>
      </c>
      <c r="CG32" s="21">
        <v>0</v>
      </c>
      <c r="CH32" s="21">
        <v>15457330.83</v>
      </c>
      <c r="CI32" s="22">
        <v>319617144.03000009</v>
      </c>
      <c r="CJ32" s="21">
        <v>15153512.67000003</v>
      </c>
      <c r="CK32" s="21">
        <v>115997.37</v>
      </c>
      <c r="CL32" s="22">
        <v>304347633.99000007</v>
      </c>
      <c r="CM32" s="21">
        <v>442880.54000000004</v>
      </c>
      <c r="CN32" s="21">
        <v>303904753.45000005</v>
      </c>
      <c r="CO32" s="22">
        <v>0</v>
      </c>
      <c r="CP32" s="21">
        <v>0</v>
      </c>
      <c r="CQ32" s="21">
        <v>0</v>
      </c>
      <c r="CR32" s="21">
        <v>312042.02999999997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2">
        <v>0</v>
      </c>
      <c r="DC32" s="21">
        <v>0</v>
      </c>
      <c r="DD32" s="21">
        <v>0</v>
      </c>
      <c r="DE32" s="22">
        <v>0</v>
      </c>
      <c r="DF32" s="21">
        <v>0</v>
      </c>
      <c r="DG32" s="21">
        <v>0</v>
      </c>
      <c r="DH32" s="22">
        <v>0</v>
      </c>
      <c r="DI32" s="21">
        <v>0</v>
      </c>
      <c r="DJ32" s="21">
        <v>0</v>
      </c>
      <c r="DK32" s="21">
        <v>0</v>
      </c>
      <c r="DL32" s="21">
        <v>2585490463.7100935</v>
      </c>
    </row>
    <row r="33" spans="1:116" ht="12.75" customHeight="1" x14ac:dyDescent="0.2">
      <c r="A33" s="64" t="s">
        <v>197</v>
      </c>
      <c r="B33" s="20">
        <v>1037</v>
      </c>
      <c r="C33" s="65" t="s">
        <v>146</v>
      </c>
      <c r="D33" s="22">
        <v>5885987.9800000023</v>
      </c>
      <c r="E33" s="21">
        <v>596705.35999999905</v>
      </c>
      <c r="F33" s="21">
        <v>325180.87</v>
      </c>
      <c r="G33" s="21">
        <v>4964101.7500000037</v>
      </c>
      <c r="H33" s="21">
        <v>0</v>
      </c>
      <c r="I33" s="21">
        <v>26951925.099999901</v>
      </c>
      <c r="J33" s="21">
        <v>0</v>
      </c>
      <c r="K33" s="21">
        <v>81469.14</v>
      </c>
      <c r="L33" s="21">
        <v>0</v>
      </c>
      <c r="M33" s="21">
        <v>0</v>
      </c>
      <c r="N33" s="21">
        <v>0</v>
      </c>
      <c r="O33" s="21">
        <v>4130547.9000000004</v>
      </c>
      <c r="P33" s="21">
        <v>12986131.51</v>
      </c>
      <c r="Q33" s="21">
        <v>0</v>
      </c>
      <c r="R33" s="21">
        <v>0</v>
      </c>
      <c r="S33" s="21">
        <v>0</v>
      </c>
      <c r="T33" s="21">
        <v>118168316.22998816</v>
      </c>
      <c r="U33" s="21">
        <v>0</v>
      </c>
      <c r="V33" s="21">
        <v>24648858.670001116</v>
      </c>
      <c r="W33" s="21">
        <v>95043170.000003457</v>
      </c>
      <c r="X33" s="21">
        <v>0</v>
      </c>
      <c r="Y33" s="21">
        <v>3430374.41</v>
      </c>
      <c r="Z33" s="21">
        <v>23768869.839999996</v>
      </c>
      <c r="AA33" s="21">
        <v>880</v>
      </c>
      <c r="AB33" s="21">
        <v>0</v>
      </c>
      <c r="AC33" s="21">
        <v>11051.889999999996</v>
      </c>
      <c r="AD33" s="21">
        <v>19315848.95999999</v>
      </c>
      <c r="AE33" s="21">
        <v>0</v>
      </c>
      <c r="AF33" s="21">
        <v>12511.659999999998</v>
      </c>
      <c r="AG33" s="21">
        <v>0</v>
      </c>
      <c r="AH33" s="21">
        <v>0</v>
      </c>
      <c r="AI33" s="21">
        <v>0</v>
      </c>
      <c r="AJ33" s="21">
        <v>600</v>
      </c>
      <c r="AK33" s="21">
        <v>300</v>
      </c>
      <c r="AL33" s="21">
        <v>0</v>
      </c>
      <c r="AM33" s="21">
        <v>3713801.2700000014</v>
      </c>
      <c r="AN33" s="21">
        <v>0</v>
      </c>
      <c r="AO33" s="21">
        <v>0</v>
      </c>
      <c r="AP33" s="21">
        <v>2215</v>
      </c>
      <c r="AQ33" s="21">
        <v>0</v>
      </c>
      <c r="AR33" s="21">
        <v>0</v>
      </c>
      <c r="AS33" s="21">
        <v>0</v>
      </c>
      <c r="AT33" s="21">
        <v>9638663.129999971</v>
      </c>
      <c r="AU33" s="21">
        <v>18959.570000000003</v>
      </c>
      <c r="AV33" s="21">
        <v>28784.899999999969</v>
      </c>
      <c r="AW33" s="21">
        <v>0</v>
      </c>
      <c r="AX33" s="21">
        <v>98545.319999999978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1881684.1800000379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140816.08999999968</v>
      </c>
      <c r="BO33" s="21">
        <v>0</v>
      </c>
      <c r="BP33" s="21">
        <v>283954.8000000001</v>
      </c>
      <c r="BQ33" s="21">
        <v>0</v>
      </c>
      <c r="BR33" s="21">
        <v>0</v>
      </c>
      <c r="BS33" s="21">
        <v>418914.42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2">
        <v>0</v>
      </c>
      <c r="CJ33" s="21">
        <v>0</v>
      </c>
      <c r="CK33" s="21">
        <v>0</v>
      </c>
      <c r="CL33" s="22">
        <v>0</v>
      </c>
      <c r="CM33" s="21">
        <v>0</v>
      </c>
      <c r="CN33" s="21">
        <v>0</v>
      </c>
      <c r="CO33" s="22">
        <v>0</v>
      </c>
      <c r="CP33" s="21">
        <v>0</v>
      </c>
      <c r="CQ33" s="21">
        <v>0</v>
      </c>
      <c r="CR33" s="21">
        <v>2377252.0300000049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2">
        <v>0</v>
      </c>
      <c r="DC33" s="21">
        <v>0</v>
      </c>
      <c r="DD33" s="21">
        <v>0</v>
      </c>
      <c r="DE33" s="22">
        <v>0</v>
      </c>
      <c r="DF33" s="21">
        <v>0</v>
      </c>
      <c r="DG33" s="21">
        <v>0</v>
      </c>
      <c r="DH33" s="22">
        <v>0</v>
      </c>
      <c r="DI33" s="21">
        <v>0</v>
      </c>
      <c r="DJ33" s="21">
        <v>0</v>
      </c>
      <c r="DK33" s="21">
        <v>0</v>
      </c>
      <c r="DL33" s="21">
        <v>353040433.99999267</v>
      </c>
    </row>
    <row r="34" spans="1:116" ht="12.75" customHeight="1" x14ac:dyDescent="0.2">
      <c r="A34" s="64" t="s">
        <v>199</v>
      </c>
      <c r="B34" s="20">
        <v>1038</v>
      </c>
      <c r="C34" s="65" t="s">
        <v>146</v>
      </c>
      <c r="D34" s="22">
        <v>92813674.701799408</v>
      </c>
      <c r="E34" s="21">
        <v>15832314.8094148</v>
      </c>
      <c r="F34" s="21">
        <v>76981359.892384604</v>
      </c>
      <c r="G34" s="21">
        <v>0</v>
      </c>
      <c r="H34" s="21">
        <v>181810191.0467</v>
      </c>
      <c r="I34" s="21">
        <v>10591249.109999901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88271861.174420893</v>
      </c>
      <c r="P34" s="21">
        <v>0</v>
      </c>
      <c r="Q34" s="21">
        <v>11742627.597200001</v>
      </c>
      <c r="R34" s="21">
        <v>0</v>
      </c>
      <c r="S34" s="21">
        <v>0</v>
      </c>
      <c r="T34" s="21">
        <v>153664.46</v>
      </c>
      <c r="U34" s="21">
        <v>0</v>
      </c>
      <c r="V34" s="21">
        <v>2341513.5994000002</v>
      </c>
      <c r="W34" s="21">
        <v>66526508.943299398</v>
      </c>
      <c r="X34" s="21">
        <v>0</v>
      </c>
      <c r="Y34" s="21">
        <v>90955872.978499994</v>
      </c>
      <c r="Z34" s="21">
        <v>15286886.0922</v>
      </c>
      <c r="AA34" s="21">
        <v>0</v>
      </c>
      <c r="AB34" s="21">
        <v>0</v>
      </c>
      <c r="AC34" s="21">
        <v>3113251.35690002</v>
      </c>
      <c r="AD34" s="21">
        <v>20510782.0605</v>
      </c>
      <c r="AE34" s="21">
        <v>0</v>
      </c>
      <c r="AF34" s="21">
        <v>3648617.36</v>
      </c>
      <c r="AG34" s="21">
        <v>0</v>
      </c>
      <c r="AH34" s="21">
        <v>12412863.51</v>
      </c>
      <c r="AI34" s="21">
        <v>0</v>
      </c>
      <c r="AJ34" s="21">
        <v>668.69</v>
      </c>
      <c r="AK34" s="21">
        <v>0</v>
      </c>
      <c r="AL34" s="21">
        <v>0</v>
      </c>
      <c r="AM34" s="21">
        <v>92645727.937063694</v>
      </c>
      <c r="AN34" s="21">
        <v>5039902.51</v>
      </c>
      <c r="AO34" s="21">
        <v>2829852.5830000001</v>
      </c>
      <c r="AP34" s="21">
        <v>25739612.203600001</v>
      </c>
      <c r="AQ34" s="21">
        <v>0</v>
      </c>
      <c r="AR34" s="21">
        <v>0</v>
      </c>
      <c r="AS34" s="21">
        <v>0</v>
      </c>
      <c r="AT34" s="21">
        <v>405563885.0869</v>
      </c>
      <c r="AU34" s="21">
        <v>66167827.489399999</v>
      </c>
      <c r="AV34" s="21">
        <v>54573372.892899998</v>
      </c>
      <c r="AW34" s="21">
        <v>0</v>
      </c>
      <c r="AX34" s="21">
        <v>5245546.0428999998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10031180.094963901</v>
      </c>
      <c r="BE34" s="21">
        <v>0</v>
      </c>
      <c r="BF34" s="21">
        <v>0</v>
      </c>
      <c r="BG34" s="21">
        <v>0</v>
      </c>
      <c r="BH34" s="21">
        <v>0</v>
      </c>
      <c r="BI34" s="21">
        <v>441753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10384841.939999999</v>
      </c>
      <c r="BQ34" s="21">
        <v>2417527.9673000001</v>
      </c>
      <c r="BR34" s="21">
        <v>2876785.0855999999</v>
      </c>
      <c r="BS34" s="21">
        <v>80529307.520729795</v>
      </c>
      <c r="BT34" s="21">
        <v>0</v>
      </c>
      <c r="BU34" s="21">
        <v>0</v>
      </c>
      <c r="BV34" s="21">
        <v>86496601.706300005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73103.179999997403</v>
      </c>
      <c r="CI34" s="22">
        <v>12025</v>
      </c>
      <c r="CJ34" s="21">
        <v>0</v>
      </c>
      <c r="CK34" s="21">
        <v>12025</v>
      </c>
      <c r="CL34" s="22">
        <v>0</v>
      </c>
      <c r="CM34" s="21">
        <v>0</v>
      </c>
      <c r="CN34" s="21">
        <v>0</v>
      </c>
      <c r="CO34" s="22">
        <v>0</v>
      </c>
      <c r="CP34" s="21">
        <v>0</v>
      </c>
      <c r="CQ34" s="21">
        <v>0</v>
      </c>
      <c r="CR34" s="21">
        <v>10360195.055131599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2">
        <v>0</v>
      </c>
      <c r="DC34" s="21">
        <v>0</v>
      </c>
      <c r="DD34" s="21">
        <v>0</v>
      </c>
      <c r="DE34" s="22">
        <v>0</v>
      </c>
      <c r="DF34" s="21">
        <v>0</v>
      </c>
      <c r="DG34" s="21">
        <v>0</v>
      </c>
      <c r="DH34" s="22">
        <v>0</v>
      </c>
      <c r="DI34" s="21">
        <v>0</v>
      </c>
      <c r="DJ34" s="21">
        <v>0</v>
      </c>
      <c r="DK34" s="21">
        <v>0</v>
      </c>
      <c r="DL34" s="21">
        <v>1461609279.9767087</v>
      </c>
    </row>
    <row r="35" spans="1:116" ht="12.75" customHeight="1" x14ac:dyDescent="0.2">
      <c r="A35" s="64" t="s">
        <v>201</v>
      </c>
      <c r="B35" s="20">
        <v>1039</v>
      </c>
      <c r="C35" s="65" t="s">
        <v>146</v>
      </c>
      <c r="D35" s="22">
        <v>54612473</v>
      </c>
      <c r="E35" s="21">
        <v>2852832</v>
      </c>
      <c r="F35" s="21">
        <v>8341622</v>
      </c>
      <c r="G35" s="21">
        <v>43418019</v>
      </c>
      <c r="H35" s="21">
        <v>0</v>
      </c>
      <c r="I35" s="21">
        <v>3109971</v>
      </c>
      <c r="J35" s="21">
        <v>16010985</v>
      </c>
      <c r="K35" s="21">
        <v>0</v>
      </c>
      <c r="L35" s="21">
        <v>0</v>
      </c>
      <c r="M35" s="21">
        <v>0</v>
      </c>
      <c r="N35" s="21">
        <v>0</v>
      </c>
      <c r="O35" s="21">
        <v>46050321</v>
      </c>
      <c r="P35" s="21">
        <v>0</v>
      </c>
      <c r="Q35" s="21">
        <v>50660</v>
      </c>
      <c r="R35" s="21">
        <v>0</v>
      </c>
      <c r="S35" s="21">
        <v>0</v>
      </c>
      <c r="T35" s="21">
        <v>86273223</v>
      </c>
      <c r="U35" s="21">
        <v>67517</v>
      </c>
      <c r="V35" s="21">
        <v>39354979</v>
      </c>
      <c r="W35" s="21">
        <v>166053851</v>
      </c>
      <c r="X35" s="21">
        <v>1889288</v>
      </c>
      <c r="Y35" s="21">
        <v>16254640.199999999</v>
      </c>
      <c r="Z35" s="21">
        <v>11884086.809999999</v>
      </c>
      <c r="AA35" s="21">
        <v>0</v>
      </c>
      <c r="AB35" s="21">
        <v>0</v>
      </c>
      <c r="AC35" s="21">
        <v>470323</v>
      </c>
      <c r="AD35" s="21">
        <v>7726872</v>
      </c>
      <c r="AE35" s="21">
        <v>0</v>
      </c>
      <c r="AF35" s="21">
        <v>122200.15</v>
      </c>
      <c r="AG35" s="21">
        <v>0</v>
      </c>
      <c r="AH35" s="21">
        <v>0</v>
      </c>
      <c r="AI35" s="21">
        <v>0</v>
      </c>
      <c r="AJ35" s="21">
        <v>690013</v>
      </c>
      <c r="AK35" s="21">
        <v>1652</v>
      </c>
      <c r="AL35" s="21">
        <v>0</v>
      </c>
      <c r="AM35" s="21">
        <v>2140011</v>
      </c>
      <c r="AN35" s="21">
        <v>0</v>
      </c>
      <c r="AO35" s="21">
        <v>0</v>
      </c>
      <c r="AP35" s="21">
        <v>26688.260000000002</v>
      </c>
      <c r="AQ35" s="21">
        <v>0</v>
      </c>
      <c r="AR35" s="21">
        <v>0</v>
      </c>
      <c r="AS35" s="21">
        <v>0</v>
      </c>
      <c r="AT35" s="21">
        <v>60462222.409999996</v>
      </c>
      <c r="AU35" s="21">
        <v>13505449.91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31895282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2693865</v>
      </c>
      <c r="BQ35" s="21">
        <v>560758</v>
      </c>
      <c r="BR35" s="21">
        <v>28681846</v>
      </c>
      <c r="BS35" s="21">
        <v>1999561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2">
        <v>274301111.85000002</v>
      </c>
      <c r="CJ35" s="21">
        <v>0</v>
      </c>
      <c r="CK35" s="21">
        <v>676250.97</v>
      </c>
      <c r="CL35" s="22">
        <v>273624860.88</v>
      </c>
      <c r="CM35" s="21">
        <v>0</v>
      </c>
      <c r="CN35" s="21">
        <v>273624860.88</v>
      </c>
      <c r="CO35" s="22">
        <v>0</v>
      </c>
      <c r="CP35" s="21">
        <v>0</v>
      </c>
      <c r="CQ35" s="21">
        <v>0</v>
      </c>
      <c r="CR35" s="21">
        <v>817527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2">
        <v>0</v>
      </c>
      <c r="DC35" s="21">
        <v>0</v>
      </c>
      <c r="DD35" s="21">
        <v>0</v>
      </c>
      <c r="DE35" s="22">
        <v>0</v>
      </c>
      <c r="DF35" s="21">
        <v>0</v>
      </c>
      <c r="DG35" s="21">
        <v>0</v>
      </c>
      <c r="DH35" s="22">
        <v>0</v>
      </c>
      <c r="DI35" s="21">
        <v>0</v>
      </c>
      <c r="DJ35" s="21">
        <v>0</v>
      </c>
      <c r="DK35" s="21">
        <v>0</v>
      </c>
      <c r="DL35" s="21">
        <v>867707377.59000027</v>
      </c>
    </row>
    <row r="36" spans="1:116" ht="12.75" customHeight="1" x14ac:dyDescent="0.2">
      <c r="A36" s="64" t="s">
        <v>203</v>
      </c>
      <c r="B36" s="20">
        <v>1040</v>
      </c>
      <c r="C36" s="65" t="s">
        <v>146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619813353.47000003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644720078.60000002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2">
        <v>0</v>
      </c>
      <c r="CJ36" s="21">
        <v>0</v>
      </c>
      <c r="CK36" s="21">
        <v>0</v>
      </c>
      <c r="CL36" s="22">
        <v>0</v>
      </c>
      <c r="CM36" s="21">
        <v>0</v>
      </c>
      <c r="CN36" s="21">
        <v>0</v>
      </c>
      <c r="CO36" s="22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2">
        <v>0</v>
      </c>
      <c r="DC36" s="21">
        <v>0</v>
      </c>
      <c r="DD36" s="21">
        <v>0</v>
      </c>
      <c r="DE36" s="22">
        <v>0</v>
      </c>
      <c r="DF36" s="21">
        <v>0</v>
      </c>
      <c r="DG36" s="21">
        <v>0</v>
      </c>
      <c r="DH36" s="22">
        <v>0</v>
      </c>
      <c r="DI36" s="21">
        <v>0</v>
      </c>
      <c r="DJ36" s="21">
        <v>0</v>
      </c>
      <c r="DK36" s="21">
        <v>0</v>
      </c>
      <c r="DL36" s="21">
        <v>1264533432.0700002</v>
      </c>
    </row>
    <row r="37" spans="1:116" ht="12.75" customHeight="1" x14ac:dyDescent="0.2">
      <c r="A37" s="64" t="s">
        <v>205</v>
      </c>
      <c r="B37" s="20">
        <v>1043</v>
      </c>
      <c r="C37" s="65" t="s">
        <v>146</v>
      </c>
      <c r="D37" s="22">
        <v>1021184318.5500004</v>
      </c>
      <c r="E37" s="21">
        <v>18557441.369999502</v>
      </c>
      <c r="F37" s="21">
        <v>783828003.01000094</v>
      </c>
      <c r="G37" s="21">
        <v>218798874.16999999</v>
      </c>
      <c r="H37" s="21">
        <v>10878516.939999999</v>
      </c>
      <c r="I37" s="21">
        <v>841726.67000000097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48872736.329999998</v>
      </c>
      <c r="P37" s="21">
        <v>95238.1</v>
      </c>
      <c r="Q37" s="21">
        <v>5464511.3899999997</v>
      </c>
      <c r="R37" s="21">
        <v>0</v>
      </c>
      <c r="S37" s="21">
        <v>0</v>
      </c>
      <c r="T37" s="21">
        <v>1487365002.6392701</v>
      </c>
      <c r="U37" s="21">
        <v>0</v>
      </c>
      <c r="V37" s="21">
        <v>168545671.26995701</v>
      </c>
      <c r="W37" s="21">
        <v>643686271.09995794</v>
      </c>
      <c r="X37" s="21">
        <v>0</v>
      </c>
      <c r="Y37" s="21">
        <v>26114560.809999999</v>
      </c>
      <c r="Z37" s="21">
        <v>52242397.119999997</v>
      </c>
      <c r="AA37" s="21">
        <v>0</v>
      </c>
      <c r="AB37" s="21">
        <v>0</v>
      </c>
      <c r="AC37" s="21">
        <v>1489317.5600000201</v>
      </c>
      <c r="AD37" s="21">
        <v>8223040.4199995501</v>
      </c>
      <c r="AE37" s="21">
        <v>4987908.97</v>
      </c>
      <c r="AF37" s="21">
        <v>5981010.2699999996</v>
      </c>
      <c r="AG37" s="21">
        <v>0</v>
      </c>
      <c r="AH37" s="21">
        <v>0</v>
      </c>
      <c r="AI37" s="21">
        <v>0</v>
      </c>
      <c r="AJ37" s="21">
        <v>5340</v>
      </c>
      <c r="AK37" s="21">
        <v>304937.13</v>
      </c>
      <c r="AL37" s="21">
        <v>0</v>
      </c>
      <c r="AM37" s="21">
        <v>165799593.83000001</v>
      </c>
      <c r="AN37" s="21">
        <v>0</v>
      </c>
      <c r="AO37" s="21">
        <v>0</v>
      </c>
      <c r="AP37" s="21">
        <v>6464112.8600000003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71312829.9699568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3411952.7399993702</v>
      </c>
      <c r="BO37" s="21">
        <v>0</v>
      </c>
      <c r="BP37" s="21">
        <v>55023860.140000097</v>
      </c>
      <c r="BQ37" s="21">
        <v>14652614.720000001</v>
      </c>
      <c r="BR37" s="21">
        <v>6099873.1399999997</v>
      </c>
      <c r="BS37" s="21">
        <v>32694742.460000101</v>
      </c>
      <c r="BT37" s="21">
        <v>0</v>
      </c>
      <c r="BU37" s="21">
        <v>0</v>
      </c>
      <c r="BV37" s="21">
        <v>38751132.939999998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47541.07</v>
      </c>
      <c r="CE37" s="21">
        <v>0</v>
      </c>
      <c r="CF37" s="21">
        <v>0</v>
      </c>
      <c r="CG37" s="21">
        <v>0</v>
      </c>
      <c r="CH37" s="21">
        <v>0</v>
      </c>
      <c r="CI37" s="22">
        <v>4696470.8300000196</v>
      </c>
      <c r="CJ37" s="21">
        <v>0</v>
      </c>
      <c r="CK37" s="21">
        <v>0</v>
      </c>
      <c r="CL37" s="22">
        <v>0</v>
      </c>
      <c r="CM37" s="21">
        <v>0</v>
      </c>
      <c r="CN37" s="21">
        <v>0</v>
      </c>
      <c r="CO37" s="22">
        <v>4696470.8300000196</v>
      </c>
      <c r="CP37" s="21">
        <v>0</v>
      </c>
      <c r="CQ37" s="21">
        <v>4696470.8300000196</v>
      </c>
      <c r="CR37" s="21">
        <v>304103.89000004198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2">
        <v>0</v>
      </c>
      <c r="DC37" s="21">
        <v>0</v>
      </c>
      <c r="DD37" s="21">
        <v>0</v>
      </c>
      <c r="DE37" s="22">
        <v>0</v>
      </c>
      <c r="DF37" s="21">
        <v>0</v>
      </c>
      <c r="DG37" s="21">
        <v>0</v>
      </c>
      <c r="DH37" s="22">
        <v>0</v>
      </c>
      <c r="DI37" s="21">
        <v>0</v>
      </c>
      <c r="DJ37" s="21">
        <v>0</v>
      </c>
      <c r="DK37" s="21">
        <v>0</v>
      </c>
      <c r="DL37" s="21">
        <v>3885541333.8591404</v>
      </c>
    </row>
    <row r="38" spans="1:116" ht="12.75" customHeight="1" x14ac:dyDescent="0.2">
      <c r="A38" s="64" t="s">
        <v>207</v>
      </c>
      <c r="B38" s="20">
        <v>1044</v>
      </c>
      <c r="C38" s="65" t="s">
        <v>146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2">
        <v>0</v>
      </c>
      <c r="CJ38" s="21">
        <v>0</v>
      </c>
      <c r="CK38" s="21">
        <v>0</v>
      </c>
      <c r="CL38" s="22">
        <v>0</v>
      </c>
      <c r="CM38" s="21">
        <v>0</v>
      </c>
      <c r="CN38" s="21">
        <v>0</v>
      </c>
      <c r="CO38" s="22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2">
        <v>0</v>
      </c>
      <c r="DC38" s="21">
        <v>0</v>
      </c>
      <c r="DD38" s="21">
        <v>0</v>
      </c>
      <c r="DE38" s="22">
        <v>0</v>
      </c>
      <c r="DF38" s="21">
        <v>0</v>
      </c>
      <c r="DG38" s="21">
        <v>0</v>
      </c>
      <c r="DH38" s="22">
        <v>0</v>
      </c>
      <c r="DI38" s="21">
        <v>0</v>
      </c>
      <c r="DJ38" s="21">
        <v>0</v>
      </c>
      <c r="DK38" s="21">
        <v>0</v>
      </c>
      <c r="DL38" s="21">
        <v>0</v>
      </c>
    </row>
    <row r="39" spans="1:116" ht="12.75" customHeight="1" x14ac:dyDescent="0.2">
      <c r="A39" s="64" t="s">
        <v>209</v>
      </c>
      <c r="B39" s="20">
        <v>1045</v>
      </c>
      <c r="C39" s="65" t="s">
        <v>146</v>
      </c>
      <c r="D39" s="22">
        <v>0</v>
      </c>
      <c r="E39" s="21">
        <v>0</v>
      </c>
      <c r="F39" s="21">
        <v>0</v>
      </c>
      <c r="G39" s="21">
        <v>0</v>
      </c>
      <c r="H39" s="21">
        <v>274122.90392299998</v>
      </c>
      <c r="I39" s="21">
        <v>6020364.1100000003</v>
      </c>
      <c r="J39" s="21">
        <v>0</v>
      </c>
      <c r="K39" s="21">
        <v>2530913.66</v>
      </c>
      <c r="L39" s="21">
        <v>0</v>
      </c>
      <c r="M39" s="21">
        <v>468953.28</v>
      </c>
      <c r="N39" s="21">
        <v>2710909.08</v>
      </c>
      <c r="O39" s="21">
        <v>24859158.030000001</v>
      </c>
      <c r="P39" s="21">
        <v>0</v>
      </c>
      <c r="Q39" s="21">
        <v>126269.14</v>
      </c>
      <c r="R39" s="21">
        <v>0</v>
      </c>
      <c r="S39" s="21">
        <v>0</v>
      </c>
      <c r="T39" s="21">
        <v>1466329403.4100001</v>
      </c>
      <c r="U39" s="21">
        <v>0</v>
      </c>
      <c r="V39" s="21">
        <v>516808487.86000001</v>
      </c>
      <c r="W39" s="21">
        <v>31432611.109999999</v>
      </c>
      <c r="X39" s="21">
        <v>0</v>
      </c>
      <c r="Y39" s="21">
        <v>17275272.878803998</v>
      </c>
      <c r="Z39" s="21">
        <v>19624578.216667999</v>
      </c>
      <c r="AA39" s="21">
        <v>0</v>
      </c>
      <c r="AB39" s="21">
        <v>0</v>
      </c>
      <c r="AC39" s="21">
        <v>133749.509338</v>
      </c>
      <c r="AD39" s="21">
        <v>1597282.566044</v>
      </c>
      <c r="AE39" s="21">
        <v>0</v>
      </c>
      <c r="AF39" s="21">
        <v>198717.29</v>
      </c>
      <c r="AG39" s="21">
        <v>414830.95</v>
      </c>
      <c r="AH39" s="21">
        <v>16712321.879664</v>
      </c>
      <c r="AI39" s="21">
        <v>0</v>
      </c>
      <c r="AJ39" s="21">
        <v>239378.11</v>
      </c>
      <c r="AK39" s="21">
        <v>1500</v>
      </c>
      <c r="AL39" s="21">
        <v>0</v>
      </c>
      <c r="AM39" s="21">
        <v>107489.01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73628775.561038002</v>
      </c>
      <c r="AU39" s="21">
        <v>3342842.6351160002</v>
      </c>
      <c r="AV39" s="21">
        <v>0</v>
      </c>
      <c r="AW39" s="21">
        <v>0</v>
      </c>
      <c r="AX39" s="21">
        <v>3383332.50716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1495523.782224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3997526.4915720001</v>
      </c>
      <c r="BO39" s="21">
        <v>0</v>
      </c>
      <c r="BP39" s="21">
        <v>22994722.953524001</v>
      </c>
      <c r="BQ39" s="21">
        <v>9279335.3000000007</v>
      </c>
      <c r="BR39" s="21">
        <v>9427801.8908590004</v>
      </c>
      <c r="BS39" s="21">
        <v>10996895.186356001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2">
        <v>24050065.399999999</v>
      </c>
      <c r="CJ39" s="21">
        <v>0</v>
      </c>
      <c r="CK39" s="21">
        <v>0</v>
      </c>
      <c r="CL39" s="22">
        <v>24050065.399999999</v>
      </c>
      <c r="CM39" s="21">
        <v>0</v>
      </c>
      <c r="CN39" s="21">
        <v>24050065.399999999</v>
      </c>
      <c r="CO39" s="22">
        <v>0</v>
      </c>
      <c r="CP39" s="21">
        <v>0</v>
      </c>
      <c r="CQ39" s="21">
        <v>0</v>
      </c>
      <c r="CR39" s="21">
        <v>1861091.45</v>
      </c>
      <c r="CS39" s="21">
        <v>162279776.43000001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2">
        <v>0</v>
      </c>
      <c r="DC39" s="21">
        <v>0</v>
      </c>
      <c r="DD39" s="21">
        <v>0</v>
      </c>
      <c r="DE39" s="22">
        <v>0</v>
      </c>
      <c r="DF39" s="21">
        <v>0</v>
      </c>
      <c r="DG39" s="21">
        <v>0</v>
      </c>
      <c r="DH39" s="22">
        <v>0</v>
      </c>
      <c r="DI39" s="21">
        <v>0</v>
      </c>
      <c r="DJ39" s="21">
        <v>0</v>
      </c>
      <c r="DK39" s="21">
        <v>0</v>
      </c>
      <c r="DL39" s="21">
        <v>2434604002.5822902</v>
      </c>
    </row>
    <row r="40" spans="1:116" ht="12.75" customHeight="1" x14ac:dyDescent="0.2">
      <c r="A40" s="64" t="s">
        <v>211</v>
      </c>
      <c r="B40" s="20">
        <v>1046</v>
      </c>
      <c r="C40" s="65" t="s">
        <v>146</v>
      </c>
      <c r="D40" s="22">
        <v>3173733.69</v>
      </c>
      <c r="E40" s="21">
        <v>230934.39999999999</v>
      </c>
      <c r="F40" s="21">
        <v>1189308.75</v>
      </c>
      <c r="G40" s="21">
        <v>1753490.54</v>
      </c>
      <c r="H40" s="21">
        <v>1263.3800000000001</v>
      </c>
      <c r="I40" s="21">
        <v>81294.34</v>
      </c>
      <c r="J40" s="21">
        <v>0</v>
      </c>
      <c r="K40" s="21">
        <v>40089.24</v>
      </c>
      <c r="L40" s="21">
        <v>0</v>
      </c>
      <c r="M40" s="21">
        <v>0</v>
      </c>
      <c r="N40" s="21">
        <v>0</v>
      </c>
      <c r="O40" s="21">
        <v>28794269.469999999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12674108.1</v>
      </c>
      <c r="W40" s="21">
        <v>72771111.480000004</v>
      </c>
      <c r="X40" s="21">
        <v>2523908.21</v>
      </c>
      <c r="Y40" s="21">
        <v>0</v>
      </c>
      <c r="Z40" s="21">
        <v>0</v>
      </c>
      <c r="AA40" s="21">
        <v>0</v>
      </c>
      <c r="AB40" s="21">
        <v>0</v>
      </c>
      <c r="AC40" s="21">
        <v>27541.19</v>
      </c>
      <c r="AD40" s="21">
        <v>107919.7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10784123.91</v>
      </c>
      <c r="AU40" s="21">
        <v>204089.32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1277466.8400000001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3955607.39</v>
      </c>
      <c r="BO40" s="21">
        <v>0</v>
      </c>
      <c r="BP40" s="21">
        <v>481164.29</v>
      </c>
      <c r="BQ40" s="21">
        <v>0</v>
      </c>
      <c r="BR40" s="21">
        <v>913458.85</v>
      </c>
      <c r="BS40" s="21">
        <v>188627.32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2">
        <v>0</v>
      </c>
      <c r="CJ40" s="21">
        <v>0</v>
      </c>
      <c r="CK40" s="21">
        <v>0</v>
      </c>
      <c r="CL40" s="22">
        <v>0</v>
      </c>
      <c r="CM40" s="21">
        <v>0</v>
      </c>
      <c r="CN40" s="21">
        <v>0</v>
      </c>
      <c r="CO40" s="22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2">
        <v>0</v>
      </c>
      <c r="DC40" s="21">
        <v>0</v>
      </c>
      <c r="DD40" s="21">
        <v>0</v>
      </c>
      <c r="DE40" s="22">
        <v>0</v>
      </c>
      <c r="DF40" s="21">
        <v>0</v>
      </c>
      <c r="DG40" s="21">
        <v>0</v>
      </c>
      <c r="DH40" s="22">
        <v>0</v>
      </c>
      <c r="DI40" s="21">
        <v>0</v>
      </c>
      <c r="DJ40" s="21">
        <v>0</v>
      </c>
      <c r="DK40" s="21">
        <v>0</v>
      </c>
      <c r="DL40" s="21">
        <v>137999776.71999997</v>
      </c>
    </row>
    <row r="41" spans="1:116" ht="12.75" customHeight="1" x14ac:dyDescent="0.2">
      <c r="A41" s="64" t="s">
        <v>213</v>
      </c>
      <c r="B41" s="20">
        <v>1047</v>
      </c>
      <c r="C41" s="65" t="s">
        <v>146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-16717.47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-156.11000000000001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-56.64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2">
        <v>0</v>
      </c>
      <c r="CJ41" s="21">
        <v>0</v>
      </c>
      <c r="CK41" s="21">
        <v>0</v>
      </c>
      <c r="CL41" s="22">
        <v>0</v>
      </c>
      <c r="CM41" s="21">
        <v>0</v>
      </c>
      <c r="CN41" s="21">
        <v>0</v>
      </c>
      <c r="CO41" s="22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2">
        <v>0</v>
      </c>
      <c r="DC41" s="21">
        <v>0</v>
      </c>
      <c r="DD41" s="21">
        <v>0</v>
      </c>
      <c r="DE41" s="22">
        <v>0</v>
      </c>
      <c r="DF41" s="21">
        <v>0</v>
      </c>
      <c r="DG41" s="21">
        <v>0</v>
      </c>
      <c r="DH41" s="22">
        <v>0</v>
      </c>
      <c r="DI41" s="21">
        <v>0</v>
      </c>
      <c r="DJ41" s="21">
        <v>0</v>
      </c>
      <c r="DK41" s="21">
        <v>0</v>
      </c>
      <c r="DL41" s="21">
        <v>-16930.22</v>
      </c>
    </row>
    <row r="42" spans="1:116" ht="12.75" customHeight="1" x14ac:dyDescent="0.2">
      <c r="A42" s="64" t="s">
        <v>215</v>
      </c>
      <c r="B42" s="20">
        <v>1048</v>
      </c>
      <c r="C42" s="65" t="s">
        <v>146</v>
      </c>
      <c r="D42" s="22">
        <v>1892185.7100000002</v>
      </c>
      <c r="E42" s="21">
        <v>1159456.7399999998</v>
      </c>
      <c r="F42" s="21">
        <v>336453.05000000022</v>
      </c>
      <c r="G42" s="21">
        <v>396275.92000000022</v>
      </c>
      <c r="H42" s="21">
        <v>0</v>
      </c>
      <c r="I42" s="21">
        <v>1031185.8800000001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344394.76000000007</v>
      </c>
      <c r="P42" s="21">
        <v>0</v>
      </c>
      <c r="Q42" s="21">
        <v>141684.84</v>
      </c>
      <c r="R42" s="21">
        <v>0</v>
      </c>
      <c r="S42" s="21">
        <v>0</v>
      </c>
      <c r="T42" s="21">
        <v>21868358.470000092</v>
      </c>
      <c r="U42" s="21">
        <v>0</v>
      </c>
      <c r="V42" s="21">
        <v>2570299.1500000004</v>
      </c>
      <c r="W42" s="21">
        <v>9653589.5800000094</v>
      </c>
      <c r="X42" s="21">
        <v>0</v>
      </c>
      <c r="Y42" s="21">
        <v>660159.21000000008</v>
      </c>
      <c r="Z42" s="21">
        <v>252032.06</v>
      </c>
      <c r="AA42" s="21">
        <v>0</v>
      </c>
      <c r="AB42" s="21">
        <v>0</v>
      </c>
      <c r="AC42" s="21">
        <v>30303.450000000019</v>
      </c>
      <c r="AD42" s="21">
        <v>39289.349999999926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3017.9700000000003</v>
      </c>
      <c r="AQ42" s="21">
        <v>0</v>
      </c>
      <c r="AR42" s="21">
        <v>0</v>
      </c>
      <c r="AS42" s="21">
        <v>0</v>
      </c>
      <c r="AT42" s="21">
        <v>3704357.2500000065</v>
      </c>
      <c r="AU42" s="21">
        <v>379235.54000000021</v>
      </c>
      <c r="AV42" s="21">
        <v>101752.69000000008</v>
      </c>
      <c r="AW42" s="21">
        <v>0</v>
      </c>
      <c r="AX42" s="21">
        <v>83338.610000000073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2003370.0700000087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30261.25999999998</v>
      </c>
      <c r="BM42" s="21">
        <v>0</v>
      </c>
      <c r="BN42" s="21">
        <v>169497.68000000017</v>
      </c>
      <c r="BO42" s="21">
        <v>0</v>
      </c>
      <c r="BP42" s="21">
        <v>183028.6</v>
      </c>
      <c r="BQ42" s="21">
        <v>0</v>
      </c>
      <c r="BR42" s="21">
        <v>31377.41</v>
      </c>
      <c r="BS42" s="21">
        <v>41926.409999999989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112939.79999999996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2">
        <v>652403.29</v>
      </c>
      <c r="CJ42" s="21">
        <v>0</v>
      </c>
      <c r="CK42" s="21">
        <v>0</v>
      </c>
      <c r="CL42" s="22">
        <v>652403.29</v>
      </c>
      <c r="CM42" s="21">
        <v>0</v>
      </c>
      <c r="CN42" s="21">
        <v>652403.29</v>
      </c>
      <c r="CO42" s="22">
        <v>0</v>
      </c>
      <c r="CP42" s="21">
        <v>0</v>
      </c>
      <c r="CQ42" s="21">
        <v>0</v>
      </c>
      <c r="CR42" s="21">
        <v>8205.6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2">
        <v>0</v>
      </c>
      <c r="DC42" s="21">
        <v>0</v>
      </c>
      <c r="DD42" s="21">
        <v>0</v>
      </c>
      <c r="DE42" s="22">
        <v>0</v>
      </c>
      <c r="DF42" s="21">
        <v>0</v>
      </c>
      <c r="DG42" s="21">
        <v>0</v>
      </c>
      <c r="DH42" s="22">
        <v>0</v>
      </c>
      <c r="DI42" s="21">
        <v>0</v>
      </c>
      <c r="DJ42" s="21">
        <v>0</v>
      </c>
      <c r="DK42" s="21">
        <v>0</v>
      </c>
      <c r="DL42" s="21">
        <v>45988194.640000112</v>
      </c>
    </row>
    <row r="43" spans="1:116" ht="14.1" customHeight="1" x14ac:dyDescent="0.2">
      <c r="A43" s="64" t="s">
        <v>217</v>
      </c>
      <c r="B43" s="20">
        <v>1049</v>
      </c>
      <c r="C43" s="65" t="s">
        <v>146</v>
      </c>
      <c r="D43" s="22">
        <v>576178.83000000112</v>
      </c>
      <c r="E43" s="21">
        <v>465546.41000000108</v>
      </c>
      <c r="F43" s="21">
        <v>0</v>
      </c>
      <c r="G43" s="21">
        <v>110632.42</v>
      </c>
      <c r="H43" s="21">
        <v>0</v>
      </c>
      <c r="I43" s="21">
        <v>3854063.420000006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25851300.580000229</v>
      </c>
      <c r="U43" s="21">
        <v>0</v>
      </c>
      <c r="V43" s="21">
        <v>15579355.689999988</v>
      </c>
      <c r="W43" s="21">
        <v>111796309.20000057</v>
      </c>
      <c r="X43" s="21">
        <v>0</v>
      </c>
      <c r="Y43" s="21">
        <v>2797.54</v>
      </c>
      <c r="Z43" s="21">
        <v>9090.0800000000017</v>
      </c>
      <c r="AA43" s="21">
        <v>0</v>
      </c>
      <c r="AB43" s="21">
        <v>0</v>
      </c>
      <c r="AC43" s="21">
        <v>90012.489999999991</v>
      </c>
      <c r="AD43" s="21">
        <v>17785.159999999985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468.87</v>
      </c>
      <c r="AQ43" s="21">
        <v>0</v>
      </c>
      <c r="AR43" s="21">
        <v>0</v>
      </c>
      <c r="AS43" s="21">
        <v>0</v>
      </c>
      <c r="AT43" s="21">
        <v>1478287.1600000001</v>
      </c>
      <c r="AU43" s="21">
        <v>49813.829999999987</v>
      </c>
      <c r="AV43" s="21">
        <v>38275.549999999996</v>
      </c>
      <c r="AW43" s="21">
        <v>0</v>
      </c>
      <c r="AX43" s="21">
        <v>37788.229999999989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931699.28999996406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827282.98000000347</v>
      </c>
      <c r="BO43" s="21">
        <v>0</v>
      </c>
      <c r="BP43" s="21">
        <v>7015.2100000000019</v>
      </c>
      <c r="BQ43" s="21">
        <v>0</v>
      </c>
      <c r="BR43" s="21">
        <v>0</v>
      </c>
      <c r="BS43" s="21">
        <v>31964.080000000013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2">
        <v>95762596.379999995</v>
      </c>
      <c r="CJ43" s="21">
        <v>0</v>
      </c>
      <c r="CK43" s="21">
        <v>75573143.299999997</v>
      </c>
      <c r="CL43" s="22">
        <v>20189453.079999998</v>
      </c>
      <c r="CM43" s="21">
        <v>998405.59000000102</v>
      </c>
      <c r="CN43" s="21">
        <v>19191047.489999998</v>
      </c>
      <c r="CO43" s="22">
        <v>0</v>
      </c>
      <c r="CP43" s="21">
        <v>0</v>
      </c>
      <c r="CQ43" s="21">
        <v>0</v>
      </c>
      <c r="CR43" s="21">
        <v>19309.689999999999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2">
        <v>0</v>
      </c>
      <c r="DC43" s="21">
        <v>0</v>
      </c>
      <c r="DD43" s="21">
        <v>0</v>
      </c>
      <c r="DE43" s="22">
        <v>0</v>
      </c>
      <c r="DF43" s="21">
        <v>0</v>
      </c>
      <c r="DG43" s="21">
        <v>0</v>
      </c>
      <c r="DH43" s="22">
        <v>0</v>
      </c>
      <c r="DI43" s="21">
        <v>0</v>
      </c>
      <c r="DJ43" s="21">
        <v>0</v>
      </c>
      <c r="DK43" s="21">
        <v>0</v>
      </c>
      <c r="DL43" s="21">
        <v>256961394.26000077</v>
      </c>
    </row>
    <row r="44" spans="1:116" ht="14.1" customHeight="1" x14ac:dyDescent="0.2">
      <c r="A44" s="64" t="s">
        <v>219</v>
      </c>
      <c r="B44" s="20">
        <v>1050</v>
      </c>
      <c r="C44" s="65" t="s">
        <v>146</v>
      </c>
      <c r="D44" s="22">
        <v>-25444.83</v>
      </c>
      <c r="E44" s="21">
        <v>0</v>
      </c>
      <c r="F44" s="21">
        <v>-25444.83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-61983.479999999996</v>
      </c>
      <c r="X44" s="21">
        <v>-869.01</v>
      </c>
      <c r="Y44" s="21">
        <v>0</v>
      </c>
      <c r="Z44" s="21">
        <v>-1226.6599999999999</v>
      </c>
      <c r="AA44" s="21">
        <v>0</v>
      </c>
      <c r="AB44" s="21">
        <v>0</v>
      </c>
      <c r="AC44" s="21">
        <v>0</v>
      </c>
      <c r="AD44" s="21">
        <v>-125500.70999999999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-443.45</v>
      </c>
      <c r="AL44" s="21">
        <v>0</v>
      </c>
      <c r="AM44" s="21">
        <v>-187140.87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-909493.20000000007</v>
      </c>
      <c r="AU44" s="21">
        <v>-3452.1600000000003</v>
      </c>
      <c r="AV44" s="21">
        <v>-210.79</v>
      </c>
      <c r="AW44" s="21">
        <v>0</v>
      </c>
      <c r="AX44" s="21">
        <v>-210.79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-15.150000000000002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-3609619.22</v>
      </c>
      <c r="BQ44" s="21">
        <v>0</v>
      </c>
      <c r="BR44" s="21">
        <v>-12524646.569999997</v>
      </c>
      <c r="BS44" s="21">
        <v>0</v>
      </c>
      <c r="BT44" s="21">
        <v>0</v>
      </c>
      <c r="BU44" s="21">
        <v>0</v>
      </c>
      <c r="BV44" s="21">
        <v>-63413.02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2">
        <v>0</v>
      </c>
      <c r="CJ44" s="21">
        <v>0</v>
      </c>
      <c r="CK44" s="21">
        <v>0</v>
      </c>
      <c r="CL44" s="22">
        <v>0</v>
      </c>
      <c r="CM44" s="21">
        <v>0</v>
      </c>
      <c r="CN44" s="21">
        <v>0</v>
      </c>
      <c r="CO44" s="22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2">
        <v>0</v>
      </c>
      <c r="DC44" s="21">
        <v>0</v>
      </c>
      <c r="DD44" s="21">
        <v>0</v>
      </c>
      <c r="DE44" s="22">
        <v>0</v>
      </c>
      <c r="DF44" s="21">
        <v>0</v>
      </c>
      <c r="DG44" s="21">
        <v>0</v>
      </c>
      <c r="DH44" s="22">
        <v>0</v>
      </c>
      <c r="DI44" s="21">
        <v>0</v>
      </c>
      <c r="DJ44" s="21">
        <v>0</v>
      </c>
      <c r="DK44" s="21">
        <v>0</v>
      </c>
      <c r="DL44" s="21">
        <v>-17513669.909999996</v>
      </c>
    </row>
    <row r="45" spans="1:116" ht="12.75" customHeight="1" x14ac:dyDescent="0.2">
      <c r="A45" s="64" t="s">
        <v>221</v>
      </c>
      <c r="B45" s="20">
        <v>1051</v>
      </c>
      <c r="C45" s="65" t="s">
        <v>146</v>
      </c>
      <c r="D45" s="22">
        <v>59009072.919999994</v>
      </c>
      <c r="E45" s="21">
        <v>221461.83</v>
      </c>
      <c r="F45" s="21">
        <v>23578950.879999995</v>
      </c>
      <c r="G45" s="21">
        <v>35208660.210000001</v>
      </c>
      <c r="H45" s="21">
        <v>926628.12</v>
      </c>
      <c r="I45" s="21">
        <v>15674.4</v>
      </c>
      <c r="J45" s="21">
        <v>0</v>
      </c>
      <c r="K45" s="21">
        <v>74976337.079999998</v>
      </c>
      <c r="L45" s="21">
        <v>0</v>
      </c>
      <c r="M45" s="21">
        <v>0</v>
      </c>
      <c r="N45" s="21">
        <v>120368.99</v>
      </c>
      <c r="O45" s="21">
        <v>6490211.5</v>
      </c>
      <c r="P45" s="21">
        <v>0</v>
      </c>
      <c r="Q45" s="21">
        <v>24892835.710000001</v>
      </c>
      <c r="R45" s="21">
        <v>0</v>
      </c>
      <c r="S45" s="21">
        <v>0</v>
      </c>
      <c r="T45" s="21">
        <v>0</v>
      </c>
      <c r="U45" s="21">
        <v>0</v>
      </c>
      <c r="V45" s="21">
        <v>87752</v>
      </c>
      <c r="W45" s="21">
        <v>3718974.88</v>
      </c>
      <c r="X45" s="21">
        <v>0</v>
      </c>
      <c r="Y45" s="21">
        <v>33414615.720000003</v>
      </c>
      <c r="Z45" s="21">
        <v>92140739.790000007</v>
      </c>
      <c r="AA45" s="21">
        <v>0</v>
      </c>
      <c r="AB45" s="21">
        <v>0</v>
      </c>
      <c r="AC45" s="21">
        <v>151422.74</v>
      </c>
      <c r="AD45" s="21">
        <v>18602871.849999998</v>
      </c>
      <c r="AE45" s="21">
        <v>0</v>
      </c>
      <c r="AF45" s="21">
        <v>1430149.75</v>
      </c>
      <c r="AG45" s="21">
        <v>24086374.490000002</v>
      </c>
      <c r="AH45" s="21">
        <v>0</v>
      </c>
      <c r="AI45" s="21">
        <v>57782586.859999999</v>
      </c>
      <c r="AJ45" s="21">
        <v>0</v>
      </c>
      <c r="AK45" s="21">
        <v>0</v>
      </c>
      <c r="AL45" s="21">
        <v>0</v>
      </c>
      <c r="AM45" s="21">
        <v>11335753.470000001</v>
      </c>
      <c r="AN45" s="21">
        <v>0</v>
      </c>
      <c r="AO45" s="21">
        <v>0</v>
      </c>
      <c r="AP45" s="21">
        <v>512312.5</v>
      </c>
      <c r="AQ45" s="21">
        <v>0</v>
      </c>
      <c r="AR45" s="21">
        <v>0</v>
      </c>
      <c r="AS45" s="21">
        <v>0</v>
      </c>
      <c r="AT45" s="21">
        <v>139132862.67000002</v>
      </c>
      <c r="AU45" s="21">
        <v>19663320.719999999</v>
      </c>
      <c r="AV45" s="21">
        <v>2615491.42</v>
      </c>
      <c r="AW45" s="21">
        <v>0</v>
      </c>
      <c r="AX45" s="21">
        <v>2846203.2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8970571.120000001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1468.08</v>
      </c>
      <c r="BM45" s="21">
        <v>14037493.26</v>
      </c>
      <c r="BN45" s="21">
        <v>21084487.18</v>
      </c>
      <c r="BO45" s="21">
        <v>0</v>
      </c>
      <c r="BP45" s="21">
        <v>18482345.729999997</v>
      </c>
      <c r="BQ45" s="21">
        <v>51758.87</v>
      </c>
      <c r="BR45" s="21">
        <v>36701824.480000004</v>
      </c>
      <c r="BS45" s="21">
        <v>14252903.23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2">
        <v>10685236.469999999</v>
      </c>
      <c r="CJ45" s="21">
        <v>0</v>
      </c>
      <c r="CK45" s="21">
        <v>10685236.469999999</v>
      </c>
      <c r="CL45" s="22">
        <v>0</v>
      </c>
      <c r="CM45" s="21">
        <v>0</v>
      </c>
      <c r="CN45" s="21">
        <v>0</v>
      </c>
      <c r="CO45" s="22">
        <v>0</v>
      </c>
      <c r="CP45" s="21">
        <v>0</v>
      </c>
      <c r="CQ45" s="21">
        <v>0</v>
      </c>
      <c r="CR45" s="21">
        <v>10821494.6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2">
        <v>0</v>
      </c>
      <c r="DC45" s="21">
        <v>0</v>
      </c>
      <c r="DD45" s="21">
        <v>0</v>
      </c>
      <c r="DE45" s="22">
        <v>0</v>
      </c>
      <c r="DF45" s="21">
        <v>0</v>
      </c>
      <c r="DG45" s="21">
        <v>0</v>
      </c>
      <c r="DH45" s="22">
        <v>0</v>
      </c>
      <c r="DI45" s="21">
        <v>0</v>
      </c>
      <c r="DJ45" s="21">
        <v>0</v>
      </c>
      <c r="DK45" s="21">
        <v>0</v>
      </c>
      <c r="DL45" s="21">
        <v>709042143.80000019</v>
      </c>
    </row>
    <row r="46" spans="1:116" ht="12.75" customHeight="1" x14ac:dyDescent="0.2">
      <c r="A46" s="64" t="s">
        <v>223</v>
      </c>
      <c r="B46" s="20">
        <v>1052</v>
      </c>
      <c r="C46" s="65" t="s">
        <v>146</v>
      </c>
      <c r="D46" s="22">
        <v>47811.05</v>
      </c>
      <c r="E46" s="21">
        <v>7151.22</v>
      </c>
      <c r="F46" s="21">
        <v>0</v>
      </c>
      <c r="G46" s="21">
        <v>40659.83</v>
      </c>
      <c r="H46" s="21">
        <v>0</v>
      </c>
      <c r="I46" s="21">
        <v>246097.11999999997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4064044.9999999995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1125598.9799999997</v>
      </c>
      <c r="W46" s="21">
        <v>6638906.4199999999</v>
      </c>
      <c r="X46" s="21">
        <v>0</v>
      </c>
      <c r="Y46" s="21">
        <v>36358.22</v>
      </c>
      <c r="Z46" s="21">
        <v>1305745.6599999999</v>
      </c>
      <c r="AA46" s="21">
        <v>0</v>
      </c>
      <c r="AB46" s="21">
        <v>0</v>
      </c>
      <c r="AC46" s="21">
        <v>67.069999999999993</v>
      </c>
      <c r="AD46" s="21">
        <v>164.009999999999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55</v>
      </c>
      <c r="AQ46" s="21">
        <v>0</v>
      </c>
      <c r="AR46" s="21">
        <v>0</v>
      </c>
      <c r="AS46" s="21">
        <v>0</v>
      </c>
      <c r="AT46" s="21">
        <v>11866007.470000006</v>
      </c>
      <c r="AU46" s="21">
        <v>55537.450000000012</v>
      </c>
      <c r="AV46" s="21">
        <v>1144.21</v>
      </c>
      <c r="AW46" s="21">
        <v>0</v>
      </c>
      <c r="AX46" s="21">
        <v>3.46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80178.73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28393.390000000003</v>
      </c>
      <c r="BO46" s="21">
        <v>0</v>
      </c>
      <c r="BP46" s="21">
        <v>40132.709999999992</v>
      </c>
      <c r="BQ46" s="21">
        <v>0</v>
      </c>
      <c r="BR46" s="21">
        <v>30011045.829999998</v>
      </c>
      <c r="BS46" s="21">
        <v>667.94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130.80000000000001</v>
      </c>
      <c r="CI46" s="22">
        <v>22595.129999999997</v>
      </c>
      <c r="CJ46" s="21">
        <v>0</v>
      </c>
      <c r="CK46" s="21">
        <v>7559.15</v>
      </c>
      <c r="CL46" s="22">
        <v>15035.979999999996</v>
      </c>
      <c r="CM46" s="21">
        <v>15035.979999999996</v>
      </c>
      <c r="CN46" s="21">
        <v>0</v>
      </c>
      <c r="CO46" s="22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2">
        <v>0</v>
      </c>
      <c r="DC46" s="21">
        <v>0</v>
      </c>
      <c r="DD46" s="21">
        <v>0</v>
      </c>
      <c r="DE46" s="22">
        <v>0</v>
      </c>
      <c r="DF46" s="21">
        <v>0</v>
      </c>
      <c r="DG46" s="21">
        <v>0</v>
      </c>
      <c r="DH46" s="22">
        <v>0</v>
      </c>
      <c r="DI46" s="21">
        <v>0</v>
      </c>
      <c r="DJ46" s="21">
        <v>0</v>
      </c>
      <c r="DK46" s="21">
        <v>0</v>
      </c>
      <c r="DL46" s="21">
        <v>55570685.650000006</v>
      </c>
    </row>
    <row r="47" spans="1:116" ht="12.75" customHeight="1" x14ac:dyDescent="0.2">
      <c r="A47" s="64" t="s">
        <v>225</v>
      </c>
      <c r="B47" s="20">
        <v>1053</v>
      </c>
      <c r="C47" s="65" t="s">
        <v>146</v>
      </c>
      <c r="D47" s="22">
        <v>3248017.01</v>
      </c>
      <c r="E47" s="21">
        <v>3248017.01</v>
      </c>
      <c r="F47" s="21">
        <v>0</v>
      </c>
      <c r="G47" s="21">
        <v>0</v>
      </c>
      <c r="H47" s="21">
        <v>0</v>
      </c>
      <c r="I47" s="21">
        <v>3081991.9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1135207090.5899982</v>
      </c>
      <c r="U47" s="21">
        <v>0</v>
      </c>
      <c r="V47" s="21">
        <v>150970902.25999999</v>
      </c>
      <c r="W47" s="21">
        <v>324196569.28999996</v>
      </c>
      <c r="X47" s="21">
        <v>0</v>
      </c>
      <c r="Y47" s="21">
        <v>0</v>
      </c>
      <c r="Z47" s="21">
        <v>297325.12000000011</v>
      </c>
      <c r="AA47" s="21">
        <v>0</v>
      </c>
      <c r="AB47" s="21">
        <v>0</v>
      </c>
      <c r="AC47" s="21">
        <v>54413.609999999986</v>
      </c>
      <c r="AD47" s="21">
        <v>395706.71999999974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666807.14599999995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7945253.8500000015</v>
      </c>
      <c r="AU47" s="21">
        <v>179206.06000000006</v>
      </c>
      <c r="AV47" s="21">
        <v>537471.23000000021</v>
      </c>
      <c r="AW47" s="21">
        <v>0</v>
      </c>
      <c r="AX47" s="21">
        <v>180934.5199999999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92391967.029999971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179206.06000000006</v>
      </c>
      <c r="BM47" s="21">
        <v>0</v>
      </c>
      <c r="BN47" s="21">
        <v>6218875.5800000057</v>
      </c>
      <c r="BO47" s="21">
        <v>0</v>
      </c>
      <c r="BP47" s="21">
        <v>12198.779999999999</v>
      </c>
      <c r="BQ47" s="21">
        <v>0</v>
      </c>
      <c r="BR47" s="21">
        <v>0</v>
      </c>
      <c r="BS47" s="21">
        <v>81873.729999999981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2">
        <v>109160159.13999997</v>
      </c>
      <c r="CJ47" s="21">
        <v>0</v>
      </c>
      <c r="CK47" s="21">
        <v>3821686.8900000006</v>
      </c>
      <c r="CL47" s="22">
        <v>105338472.24999997</v>
      </c>
      <c r="CM47" s="21">
        <v>15425355.699999996</v>
      </c>
      <c r="CN47" s="21">
        <v>89913116.549999982</v>
      </c>
      <c r="CO47" s="22">
        <v>0</v>
      </c>
      <c r="CP47" s="21">
        <v>0</v>
      </c>
      <c r="CQ47" s="21">
        <v>0</v>
      </c>
      <c r="CR47" s="21">
        <v>22735230.010000005</v>
      </c>
      <c r="CS47" s="21">
        <v>0</v>
      </c>
      <c r="CT47" s="21">
        <v>385153.91999999993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2">
        <v>0</v>
      </c>
      <c r="DC47" s="21">
        <v>0</v>
      </c>
      <c r="DD47" s="21">
        <v>0</v>
      </c>
      <c r="DE47" s="22">
        <v>0</v>
      </c>
      <c r="DF47" s="21">
        <v>0</v>
      </c>
      <c r="DG47" s="21">
        <v>0</v>
      </c>
      <c r="DH47" s="22">
        <v>0</v>
      </c>
      <c r="DI47" s="21">
        <v>0</v>
      </c>
      <c r="DJ47" s="21">
        <v>0</v>
      </c>
      <c r="DK47" s="21">
        <v>0</v>
      </c>
      <c r="DL47" s="21">
        <v>1858126353.5559976</v>
      </c>
    </row>
    <row r="48" spans="1:116" ht="12.75" customHeight="1" x14ac:dyDescent="0.2">
      <c r="A48" s="64" t="s">
        <v>227</v>
      </c>
      <c r="B48" s="20">
        <v>1054</v>
      </c>
      <c r="C48" s="65" t="s">
        <v>146</v>
      </c>
      <c r="D48" s="22">
        <v>25653190.030000005</v>
      </c>
      <c r="E48" s="21">
        <v>1693761.2100000011</v>
      </c>
      <c r="F48" s="21">
        <v>22740678.660000004</v>
      </c>
      <c r="G48" s="21">
        <v>1218750.1599999999</v>
      </c>
      <c r="H48" s="21">
        <v>541691.73</v>
      </c>
      <c r="I48" s="21">
        <v>951711.46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9473663.4899999984</v>
      </c>
      <c r="P48" s="21">
        <v>0</v>
      </c>
      <c r="Q48" s="21">
        <v>61845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220091011.13999963</v>
      </c>
      <c r="X48" s="21">
        <v>0</v>
      </c>
      <c r="Y48" s="21">
        <v>1461279.8199999996</v>
      </c>
      <c r="Z48" s="21">
        <v>3236001.8099999949</v>
      </c>
      <c r="AA48" s="21">
        <v>0</v>
      </c>
      <c r="AB48" s="21">
        <v>0</v>
      </c>
      <c r="AC48" s="21">
        <v>135403.67999999996</v>
      </c>
      <c r="AD48" s="21">
        <v>14647902.190000018</v>
      </c>
      <c r="AE48" s="21">
        <v>0</v>
      </c>
      <c r="AF48" s="21">
        <v>25751127.649999626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2700</v>
      </c>
      <c r="AN48" s="21">
        <v>0</v>
      </c>
      <c r="AO48" s="21">
        <v>0</v>
      </c>
      <c r="AP48" s="21">
        <v>167</v>
      </c>
      <c r="AQ48" s="21">
        <v>0</v>
      </c>
      <c r="AR48" s="21">
        <v>0</v>
      </c>
      <c r="AS48" s="21">
        <v>0</v>
      </c>
      <c r="AT48" s="21">
        <v>51551302.010000058</v>
      </c>
      <c r="AU48" s="21">
        <v>15596848.940000005</v>
      </c>
      <c r="AV48" s="21">
        <v>2566122.0099999984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3326386.3900000085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709344.25000000047</v>
      </c>
      <c r="BO48" s="21">
        <v>0</v>
      </c>
      <c r="BP48" s="21">
        <v>81765455.259999931</v>
      </c>
      <c r="BQ48" s="21">
        <v>29589.32</v>
      </c>
      <c r="BR48" s="21">
        <v>1307128.9099999999</v>
      </c>
      <c r="BS48" s="21">
        <v>247274.97000000006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2">
        <v>6103358.9700000184</v>
      </c>
      <c r="CJ48" s="21">
        <v>47000</v>
      </c>
      <c r="CK48" s="21">
        <v>0</v>
      </c>
      <c r="CL48" s="22">
        <v>6056358.9700000184</v>
      </c>
      <c r="CM48" s="21">
        <v>0</v>
      </c>
      <c r="CN48" s="21">
        <v>6056358.9700000184</v>
      </c>
      <c r="CO48" s="22">
        <v>0</v>
      </c>
      <c r="CP48" s="21">
        <v>0</v>
      </c>
      <c r="CQ48" s="21">
        <v>0</v>
      </c>
      <c r="CR48" s="21">
        <v>19223.68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2">
        <v>0</v>
      </c>
      <c r="DC48" s="21">
        <v>0</v>
      </c>
      <c r="DD48" s="21">
        <v>0</v>
      </c>
      <c r="DE48" s="22">
        <v>0</v>
      </c>
      <c r="DF48" s="21">
        <v>0</v>
      </c>
      <c r="DG48" s="21">
        <v>0</v>
      </c>
      <c r="DH48" s="22">
        <v>0</v>
      </c>
      <c r="DI48" s="21">
        <v>0</v>
      </c>
      <c r="DJ48" s="21">
        <v>0</v>
      </c>
      <c r="DK48" s="21">
        <v>0</v>
      </c>
      <c r="DL48" s="21">
        <v>465229729.70999932</v>
      </c>
    </row>
    <row r="49" spans="1:116" ht="12.75" customHeight="1" x14ac:dyDescent="0.2">
      <c r="A49" s="64" t="s">
        <v>229</v>
      </c>
      <c r="B49" s="20">
        <v>1055</v>
      </c>
      <c r="C49" s="65" t="s">
        <v>146</v>
      </c>
      <c r="D49" s="22">
        <v>2789562.7800000003</v>
      </c>
      <c r="E49" s="21">
        <v>249304.31</v>
      </c>
      <c r="F49" s="21">
        <v>2431922.37</v>
      </c>
      <c r="G49" s="21">
        <v>108336.1</v>
      </c>
      <c r="H49" s="21">
        <v>4820.3100000000004</v>
      </c>
      <c r="I49" s="21">
        <v>346492.05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10727034.25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18039711.989999998</v>
      </c>
      <c r="W49" s="21">
        <v>205040244.13999999</v>
      </c>
      <c r="X49" s="21">
        <v>0</v>
      </c>
      <c r="Y49" s="21">
        <v>16720.88</v>
      </c>
      <c r="Z49" s="21">
        <v>454356.31</v>
      </c>
      <c r="AA49" s="21">
        <v>281.25</v>
      </c>
      <c r="AB49" s="21">
        <v>5475.27</v>
      </c>
      <c r="AC49" s="21">
        <v>49768.8299999999</v>
      </c>
      <c r="AD49" s="21">
        <v>415458.31</v>
      </c>
      <c r="AE49" s="21">
        <v>0</v>
      </c>
      <c r="AF49" s="21">
        <v>9400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47044.5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8450178.6500000004</v>
      </c>
      <c r="AU49" s="21">
        <v>472616.33</v>
      </c>
      <c r="AV49" s="21">
        <v>1365244.64</v>
      </c>
      <c r="AW49" s="21">
        <v>0</v>
      </c>
      <c r="AX49" s="21">
        <v>459928.04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956930.92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1824142.74</v>
      </c>
      <c r="BO49" s="21">
        <v>0</v>
      </c>
      <c r="BP49" s="21">
        <v>-4621272.7699999996</v>
      </c>
      <c r="BQ49" s="21">
        <v>0</v>
      </c>
      <c r="BR49" s="21">
        <v>205175.15</v>
      </c>
      <c r="BS49" s="21">
        <v>1157775.98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893.97</v>
      </c>
      <c r="CI49" s="22">
        <v>82332950.13000001</v>
      </c>
      <c r="CJ49" s="21">
        <v>842570.03</v>
      </c>
      <c r="CK49" s="21">
        <v>0</v>
      </c>
      <c r="CL49" s="22">
        <v>79576705.400000006</v>
      </c>
      <c r="CM49" s="21">
        <v>0</v>
      </c>
      <c r="CN49" s="21">
        <v>79576705.400000006</v>
      </c>
      <c r="CO49" s="22">
        <v>1913674.7</v>
      </c>
      <c r="CP49" s="21">
        <v>0</v>
      </c>
      <c r="CQ49" s="21">
        <v>1913674.7</v>
      </c>
      <c r="CR49" s="21">
        <v>59486.03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2">
        <v>0</v>
      </c>
      <c r="DC49" s="21">
        <v>0</v>
      </c>
      <c r="DD49" s="21">
        <v>0</v>
      </c>
      <c r="DE49" s="22">
        <v>0</v>
      </c>
      <c r="DF49" s="21">
        <v>0</v>
      </c>
      <c r="DG49" s="21">
        <v>0</v>
      </c>
      <c r="DH49" s="22">
        <v>0</v>
      </c>
      <c r="DI49" s="21">
        <v>0</v>
      </c>
      <c r="DJ49" s="21">
        <v>0</v>
      </c>
      <c r="DK49" s="21">
        <v>0</v>
      </c>
      <c r="DL49" s="21">
        <v>330610420.67999995</v>
      </c>
    </row>
    <row r="50" spans="1:116" ht="12.75" customHeight="1" x14ac:dyDescent="0.2">
      <c r="A50" s="64" t="s">
        <v>231</v>
      </c>
      <c r="B50" s="20">
        <v>1056</v>
      </c>
      <c r="C50" s="65" t="s">
        <v>146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2">
        <v>0</v>
      </c>
      <c r="CJ50" s="21">
        <v>0</v>
      </c>
      <c r="CK50" s="21">
        <v>0</v>
      </c>
      <c r="CL50" s="22">
        <v>0</v>
      </c>
      <c r="CM50" s="21">
        <v>0</v>
      </c>
      <c r="CN50" s="21">
        <v>0</v>
      </c>
      <c r="CO50" s="22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2">
        <v>0</v>
      </c>
      <c r="DC50" s="21">
        <v>0</v>
      </c>
      <c r="DD50" s="21">
        <v>0</v>
      </c>
      <c r="DE50" s="22">
        <v>0</v>
      </c>
      <c r="DF50" s="21">
        <v>0</v>
      </c>
      <c r="DG50" s="21">
        <v>0</v>
      </c>
      <c r="DH50" s="22">
        <v>0</v>
      </c>
      <c r="DI50" s="21">
        <v>0</v>
      </c>
      <c r="DJ50" s="21">
        <v>0</v>
      </c>
      <c r="DK50" s="21">
        <v>0</v>
      </c>
      <c r="DL50" s="21">
        <v>0</v>
      </c>
    </row>
    <row r="51" spans="1:116" ht="12.75" customHeight="1" x14ac:dyDescent="0.2">
      <c r="A51" s="64" t="s">
        <v>233</v>
      </c>
      <c r="B51" s="20">
        <v>1057</v>
      </c>
      <c r="C51" s="65" t="s">
        <v>146</v>
      </c>
      <c r="D51" s="22">
        <v>816.45</v>
      </c>
      <c r="E51" s="21">
        <v>0</v>
      </c>
      <c r="F51" s="21">
        <v>816.45</v>
      </c>
      <c r="G51" s="21">
        <v>0</v>
      </c>
      <c r="H51" s="21">
        <v>0</v>
      </c>
      <c r="I51" s="21">
        <v>4843.16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5561.1900000000005</v>
      </c>
      <c r="W51" s="21">
        <v>303410.47000000003</v>
      </c>
      <c r="X51" s="21">
        <v>0</v>
      </c>
      <c r="Y51" s="21">
        <v>25.99</v>
      </c>
      <c r="Z51" s="21">
        <v>133.11000000000001</v>
      </c>
      <c r="AA51" s="21">
        <v>0</v>
      </c>
      <c r="AB51" s="21">
        <v>0</v>
      </c>
      <c r="AC51" s="21">
        <v>1842.75</v>
      </c>
      <c r="AD51" s="21">
        <v>272.45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25642.5</v>
      </c>
      <c r="AU51" s="21">
        <v>128.99</v>
      </c>
      <c r="AV51" s="21">
        <v>138.21</v>
      </c>
      <c r="AW51" s="21">
        <v>0</v>
      </c>
      <c r="AX51" s="21">
        <v>46.07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796.87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219.11</v>
      </c>
      <c r="BO51" s="21">
        <v>0</v>
      </c>
      <c r="BP51" s="21">
        <v>0</v>
      </c>
      <c r="BQ51" s="21">
        <v>0</v>
      </c>
      <c r="BR51" s="21">
        <v>0</v>
      </c>
      <c r="BS51" s="21">
        <v>25757.440000000002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2">
        <v>0</v>
      </c>
      <c r="CJ51" s="21">
        <v>0</v>
      </c>
      <c r="CK51" s="21">
        <v>0</v>
      </c>
      <c r="CL51" s="22">
        <v>0</v>
      </c>
      <c r="CM51" s="21">
        <v>0</v>
      </c>
      <c r="CN51" s="21">
        <v>0</v>
      </c>
      <c r="CO51" s="22">
        <v>0</v>
      </c>
      <c r="CP51" s="21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2">
        <v>0</v>
      </c>
      <c r="DC51" s="21">
        <v>0</v>
      </c>
      <c r="DD51" s="21">
        <v>0</v>
      </c>
      <c r="DE51" s="22">
        <v>0</v>
      </c>
      <c r="DF51" s="21">
        <v>0</v>
      </c>
      <c r="DG51" s="21">
        <v>0</v>
      </c>
      <c r="DH51" s="22">
        <v>0</v>
      </c>
      <c r="DI51" s="21">
        <v>0</v>
      </c>
      <c r="DJ51" s="21">
        <v>0</v>
      </c>
      <c r="DK51" s="21">
        <v>0</v>
      </c>
      <c r="DL51" s="21">
        <v>369634.76</v>
      </c>
    </row>
    <row r="52" spans="1:116" ht="12.75" customHeight="1" x14ac:dyDescent="0.2">
      <c r="A52" s="64" t="s">
        <v>235</v>
      </c>
      <c r="B52" s="20">
        <v>1058</v>
      </c>
      <c r="C52" s="65" t="s">
        <v>146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2635672.41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225544.5</v>
      </c>
      <c r="X52" s="21">
        <v>0</v>
      </c>
      <c r="Y52" s="21">
        <v>24861.69</v>
      </c>
      <c r="Z52" s="21">
        <v>35417.25</v>
      </c>
      <c r="AA52" s="21">
        <v>0</v>
      </c>
      <c r="AB52" s="21">
        <v>0</v>
      </c>
      <c r="AC52" s="21">
        <v>2533.15</v>
      </c>
      <c r="AD52" s="21">
        <v>16094.54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15704.54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1442680.29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1441502.94</v>
      </c>
      <c r="BO52" s="21">
        <v>0</v>
      </c>
      <c r="BP52" s="21">
        <v>0</v>
      </c>
      <c r="BQ52" s="21">
        <v>0</v>
      </c>
      <c r="BR52" s="21">
        <v>0</v>
      </c>
      <c r="BS52" s="21">
        <v>4030107.92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2">
        <v>3016300</v>
      </c>
      <c r="CJ52" s="21">
        <v>0</v>
      </c>
      <c r="CK52" s="21">
        <v>0</v>
      </c>
      <c r="CL52" s="22">
        <v>3016300</v>
      </c>
      <c r="CM52" s="21">
        <v>3016300</v>
      </c>
      <c r="CN52" s="21">
        <v>0</v>
      </c>
      <c r="CO52" s="22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2">
        <v>0</v>
      </c>
      <c r="DC52" s="21">
        <v>0</v>
      </c>
      <c r="DD52" s="21">
        <v>0</v>
      </c>
      <c r="DE52" s="22">
        <v>0</v>
      </c>
      <c r="DF52" s="21">
        <v>0</v>
      </c>
      <c r="DG52" s="21">
        <v>0</v>
      </c>
      <c r="DH52" s="22">
        <v>0</v>
      </c>
      <c r="DI52" s="21">
        <v>0</v>
      </c>
      <c r="DJ52" s="21">
        <v>0</v>
      </c>
      <c r="DK52" s="21">
        <v>0</v>
      </c>
      <c r="DL52" s="21">
        <v>12886419.23</v>
      </c>
    </row>
    <row r="53" spans="1:116" ht="12.75" customHeight="1" x14ac:dyDescent="0.2">
      <c r="A53" s="64" t="s">
        <v>237</v>
      </c>
      <c r="B53" s="20">
        <v>1059</v>
      </c>
      <c r="C53" s="65" t="s">
        <v>146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2">
        <v>0</v>
      </c>
      <c r="CJ53" s="21">
        <v>0</v>
      </c>
      <c r="CK53" s="21">
        <v>0</v>
      </c>
      <c r="CL53" s="22">
        <v>0</v>
      </c>
      <c r="CM53" s="21">
        <v>0</v>
      </c>
      <c r="CN53" s="21">
        <v>0</v>
      </c>
      <c r="CO53" s="22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2">
        <v>0</v>
      </c>
      <c r="DC53" s="21">
        <v>0</v>
      </c>
      <c r="DD53" s="21">
        <v>0</v>
      </c>
      <c r="DE53" s="22">
        <v>0</v>
      </c>
      <c r="DF53" s="21">
        <v>0</v>
      </c>
      <c r="DG53" s="21">
        <v>0</v>
      </c>
      <c r="DH53" s="22">
        <v>0</v>
      </c>
      <c r="DI53" s="21">
        <v>0</v>
      </c>
      <c r="DJ53" s="21">
        <v>0</v>
      </c>
      <c r="DK53" s="21">
        <v>0</v>
      </c>
      <c r="DL53" s="21">
        <v>0</v>
      </c>
    </row>
    <row r="54" spans="1:116" ht="12.75" customHeight="1" x14ac:dyDescent="0.2">
      <c r="A54" s="64" t="s">
        <v>239</v>
      </c>
      <c r="B54" s="20">
        <v>1060</v>
      </c>
      <c r="C54" s="65" t="s">
        <v>146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2">
        <v>0</v>
      </c>
      <c r="CJ54" s="21">
        <v>0</v>
      </c>
      <c r="CK54" s="21">
        <v>0</v>
      </c>
      <c r="CL54" s="22">
        <v>0</v>
      </c>
      <c r="CM54" s="21">
        <v>0</v>
      </c>
      <c r="CN54" s="21">
        <v>0</v>
      </c>
      <c r="CO54" s="22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2">
        <v>0</v>
      </c>
      <c r="DC54" s="21">
        <v>0</v>
      </c>
      <c r="DD54" s="21">
        <v>0</v>
      </c>
      <c r="DE54" s="22">
        <v>0</v>
      </c>
      <c r="DF54" s="21">
        <v>0</v>
      </c>
      <c r="DG54" s="21">
        <v>0</v>
      </c>
      <c r="DH54" s="22">
        <v>0</v>
      </c>
      <c r="DI54" s="21">
        <v>0</v>
      </c>
      <c r="DJ54" s="21">
        <v>0</v>
      </c>
      <c r="DK54" s="21">
        <v>0</v>
      </c>
      <c r="DL54" s="21">
        <v>0</v>
      </c>
    </row>
    <row r="55" spans="1:116" ht="12.75" customHeight="1" x14ac:dyDescent="0.2">
      <c r="A55" s="64" t="s">
        <v>241</v>
      </c>
      <c r="B55" s="20">
        <v>1061</v>
      </c>
      <c r="C55" s="65" t="s">
        <v>146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2">
        <v>611588393.80000019</v>
      </c>
      <c r="CJ55" s="21">
        <v>0</v>
      </c>
      <c r="CK55" s="21">
        <v>0</v>
      </c>
      <c r="CL55" s="22">
        <v>35165050.660000034</v>
      </c>
      <c r="CM55" s="21">
        <v>672292.52999999991</v>
      </c>
      <c r="CN55" s="21">
        <v>34492758.130000032</v>
      </c>
      <c r="CO55" s="22">
        <v>576423343.1400001</v>
      </c>
      <c r="CP55" s="21">
        <v>59507541.900000006</v>
      </c>
      <c r="CQ55" s="21">
        <v>516915801.24000007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2">
        <v>0</v>
      </c>
      <c r="DC55" s="21">
        <v>0</v>
      </c>
      <c r="DD55" s="21">
        <v>0</v>
      </c>
      <c r="DE55" s="22">
        <v>0</v>
      </c>
      <c r="DF55" s="21">
        <v>0</v>
      </c>
      <c r="DG55" s="21">
        <v>0</v>
      </c>
      <c r="DH55" s="22">
        <v>0</v>
      </c>
      <c r="DI55" s="21">
        <v>0</v>
      </c>
      <c r="DJ55" s="21">
        <v>0</v>
      </c>
      <c r="DK55" s="21">
        <v>0</v>
      </c>
      <c r="DL55" s="21">
        <v>611588393.79999995</v>
      </c>
    </row>
    <row r="56" spans="1:116" ht="12.75" customHeight="1" x14ac:dyDescent="0.2">
      <c r="A56" s="64" t="s">
        <v>243</v>
      </c>
      <c r="B56" s="20">
        <v>2001</v>
      </c>
      <c r="C56" s="65" t="s">
        <v>146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2">
        <v>9167901843.7351456</v>
      </c>
      <c r="CJ56" s="21">
        <v>0</v>
      </c>
      <c r="CK56" s="21">
        <v>1218.3552</v>
      </c>
      <c r="CL56" s="22">
        <v>786247729.35050333</v>
      </c>
      <c r="CM56" s="21">
        <v>7013861.2000000011</v>
      </c>
      <c r="CN56" s="21">
        <v>779233868.15050328</v>
      </c>
      <c r="CO56" s="22">
        <v>8381652896.0294428</v>
      </c>
      <c r="CP56" s="21">
        <v>246033883.2554999</v>
      </c>
      <c r="CQ56" s="21">
        <v>8135619012.7739429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2">
        <v>0</v>
      </c>
      <c r="DC56" s="21">
        <v>0</v>
      </c>
      <c r="DD56" s="21">
        <v>0</v>
      </c>
      <c r="DE56" s="22">
        <v>0</v>
      </c>
      <c r="DF56" s="21">
        <v>0</v>
      </c>
      <c r="DG56" s="21">
        <v>0</v>
      </c>
      <c r="DH56" s="22">
        <v>0</v>
      </c>
      <c r="DI56" s="21">
        <v>0</v>
      </c>
      <c r="DJ56" s="21">
        <v>0</v>
      </c>
      <c r="DK56" s="21">
        <v>0</v>
      </c>
      <c r="DL56" s="21">
        <v>9167901843.7351475</v>
      </c>
    </row>
    <row r="57" spans="1:116" ht="12.75" customHeight="1" x14ac:dyDescent="0.2">
      <c r="A57" s="64" t="s">
        <v>245</v>
      </c>
      <c r="B57" s="20">
        <v>2002</v>
      </c>
      <c r="C57" s="65" t="s">
        <v>246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2">
        <v>0</v>
      </c>
      <c r="CJ57" s="21">
        <v>0</v>
      </c>
      <c r="CK57" s="21">
        <v>0</v>
      </c>
      <c r="CL57" s="22">
        <v>0</v>
      </c>
      <c r="CM57" s="21">
        <v>0</v>
      </c>
      <c r="CN57" s="21">
        <v>0</v>
      </c>
      <c r="CO57" s="22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2">
        <v>0</v>
      </c>
      <c r="DC57" s="21">
        <v>0</v>
      </c>
      <c r="DD57" s="21">
        <v>0</v>
      </c>
      <c r="DE57" s="22">
        <v>0</v>
      </c>
      <c r="DF57" s="21">
        <v>0</v>
      </c>
      <c r="DG57" s="21">
        <v>0</v>
      </c>
      <c r="DH57" s="22">
        <v>0</v>
      </c>
      <c r="DI57" s="21">
        <v>0</v>
      </c>
      <c r="DJ57" s="21">
        <v>0</v>
      </c>
      <c r="DK57" s="21">
        <v>0</v>
      </c>
      <c r="DL57" s="21">
        <v>0</v>
      </c>
    </row>
    <row r="58" spans="1:116" ht="12.75" customHeight="1" x14ac:dyDescent="0.2">
      <c r="A58" s="64" t="s">
        <v>248</v>
      </c>
      <c r="B58" s="20">
        <v>2005</v>
      </c>
      <c r="C58" s="65" t="s">
        <v>246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2">
        <v>226367555.55000001</v>
      </c>
      <c r="CJ58" s="21">
        <v>3250.4</v>
      </c>
      <c r="CK58" s="21">
        <v>1970214.6800000002</v>
      </c>
      <c r="CL58" s="22">
        <v>55235302.170000002</v>
      </c>
      <c r="CM58" s="21">
        <v>184959.5</v>
      </c>
      <c r="CN58" s="21">
        <v>55050342.670000002</v>
      </c>
      <c r="CO58" s="22">
        <v>169158788.30000001</v>
      </c>
      <c r="CP58" s="21">
        <v>5916145.1100000003</v>
      </c>
      <c r="CQ58" s="21">
        <v>163242643.19</v>
      </c>
      <c r="CR58" s="21">
        <v>13229373.360000001</v>
      </c>
      <c r="CS58" s="21">
        <v>0</v>
      </c>
      <c r="CT58" s="21">
        <v>0</v>
      </c>
      <c r="CU58" s="21">
        <v>0</v>
      </c>
      <c r="CV58" s="21">
        <v>11710.39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2">
        <v>0</v>
      </c>
      <c r="DC58" s="21">
        <v>0</v>
      </c>
      <c r="DD58" s="21">
        <v>0</v>
      </c>
      <c r="DE58" s="22">
        <v>0</v>
      </c>
      <c r="DF58" s="21">
        <v>0</v>
      </c>
      <c r="DG58" s="21">
        <v>0</v>
      </c>
      <c r="DH58" s="22">
        <v>0</v>
      </c>
      <c r="DI58" s="21">
        <v>0</v>
      </c>
      <c r="DJ58" s="21">
        <v>0</v>
      </c>
      <c r="DK58" s="21">
        <v>0</v>
      </c>
      <c r="DL58" s="21">
        <v>239608639.30000019</v>
      </c>
    </row>
    <row r="59" spans="1:116" ht="12.75" customHeight="1" x14ac:dyDescent="0.2">
      <c r="A59" s="64" t="s">
        <v>250</v>
      </c>
      <c r="B59" s="20">
        <v>2006</v>
      </c>
      <c r="C59" s="65" t="s">
        <v>251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-79.3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2">
        <v>0</v>
      </c>
      <c r="CJ59" s="21">
        <v>0</v>
      </c>
      <c r="CK59" s="21">
        <v>0</v>
      </c>
      <c r="CL59" s="22">
        <v>0</v>
      </c>
      <c r="CM59" s="21">
        <v>0</v>
      </c>
      <c r="CN59" s="21">
        <v>0</v>
      </c>
      <c r="CO59" s="22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87519426.530000001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2">
        <v>0</v>
      </c>
      <c r="DC59" s="21">
        <v>0</v>
      </c>
      <c r="DD59" s="21">
        <v>0</v>
      </c>
      <c r="DE59" s="22">
        <v>0</v>
      </c>
      <c r="DF59" s="21">
        <v>0</v>
      </c>
      <c r="DG59" s="21">
        <v>0</v>
      </c>
      <c r="DH59" s="22">
        <v>0</v>
      </c>
      <c r="DI59" s="21">
        <v>0</v>
      </c>
      <c r="DJ59" s="21">
        <v>0</v>
      </c>
      <c r="DK59" s="21">
        <v>0</v>
      </c>
      <c r="DL59" s="21">
        <v>87519347.230000004</v>
      </c>
    </row>
    <row r="60" spans="1:116" ht="12.75" customHeight="1" x14ac:dyDescent="0.2">
      <c r="A60" s="64" t="s">
        <v>253</v>
      </c>
      <c r="B60" s="20">
        <v>2007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2">
        <v>1482908.61</v>
      </c>
      <c r="CJ60" s="21">
        <v>0</v>
      </c>
      <c r="CK60" s="21">
        <v>0</v>
      </c>
      <c r="CL60" s="22">
        <v>1482908.61</v>
      </c>
      <c r="CM60" s="21">
        <v>0</v>
      </c>
      <c r="CN60" s="21">
        <v>1482908.61</v>
      </c>
      <c r="CO60" s="22">
        <v>0</v>
      </c>
      <c r="CP60" s="21">
        <v>0</v>
      </c>
      <c r="CQ60" s="21">
        <v>0</v>
      </c>
      <c r="CR60" s="21">
        <v>4581.71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2">
        <v>0</v>
      </c>
      <c r="DC60" s="21">
        <v>0</v>
      </c>
      <c r="DD60" s="21">
        <v>0</v>
      </c>
      <c r="DE60" s="22">
        <v>0</v>
      </c>
      <c r="DF60" s="21">
        <v>0</v>
      </c>
      <c r="DG60" s="21">
        <v>0</v>
      </c>
      <c r="DH60" s="22">
        <v>0</v>
      </c>
      <c r="DI60" s="21">
        <v>0</v>
      </c>
      <c r="DJ60" s="21">
        <v>0</v>
      </c>
      <c r="DK60" s="21">
        <v>0</v>
      </c>
      <c r="DL60" s="21">
        <v>1487490.3199999996</v>
      </c>
    </row>
    <row r="61" spans="1:116" ht="12.75" customHeight="1" x14ac:dyDescent="0.2">
      <c r="A61" s="64" t="s">
        <v>255</v>
      </c>
      <c r="B61" s="20">
        <v>2008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2">
        <v>0</v>
      </c>
      <c r="CJ61" s="21">
        <v>0</v>
      </c>
      <c r="CK61" s="21">
        <v>0</v>
      </c>
      <c r="CL61" s="22">
        <v>0</v>
      </c>
      <c r="CM61" s="21">
        <v>0</v>
      </c>
      <c r="CN61" s="21">
        <v>0</v>
      </c>
      <c r="CO61" s="22">
        <v>0</v>
      </c>
      <c r="CP61" s="21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684150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2">
        <v>0</v>
      </c>
      <c r="DC61" s="21">
        <v>0</v>
      </c>
      <c r="DD61" s="21">
        <v>0</v>
      </c>
      <c r="DE61" s="22">
        <v>0</v>
      </c>
      <c r="DF61" s="21">
        <v>0</v>
      </c>
      <c r="DG61" s="21">
        <v>0</v>
      </c>
      <c r="DH61" s="22">
        <v>0</v>
      </c>
      <c r="DI61" s="21">
        <v>0</v>
      </c>
      <c r="DJ61" s="21">
        <v>0</v>
      </c>
      <c r="DK61" s="21">
        <v>0</v>
      </c>
      <c r="DL61" s="21">
        <v>684150</v>
      </c>
    </row>
    <row r="62" spans="1:116" ht="12.75" customHeight="1" x14ac:dyDescent="0.2">
      <c r="A62" s="64" t="s">
        <v>257</v>
      </c>
      <c r="B62" s="20">
        <v>3001</v>
      </c>
      <c r="C62" s="65" t="s">
        <v>251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2">
        <v>0</v>
      </c>
      <c r="CJ62" s="21">
        <v>0</v>
      </c>
      <c r="CK62" s="21">
        <v>0</v>
      </c>
      <c r="CL62" s="22">
        <v>0</v>
      </c>
      <c r="CM62" s="21">
        <v>0</v>
      </c>
      <c r="CN62" s="21">
        <v>0</v>
      </c>
      <c r="CO62" s="22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2">
        <v>0</v>
      </c>
      <c r="DC62" s="21">
        <v>0</v>
      </c>
      <c r="DD62" s="21">
        <v>0</v>
      </c>
      <c r="DE62" s="22">
        <v>0</v>
      </c>
      <c r="DF62" s="21">
        <v>0</v>
      </c>
      <c r="DG62" s="21">
        <v>0</v>
      </c>
      <c r="DH62" s="22">
        <v>0</v>
      </c>
      <c r="DI62" s="21">
        <v>0</v>
      </c>
      <c r="DJ62" s="21">
        <v>0</v>
      </c>
      <c r="DK62" s="21">
        <v>0</v>
      </c>
      <c r="DL62" s="21">
        <v>0</v>
      </c>
    </row>
    <row r="63" spans="1:116" ht="12.75" customHeight="1" x14ac:dyDescent="0.2">
      <c r="A63" s="64" t="s">
        <v>259</v>
      </c>
      <c r="B63" s="20">
        <v>3002</v>
      </c>
      <c r="C63" s="65" t="s">
        <v>251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941262.34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2">
        <v>0</v>
      </c>
      <c r="CJ63" s="21">
        <v>0</v>
      </c>
      <c r="CK63" s="21">
        <v>0</v>
      </c>
      <c r="CL63" s="22">
        <v>0</v>
      </c>
      <c r="CM63" s="21">
        <v>0</v>
      </c>
      <c r="CN63" s="21">
        <v>0</v>
      </c>
      <c r="CO63" s="22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19802355.360000003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2">
        <v>0</v>
      </c>
      <c r="DC63" s="21">
        <v>0</v>
      </c>
      <c r="DD63" s="21">
        <v>0</v>
      </c>
      <c r="DE63" s="22">
        <v>0</v>
      </c>
      <c r="DF63" s="21">
        <v>0</v>
      </c>
      <c r="DG63" s="21">
        <v>0</v>
      </c>
      <c r="DH63" s="22">
        <v>0</v>
      </c>
      <c r="DI63" s="21">
        <v>0</v>
      </c>
      <c r="DJ63" s="21">
        <v>0</v>
      </c>
      <c r="DK63" s="21">
        <v>0</v>
      </c>
      <c r="DL63" s="21">
        <v>20743617.700000003</v>
      </c>
    </row>
    <row r="64" spans="1:116" ht="12.75" customHeight="1" x14ac:dyDescent="0.2">
      <c r="A64" s="64" t="s">
        <v>261</v>
      </c>
      <c r="B64" s="20">
        <v>3003</v>
      </c>
      <c r="C64" s="65" t="s">
        <v>251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1588.2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2">
        <v>0</v>
      </c>
      <c r="CJ64" s="21">
        <v>0</v>
      </c>
      <c r="CK64" s="21">
        <v>0</v>
      </c>
      <c r="CL64" s="22">
        <v>0</v>
      </c>
      <c r="CM64" s="21">
        <v>0</v>
      </c>
      <c r="CN64" s="21">
        <v>0</v>
      </c>
      <c r="CO64" s="22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99442308.010000005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2">
        <v>0</v>
      </c>
      <c r="DC64" s="21">
        <v>0</v>
      </c>
      <c r="DD64" s="21">
        <v>0</v>
      </c>
      <c r="DE64" s="22">
        <v>0</v>
      </c>
      <c r="DF64" s="21">
        <v>0</v>
      </c>
      <c r="DG64" s="21">
        <v>0</v>
      </c>
      <c r="DH64" s="22">
        <v>0</v>
      </c>
      <c r="DI64" s="21">
        <v>0</v>
      </c>
      <c r="DJ64" s="21">
        <v>0</v>
      </c>
      <c r="DK64" s="21">
        <v>0</v>
      </c>
      <c r="DL64" s="21">
        <v>99443896.210000008</v>
      </c>
    </row>
    <row r="65" spans="1:116" ht="12.75" customHeight="1" x14ac:dyDescent="0.2">
      <c r="A65" s="64" t="s">
        <v>263</v>
      </c>
      <c r="B65" s="20">
        <v>3004</v>
      </c>
      <c r="C65" s="65" t="s">
        <v>251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1246855.6600000034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2">
        <v>0</v>
      </c>
      <c r="CJ65" s="21">
        <v>0</v>
      </c>
      <c r="CK65" s="21">
        <v>0</v>
      </c>
      <c r="CL65" s="22">
        <v>0</v>
      </c>
      <c r="CM65" s="21">
        <v>0</v>
      </c>
      <c r="CN65" s="21">
        <v>0</v>
      </c>
      <c r="CO65" s="22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1449100.0699999998</v>
      </c>
      <c r="CV65" s="21">
        <v>64300589.530000106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2">
        <v>0</v>
      </c>
      <c r="DC65" s="21">
        <v>0</v>
      </c>
      <c r="DD65" s="21">
        <v>0</v>
      </c>
      <c r="DE65" s="22">
        <v>0</v>
      </c>
      <c r="DF65" s="21">
        <v>0</v>
      </c>
      <c r="DG65" s="21">
        <v>0</v>
      </c>
      <c r="DH65" s="22">
        <v>0</v>
      </c>
      <c r="DI65" s="21">
        <v>0</v>
      </c>
      <c r="DJ65" s="21">
        <v>0</v>
      </c>
      <c r="DK65" s="21">
        <v>0</v>
      </c>
      <c r="DL65" s="21">
        <v>66996545.26000011</v>
      </c>
    </row>
    <row r="66" spans="1:116" ht="12.75" customHeight="1" x14ac:dyDescent="0.2">
      <c r="A66" s="64" t="s">
        <v>265</v>
      </c>
      <c r="B66" s="20">
        <v>3005</v>
      </c>
      <c r="C66" s="65" t="s">
        <v>251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2">
        <v>-11135.52</v>
      </c>
      <c r="CJ66" s="21">
        <v>0</v>
      </c>
      <c r="CK66" s="21">
        <v>0</v>
      </c>
      <c r="CL66" s="22">
        <v>-11135.52</v>
      </c>
      <c r="CM66" s="21">
        <v>-11135.52</v>
      </c>
      <c r="CN66" s="21">
        <v>0</v>
      </c>
      <c r="CO66" s="22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30010.71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2">
        <v>0</v>
      </c>
      <c r="DC66" s="21">
        <v>0</v>
      </c>
      <c r="DD66" s="21">
        <v>0</v>
      </c>
      <c r="DE66" s="22">
        <v>0</v>
      </c>
      <c r="DF66" s="21">
        <v>0</v>
      </c>
      <c r="DG66" s="21">
        <v>0</v>
      </c>
      <c r="DH66" s="22">
        <v>0</v>
      </c>
      <c r="DI66" s="21">
        <v>0</v>
      </c>
      <c r="DJ66" s="21">
        <v>0</v>
      </c>
      <c r="DK66" s="21">
        <v>0</v>
      </c>
      <c r="DL66" s="21">
        <v>18875.190000000002</v>
      </c>
    </row>
    <row r="67" spans="1:116" ht="12.75" customHeight="1" x14ac:dyDescent="0.2">
      <c r="A67" s="64" t="s">
        <v>267</v>
      </c>
      <c r="B67" s="20">
        <v>3006</v>
      </c>
      <c r="C67" s="65" t="s">
        <v>251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802939.30000000016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2">
        <v>0</v>
      </c>
      <c r="CJ67" s="21">
        <v>0</v>
      </c>
      <c r="CK67" s="21">
        <v>0</v>
      </c>
      <c r="CL67" s="22">
        <v>0</v>
      </c>
      <c r="CM67" s="21">
        <v>0</v>
      </c>
      <c r="CN67" s="21">
        <v>0</v>
      </c>
      <c r="CO67" s="22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7970607.0662268149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2">
        <v>0</v>
      </c>
      <c r="DC67" s="21">
        <v>0</v>
      </c>
      <c r="DD67" s="21">
        <v>0</v>
      </c>
      <c r="DE67" s="22">
        <v>0</v>
      </c>
      <c r="DF67" s="21">
        <v>0</v>
      </c>
      <c r="DG67" s="21">
        <v>0</v>
      </c>
      <c r="DH67" s="22">
        <v>0</v>
      </c>
      <c r="DI67" s="21">
        <v>0</v>
      </c>
      <c r="DJ67" s="21">
        <v>0</v>
      </c>
      <c r="DK67" s="21">
        <v>0</v>
      </c>
      <c r="DL67" s="21">
        <v>8773546.3662268147</v>
      </c>
    </row>
    <row r="68" spans="1:116" ht="12.75" customHeight="1" x14ac:dyDescent="0.2">
      <c r="A68" s="64" t="s">
        <v>269</v>
      </c>
      <c r="B68" s="20">
        <v>3007</v>
      </c>
      <c r="C68" s="65" t="s">
        <v>251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3360.08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2">
        <v>0</v>
      </c>
      <c r="CJ68" s="21">
        <v>0</v>
      </c>
      <c r="CK68" s="21">
        <v>0</v>
      </c>
      <c r="CL68" s="22">
        <v>0</v>
      </c>
      <c r="CM68" s="21">
        <v>0</v>
      </c>
      <c r="CN68" s="21">
        <v>0</v>
      </c>
      <c r="CO68" s="22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8489591.5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2">
        <v>0</v>
      </c>
      <c r="DC68" s="21">
        <v>0</v>
      </c>
      <c r="DD68" s="21">
        <v>0</v>
      </c>
      <c r="DE68" s="22">
        <v>0</v>
      </c>
      <c r="DF68" s="21">
        <v>0</v>
      </c>
      <c r="DG68" s="21">
        <v>0</v>
      </c>
      <c r="DH68" s="22">
        <v>0</v>
      </c>
      <c r="DI68" s="21">
        <v>0</v>
      </c>
      <c r="DJ68" s="21">
        <v>0</v>
      </c>
      <c r="DK68" s="21">
        <v>0</v>
      </c>
      <c r="DL68" s="21">
        <v>8492951.5800000001</v>
      </c>
    </row>
    <row r="69" spans="1:116" ht="12.75" customHeight="1" x14ac:dyDescent="0.2">
      <c r="A69" s="64" t="s">
        <v>271</v>
      </c>
      <c r="B69" s="20">
        <v>3008</v>
      </c>
      <c r="C69" s="65" t="s">
        <v>251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2">
        <v>0</v>
      </c>
      <c r="CJ69" s="21">
        <v>0</v>
      </c>
      <c r="CK69" s="21">
        <v>0</v>
      </c>
      <c r="CL69" s="22">
        <v>0</v>
      </c>
      <c r="CM69" s="21">
        <v>0</v>
      </c>
      <c r="CN69" s="21">
        <v>0</v>
      </c>
      <c r="CO69" s="22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2">
        <v>0</v>
      </c>
      <c r="DC69" s="21">
        <v>0</v>
      </c>
      <c r="DD69" s="21">
        <v>0</v>
      </c>
      <c r="DE69" s="22">
        <v>0</v>
      </c>
      <c r="DF69" s="21">
        <v>0</v>
      </c>
      <c r="DG69" s="21">
        <v>0</v>
      </c>
      <c r="DH69" s="22">
        <v>0</v>
      </c>
      <c r="DI69" s="21">
        <v>0</v>
      </c>
      <c r="DJ69" s="21">
        <v>0</v>
      </c>
      <c r="DK69" s="21">
        <v>0</v>
      </c>
      <c r="DL69" s="21">
        <v>0</v>
      </c>
    </row>
    <row r="70" spans="1:116" ht="12.75" customHeight="1" x14ac:dyDescent="0.2">
      <c r="A70" s="64" t="s">
        <v>273</v>
      </c>
      <c r="B70" s="20">
        <v>3009</v>
      </c>
      <c r="C70" s="65" t="s">
        <v>251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2">
        <v>87743.73</v>
      </c>
      <c r="CJ70" s="21">
        <v>0</v>
      </c>
      <c r="CK70" s="21">
        <v>0</v>
      </c>
      <c r="CL70" s="22">
        <v>87743.73</v>
      </c>
      <c r="CM70" s="21">
        <v>0</v>
      </c>
      <c r="CN70" s="21">
        <v>87743.73</v>
      </c>
      <c r="CO70" s="22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731483.58000000007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2">
        <v>0</v>
      </c>
      <c r="DC70" s="21">
        <v>0</v>
      </c>
      <c r="DD70" s="21">
        <v>0</v>
      </c>
      <c r="DE70" s="22">
        <v>0</v>
      </c>
      <c r="DF70" s="21">
        <v>0</v>
      </c>
      <c r="DG70" s="21">
        <v>0</v>
      </c>
      <c r="DH70" s="22">
        <v>0</v>
      </c>
      <c r="DI70" s="21">
        <v>0</v>
      </c>
      <c r="DJ70" s="21">
        <v>0</v>
      </c>
      <c r="DK70" s="21">
        <v>0</v>
      </c>
      <c r="DL70" s="21">
        <v>819227.31</v>
      </c>
    </row>
    <row r="71" spans="1:116" ht="12.75" customHeight="1" x14ac:dyDescent="0.2">
      <c r="A71" s="64" t="s">
        <v>275</v>
      </c>
      <c r="B71" s="20">
        <v>3011</v>
      </c>
      <c r="C71" s="65" t="s">
        <v>251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319795.25504200003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2">
        <v>0</v>
      </c>
      <c r="CJ71" s="21">
        <v>0</v>
      </c>
      <c r="CK71" s="21">
        <v>0</v>
      </c>
      <c r="CL71" s="22">
        <v>0</v>
      </c>
      <c r="CM71" s="21">
        <v>0</v>
      </c>
      <c r="CN71" s="21">
        <v>0</v>
      </c>
      <c r="CO71" s="22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20342562.462827012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2">
        <v>0</v>
      </c>
      <c r="DC71" s="21">
        <v>0</v>
      </c>
      <c r="DD71" s="21">
        <v>0</v>
      </c>
      <c r="DE71" s="22">
        <v>0</v>
      </c>
      <c r="DF71" s="21">
        <v>0</v>
      </c>
      <c r="DG71" s="21">
        <v>0</v>
      </c>
      <c r="DH71" s="22">
        <v>0</v>
      </c>
      <c r="DI71" s="21">
        <v>0</v>
      </c>
      <c r="DJ71" s="21">
        <v>0</v>
      </c>
      <c r="DK71" s="21">
        <v>0</v>
      </c>
      <c r="DL71" s="21">
        <v>20662357.717869014</v>
      </c>
    </row>
    <row r="72" spans="1:116" ht="12.75" customHeight="1" x14ac:dyDescent="0.2">
      <c r="A72" s="64" t="s">
        <v>277</v>
      </c>
      <c r="B72" s="20">
        <v>3012</v>
      </c>
      <c r="C72" s="65" t="s">
        <v>251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2">
        <v>0</v>
      </c>
      <c r="CJ72" s="21">
        <v>0</v>
      </c>
      <c r="CK72" s="21">
        <v>0</v>
      </c>
      <c r="CL72" s="22">
        <v>0</v>
      </c>
      <c r="CM72" s="21">
        <v>0</v>
      </c>
      <c r="CN72" s="21">
        <v>0</v>
      </c>
      <c r="CO72" s="22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2">
        <v>0</v>
      </c>
      <c r="DC72" s="21">
        <v>0</v>
      </c>
      <c r="DD72" s="21">
        <v>0</v>
      </c>
      <c r="DE72" s="22">
        <v>0</v>
      </c>
      <c r="DF72" s="21">
        <v>0</v>
      </c>
      <c r="DG72" s="21">
        <v>0</v>
      </c>
      <c r="DH72" s="22">
        <v>0</v>
      </c>
      <c r="DI72" s="21">
        <v>0</v>
      </c>
      <c r="DJ72" s="21">
        <v>0</v>
      </c>
      <c r="DK72" s="21">
        <v>0</v>
      </c>
      <c r="DL72" s="21">
        <v>0</v>
      </c>
    </row>
    <row r="73" spans="1:116" ht="12.75" customHeight="1" x14ac:dyDescent="0.2">
      <c r="A73" s="64" t="s">
        <v>279</v>
      </c>
      <c r="B73" s="20">
        <v>3015</v>
      </c>
      <c r="C73" s="65" t="s">
        <v>251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127947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2">
        <v>17185136.369999997</v>
      </c>
      <c r="CJ73" s="21">
        <v>0</v>
      </c>
      <c r="CK73" s="21">
        <v>0</v>
      </c>
      <c r="CL73" s="22">
        <v>17185136.369999997</v>
      </c>
      <c r="CM73" s="21">
        <v>0</v>
      </c>
      <c r="CN73" s="21">
        <v>17185136.369999997</v>
      </c>
      <c r="CO73" s="22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3646677.24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2">
        <v>0</v>
      </c>
      <c r="DC73" s="21">
        <v>0</v>
      </c>
      <c r="DD73" s="21">
        <v>0</v>
      </c>
      <c r="DE73" s="22">
        <v>0</v>
      </c>
      <c r="DF73" s="21">
        <v>0</v>
      </c>
      <c r="DG73" s="21">
        <v>0</v>
      </c>
      <c r="DH73" s="22">
        <v>0</v>
      </c>
      <c r="DI73" s="21">
        <v>0</v>
      </c>
      <c r="DJ73" s="21">
        <v>0</v>
      </c>
      <c r="DK73" s="21">
        <v>0</v>
      </c>
      <c r="DL73" s="21">
        <v>20959760.609999999</v>
      </c>
    </row>
    <row r="74" spans="1:116" ht="12.75" customHeight="1" x14ac:dyDescent="0.2">
      <c r="A74" s="64" t="s">
        <v>281</v>
      </c>
      <c r="B74" s="20">
        <v>3016</v>
      </c>
      <c r="C74" s="65" t="s">
        <v>251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3860236.1000003004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2">
        <v>577757514.72000468</v>
      </c>
      <c r="CJ74" s="21">
        <v>4099.92</v>
      </c>
      <c r="CK74" s="21">
        <v>0</v>
      </c>
      <c r="CL74" s="22">
        <v>442007864.93000525</v>
      </c>
      <c r="CM74" s="21">
        <v>1929532.1799999992</v>
      </c>
      <c r="CN74" s="21">
        <v>440078332.75000525</v>
      </c>
      <c r="CO74" s="22">
        <v>135745549.86999941</v>
      </c>
      <c r="CP74" s="21">
        <v>119609.01</v>
      </c>
      <c r="CQ74" s="21">
        <v>135625940.85999942</v>
      </c>
      <c r="CR74" s="21">
        <v>68860.089999999924</v>
      </c>
      <c r="CS74" s="21">
        <v>0</v>
      </c>
      <c r="CT74" s="21">
        <v>0</v>
      </c>
      <c r="CU74" s="21">
        <v>0</v>
      </c>
      <c r="CV74" s="21">
        <v>2173838.9499999988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2">
        <v>0</v>
      </c>
      <c r="DC74" s="21">
        <v>0</v>
      </c>
      <c r="DD74" s="21">
        <v>0</v>
      </c>
      <c r="DE74" s="22">
        <v>0</v>
      </c>
      <c r="DF74" s="21">
        <v>0</v>
      </c>
      <c r="DG74" s="21">
        <v>0</v>
      </c>
      <c r="DH74" s="22">
        <v>0</v>
      </c>
      <c r="DI74" s="21">
        <v>0</v>
      </c>
      <c r="DJ74" s="21">
        <v>0</v>
      </c>
      <c r="DK74" s="21">
        <v>0</v>
      </c>
      <c r="DL74" s="21">
        <v>583860449.86000443</v>
      </c>
    </row>
    <row r="75" spans="1:116" x14ac:dyDescent="0.2">
      <c r="A75" s="64" t="s">
        <v>283</v>
      </c>
      <c r="B75" s="20">
        <v>3017</v>
      </c>
      <c r="C75" s="65" t="s">
        <v>251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12272654.549999993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2">
        <v>193180.09</v>
      </c>
      <c r="CJ75" s="21">
        <v>0</v>
      </c>
      <c r="CK75" s="21">
        <v>0</v>
      </c>
      <c r="CL75" s="22">
        <v>193180.09</v>
      </c>
      <c r="CM75" s="21">
        <v>2700</v>
      </c>
      <c r="CN75" s="21">
        <v>190480.09</v>
      </c>
      <c r="CO75" s="22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195350458.55999991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2">
        <v>0</v>
      </c>
      <c r="DC75" s="21">
        <v>0</v>
      </c>
      <c r="DD75" s="21">
        <v>0</v>
      </c>
      <c r="DE75" s="22">
        <v>0</v>
      </c>
      <c r="DF75" s="21">
        <v>0</v>
      </c>
      <c r="DG75" s="21">
        <v>0</v>
      </c>
      <c r="DH75" s="22">
        <v>0</v>
      </c>
      <c r="DI75" s="21">
        <v>0</v>
      </c>
      <c r="DJ75" s="21">
        <v>0</v>
      </c>
      <c r="DK75" s="21">
        <v>0</v>
      </c>
      <c r="DL75" s="21">
        <v>207816293.1999999</v>
      </c>
    </row>
    <row r="76" spans="1:116" ht="12.75" customHeight="1" x14ac:dyDescent="0.2">
      <c r="A76" s="64" t="s">
        <v>285</v>
      </c>
      <c r="B76" s="20">
        <v>3018</v>
      </c>
      <c r="C76" s="65" t="s">
        <v>251</v>
      </c>
      <c r="D76" s="22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2">
        <v>0</v>
      </c>
      <c r="CJ76" s="21">
        <v>0</v>
      </c>
      <c r="CK76" s="21">
        <v>0</v>
      </c>
      <c r="CL76" s="22">
        <v>0</v>
      </c>
      <c r="CM76" s="21">
        <v>0</v>
      </c>
      <c r="CN76" s="21">
        <v>0</v>
      </c>
      <c r="CO76" s="22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69772756.990000039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2">
        <v>0</v>
      </c>
      <c r="DC76" s="21">
        <v>0</v>
      </c>
      <c r="DD76" s="21">
        <v>0</v>
      </c>
      <c r="DE76" s="22">
        <v>0</v>
      </c>
      <c r="DF76" s="21">
        <v>0</v>
      </c>
      <c r="DG76" s="21">
        <v>0</v>
      </c>
      <c r="DH76" s="22">
        <v>0</v>
      </c>
      <c r="DI76" s="21">
        <v>0</v>
      </c>
      <c r="DJ76" s="21">
        <v>0</v>
      </c>
      <c r="DK76" s="21">
        <v>0</v>
      </c>
      <c r="DL76" s="21">
        <v>69772756.990000039</v>
      </c>
    </row>
    <row r="77" spans="1:116" ht="12.75" customHeight="1" x14ac:dyDescent="0.2">
      <c r="A77" s="66" t="s">
        <v>287</v>
      </c>
      <c r="B77" s="55">
        <v>9000</v>
      </c>
      <c r="C77" s="65" t="s">
        <v>288</v>
      </c>
      <c r="D77" s="56">
        <v>19739663659.774418</v>
      </c>
      <c r="E77" s="56">
        <v>654028016.08484244</v>
      </c>
      <c r="F77" s="56">
        <v>7264527543.9432421</v>
      </c>
      <c r="G77" s="56">
        <v>11821108099.746336</v>
      </c>
      <c r="H77" s="56">
        <v>3246601495.1102452</v>
      </c>
      <c r="I77" s="56">
        <v>587072733.07000017</v>
      </c>
      <c r="J77" s="56">
        <v>23803038.109999999</v>
      </c>
      <c r="K77" s="56">
        <v>180644082.02000001</v>
      </c>
      <c r="L77" s="56">
        <v>692276.6399999999</v>
      </c>
      <c r="M77" s="56">
        <v>468953.28</v>
      </c>
      <c r="N77" s="56">
        <v>37836061.369999997</v>
      </c>
      <c r="O77" s="56">
        <v>3466142590.5418634</v>
      </c>
      <c r="P77" s="56">
        <v>13081369.609999999</v>
      </c>
      <c r="Q77" s="56">
        <v>2234745684.2303658</v>
      </c>
      <c r="R77" s="56">
        <v>0</v>
      </c>
      <c r="S77" s="56">
        <v>0</v>
      </c>
      <c r="T77" s="56">
        <v>15456350167.924437</v>
      </c>
      <c r="U77" s="56">
        <v>166494982.236628</v>
      </c>
      <c r="V77" s="56">
        <v>3283418589.483417</v>
      </c>
      <c r="W77" s="56">
        <v>10398710061.237711</v>
      </c>
      <c r="X77" s="56">
        <v>12381164.169999065</v>
      </c>
      <c r="Y77" s="56">
        <v>1723243116.4094636</v>
      </c>
      <c r="Z77" s="56">
        <v>2278330259.83746</v>
      </c>
      <c r="AA77" s="56">
        <v>109639.50000000001</v>
      </c>
      <c r="AB77" s="56">
        <v>18988538.57</v>
      </c>
      <c r="AC77" s="56">
        <v>64280759.126506038</v>
      </c>
      <c r="AD77" s="56">
        <v>440795007.46277386</v>
      </c>
      <c r="AE77" s="56">
        <v>10208137.870000001</v>
      </c>
      <c r="AF77" s="56">
        <v>102428989.68974963</v>
      </c>
      <c r="AG77" s="56">
        <v>1092741230.8453</v>
      </c>
      <c r="AH77" s="56">
        <v>540429798.97966385</v>
      </c>
      <c r="AI77" s="56">
        <v>83252533.560000002</v>
      </c>
      <c r="AJ77" s="56">
        <v>5306146.1959999995</v>
      </c>
      <c r="AK77" s="56">
        <v>4283106.6805480011</v>
      </c>
      <c r="AL77" s="56">
        <v>0</v>
      </c>
      <c r="AM77" s="56">
        <v>1074524223.5764775</v>
      </c>
      <c r="AN77" s="56">
        <v>8437880.7700030003</v>
      </c>
      <c r="AO77" s="56">
        <v>647614569.18299997</v>
      </c>
      <c r="AP77" s="56">
        <v>176078006.92906699</v>
      </c>
      <c r="AQ77" s="56">
        <v>0</v>
      </c>
      <c r="AR77" s="56">
        <v>0</v>
      </c>
      <c r="AS77" s="56">
        <v>0</v>
      </c>
      <c r="AT77" s="56">
        <v>6284396719.9957047</v>
      </c>
      <c r="AU77" s="56">
        <v>594081165.97076321</v>
      </c>
      <c r="AV77" s="56">
        <v>532761352.5997358</v>
      </c>
      <c r="AW77" s="56">
        <v>0</v>
      </c>
      <c r="AX77" s="56">
        <v>319132837.96368521</v>
      </c>
      <c r="AY77" s="56">
        <v>0</v>
      </c>
      <c r="AZ77" s="56">
        <v>0</v>
      </c>
      <c r="BA77" s="56">
        <v>0</v>
      </c>
      <c r="BB77" s="56">
        <v>2944.4</v>
      </c>
      <c r="BC77" s="56">
        <v>0</v>
      </c>
      <c r="BD77" s="56">
        <v>896396066.36830783</v>
      </c>
      <c r="BE77" s="56">
        <v>32210.19</v>
      </c>
      <c r="BF77" s="56">
        <v>0</v>
      </c>
      <c r="BG77" s="56">
        <v>0</v>
      </c>
      <c r="BH77" s="56">
        <v>456454.32</v>
      </c>
      <c r="BI77" s="56">
        <v>1266671512.6321144</v>
      </c>
      <c r="BJ77" s="56">
        <v>325883283.06808996</v>
      </c>
      <c r="BK77" s="56">
        <v>0</v>
      </c>
      <c r="BL77" s="56">
        <v>1108704.233736</v>
      </c>
      <c r="BM77" s="56">
        <v>97803836.3699999</v>
      </c>
      <c r="BN77" s="56">
        <v>523499656.25453961</v>
      </c>
      <c r="BO77" s="56">
        <v>0</v>
      </c>
      <c r="BP77" s="56">
        <v>2737954486.3213134</v>
      </c>
      <c r="BQ77" s="56">
        <v>373934920.16379309</v>
      </c>
      <c r="BR77" s="56">
        <v>3213639640.9797397</v>
      </c>
      <c r="BS77" s="56">
        <v>1588282293.4897492</v>
      </c>
      <c r="BT77" s="56">
        <v>0</v>
      </c>
      <c r="BU77" s="56">
        <v>36000</v>
      </c>
      <c r="BV77" s="56">
        <v>1191743685.2675388</v>
      </c>
      <c r="BW77" s="56">
        <v>5977.75</v>
      </c>
      <c r="BX77" s="56">
        <v>0</v>
      </c>
      <c r="BY77" s="56">
        <v>0</v>
      </c>
      <c r="BZ77" s="56">
        <v>8333683.9199999999</v>
      </c>
      <c r="CA77" s="56">
        <v>38247478.219999999</v>
      </c>
      <c r="CB77" s="56">
        <v>14386806.300000001</v>
      </c>
      <c r="CC77" s="56">
        <v>18254599.919999998</v>
      </c>
      <c r="CD77" s="56">
        <v>193561.07</v>
      </c>
      <c r="CE77" s="56">
        <v>0</v>
      </c>
      <c r="CF77" s="56">
        <v>63589875.859999999</v>
      </c>
      <c r="CG77" s="56">
        <v>649150.09000000008</v>
      </c>
      <c r="CH77" s="56">
        <v>18809762.709999993</v>
      </c>
      <c r="CI77" s="56">
        <v>35956455310.44429</v>
      </c>
      <c r="CJ77" s="56">
        <v>230823089.45000002</v>
      </c>
      <c r="CK77" s="56">
        <v>203285103.83520001</v>
      </c>
      <c r="CL77" s="56">
        <v>8146083448.8308697</v>
      </c>
      <c r="CM77" s="56">
        <v>681940769.34310448</v>
      </c>
      <c r="CN77" s="56">
        <v>7464142679.4877663</v>
      </c>
      <c r="CO77" s="56">
        <v>27376263668.328209</v>
      </c>
      <c r="CP77" s="56">
        <v>2916499663.3174114</v>
      </c>
      <c r="CQ77" s="56">
        <v>24459764005.010796</v>
      </c>
      <c r="CR77" s="56">
        <v>117085610.69734332</v>
      </c>
      <c r="CS77" s="56">
        <v>168901326.73000002</v>
      </c>
      <c r="CT77" s="56">
        <v>404318.2099999999</v>
      </c>
      <c r="CU77" s="56">
        <v>0</v>
      </c>
      <c r="CV77" s="56">
        <v>0</v>
      </c>
      <c r="CW77" s="56">
        <v>0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123472294086.50555</v>
      </c>
    </row>
    <row r="78" spans="1:116" x14ac:dyDescent="0.2">
      <c r="A78" s="66" t="s">
        <v>290</v>
      </c>
      <c r="B78" s="55">
        <v>9001</v>
      </c>
      <c r="C78" s="65" t="s">
        <v>291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0</v>
      </c>
      <c r="AF78" s="56">
        <v>0</v>
      </c>
      <c r="AG78" s="56">
        <v>0</v>
      </c>
      <c r="AH78" s="56">
        <v>0</v>
      </c>
      <c r="AI78" s="56">
        <v>0</v>
      </c>
      <c r="AJ78" s="56">
        <v>0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0</v>
      </c>
      <c r="AQ78" s="56">
        <v>0</v>
      </c>
      <c r="AR78" s="56">
        <v>0</v>
      </c>
      <c r="AS78" s="56">
        <v>0</v>
      </c>
      <c r="AT78" s="56">
        <v>0</v>
      </c>
      <c r="AU78" s="56">
        <v>0</v>
      </c>
      <c r="AV78" s="56">
        <v>0</v>
      </c>
      <c r="AW78" s="56">
        <v>0</v>
      </c>
      <c r="AX78" s="56">
        <v>0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19576559.185042299</v>
      </c>
      <c r="BE78" s="56">
        <v>0</v>
      </c>
      <c r="BF78" s="56">
        <v>0</v>
      </c>
      <c r="BG78" s="56">
        <v>0</v>
      </c>
      <c r="BH78" s="56">
        <v>0</v>
      </c>
      <c r="BI78" s="56">
        <v>0</v>
      </c>
      <c r="BJ78" s="56">
        <v>0</v>
      </c>
      <c r="BK78" s="56">
        <v>0</v>
      </c>
      <c r="BL78" s="56">
        <v>0</v>
      </c>
      <c r="BM78" s="56">
        <v>0</v>
      </c>
      <c r="BN78" s="56">
        <v>0</v>
      </c>
      <c r="BO78" s="56">
        <v>0</v>
      </c>
      <c r="BP78" s="56">
        <v>0</v>
      </c>
      <c r="BQ78" s="56">
        <v>0</v>
      </c>
      <c r="BR78" s="56">
        <v>0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0</v>
      </c>
      <c r="BZ78" s="56">
        <v>0</v>
      </c>
      <c r="CA78" s="56">
        <v>0</v>
      </c>
      <c r="CB78" s="56">
        <v>0</v>
      </c>
      <c r="CC78" s="56">
        <v>0</v>
      </c>
      <c r="CD78" s="56">
        <v>0</v>
      </c>
      <c r="CE78" s="56">
        <v>0</v>
      </c>
      <c r="CF78" s="56">
        <v>0</v>
      </c>
      <c r="CG78" s="56">
        <v>0</v>
      </c>
      <c r="CH78" s="56">
        <v>0</v>
      </c>
      <c r="CI78" s="56">
        <v>823062903.55000472</v>
      </c>
      <c r="CJ78" s="56">
        <v>7350.32</v>
      </c>
      <c r="CK78" s="56">
        <v>1970214.6800000002</v>
      </c>
      <c r="CL78" s="56">
        <v>516181000.38000524</v>
      </c>
      <c r="CM78" s="56">
        <v>2106056.1599999992</v>
      </c>
      <c r="CN78" s="56">
        <v>514074944.22000527</v>
      </c>
      <c r="CO78" s="56">
        <v>304904338.16999942</v>
      </c>
      <c r="CP78" s="56">
        <v>6035754.1200000001</v>
      </c>
      <c r="CQ78" s="56">
        <v>298868584.04999942</v>
      </c>
      <c r="CR78" s="56">
        <v>13302815.160000002</v>
      </c>
      <c r="CS78" s="56">
        <v>0</v>
      </c>
      <c r="CT78" s="56">
        <v>0</v>
      </c>
      <c r="CU78" s="56">
        <v>1449100.0699999998</v>
      </c>
      <c r="CV78" s="56">
        <v>580268526.87905383</v>
      </c>
      <c r="CW78" s="56">
        <v>0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1437659904.8441002</v>
      </c>
    </row>
    <row r="79" spans="1:116" x14ac:dyDescent="0.2">
      <c r="A79" s="66" t="s">
        <v>293</v>
      </c>
      <c r="B79" s="55">
        <v>9003</v>
      </c>
      <c r="C79" s="65" t="s">
        <v>294</v>
      </c>
      <c r="D79" s="56">
        <v>19739663659.774418</v>
      </c>
      <c r="E79" s="56">
        <v>654028016.08484244</v>
      </c>
      <c r="F79" s="56">
        <v>7264527543.9432421</v>
      </c>
      <c r="G79" s="56">
        <v>11821108099.746336</v>
      </c>
      <c r="H79" s="56">
        <v>3246601495.1102452</v>
      </c>
      <c r="I79" s="56">
        <v>587072733.07000017</v>
      </c>
      <c r="J79" s="56">
        <v>23803038.109999999</v>
      </c>
      <c r="K79" s="56">
        <v>180644082.02000001</v>
      </c>
      <c r="L79" s="56">
        <v>692276.6399999999</v>
      </c>
      <c r="M79" s="56">
        <v>468953.28</v>
      </c>
      <c r="N79" s="56">
        <v>37836061.369999997</v>
      </c>
      <c r="O79" s="56">
        <v>3466142590.5418634</v>
      </c>
      <c r="P79" s="56">
        <v>13081369.609999999</v>
      </c>
      <c r="Q79" s="56">
        <v>2234745684.2303658</v>
      </c>
      <c r="R79" s="56">
        <v>0</v>
      </c>
      <c r="S79" s="56">
        <v>0</v>
      </c>
      <c r="T79" s="56">
        <v>15456350167.924437</v>
      </c>
      <c r="U79" s="56">
        <v>166494982.236628</v>
      </c>
      <c r="V79" s="56">
        <v>3283418589.483417</v>
      </c>
      <c r="W79" s="56">
        <v>10398710061.237711</v>
      </c>
      <c r="X79" s="56">
        <v>12381164.169999065</v>
      </c>
      <c r="Y79" s="56">
        <v>1723243116.4094636</v>
      </c>
      <c r="Z79" s="56">
        <v>2278330259.83746</v>
      </c>
      <c r="AA79" s="56">
        <v>109639.50000000001</v>
      </c>
      <c r="AB79" s="56">
        <v>18988538.57</v>
      </c>
      <c r="AC79" s="56">
        <v>64280759.126506038</v>
      </c>
      <c r="AD79" s="56">
        <v>440795007.46277386</v>
      </c>
      <c r="AE79" s="56">
        <v>10208137.870000001</v>
      </c>
      <c r="AF79" s="56">
        <v>102428989.68974963</v>
      </c>
      <c r="AG79" s="56">
        <v>1092741230.8453</v>
      </c>
      <c r="AH79" s="56">
        <v>540429798.97966385</v>
      </c>
      <c r="AI79" s="56">
        <v>83252533.560000002</v>
      </c>
      <c r="AJ79" s="56">
        <v>5306146.1959999995</v>
      </c>
      <c r="AK79" s="56">
        <v>4283106.6805480011</v>
      </c>
      <c r="AL79" s="56">
        <v>0</v>
      </c>
      <c r="AM79" s="56">
        <v>1074524223.5764775</v>
      </c>
      <c r="AN79" s="56">
        <v>8437880.7700030003</v>
      </c>
      <c r="AO79" s="56">
        <v>647614569.18299997</v>
      </c>
      <c r="AP79" s="56">
        <v>176078006.92906699</v>
      </c>
      <c r="AQ79" s="56">
        <v>0</v>
      </c>
      <c r="AR79" s="56">
        <v>0</v>
      </c>
      <c r="AS79" s="56">
        <v>0</v>
      </c>
      <c r="AT79" s="56">
        <v>6284396719.9957047</v>
      </c>
      <c r="AU79" s="56">
        <v>594081165.97076321</v>
      </c>
      <c r="AV79" s="56">
        <v>532761352.5997358</v>
      </c>
      <c r="AW79" s="56">
        <v>0</v>
      </c>
      <c r="AX79" s="56">
        <v>319132837.96368521</v>
      </c>
      <c r="AY79" s="56">
        <v>0</v>
      </c>
      <c r="AZ79" s="56">
        <v>0</v>
      </c>
      <c r="BA79" s="56">
        <v>0</v>
      </c>
      <c r="BB79" s="56">
        <v>2944.4</v>
      </c>
      <c r="BC79" s="56">
        <v>0</v>
      </c>
      <c r="BD79" s="56">
        <v>915972625.55335009</v>
      </c>
      <c r="BE79" s="56">
        <v>32210.19</v>
      </c>
      <c r="BF79" s="56">
        <v>0</v>
      </c>
      <c r="BG79" s="56">
        <v>0</v>
      </c>
      <c r="BH79" s="56">
        <v>456454.32</v>
      </c>
      <c r="BI79" s="56">
        <v>1266671512.6321144</v>
      </c>
      <c r="BJ79" s="56">
        <v>325883283.06808996</v>
      </c>
      <c r="BK79" s="56">
        <v>0</v>
      </c>
      <c r="BL79" s="56">
        <v>1108704.233736</v>
      </c>
      <c r="BM79" s="56">
        <v>97803836.3699999</v>
      </c>
      <c r="BN79" s="56">
        <v>523499656.25453961</v>
      </c>
      <c r="BO79" s="56">
        <v>0</v>
      </c>
      <c r="BP79" s="56">
        <v>2737954486.3213134</v>
      </c>
      <c r="BQ79" s="56">
        <v>373934920.16379309</v>
      </c>
      <c r="BR79" s="56">
        <v>3213639640.9797397</v>
      </c>
      <c r="BS79" s="56">
        <v>1588282293.4897492</v>
      </c>
      <c r="BT79" s="56">
        <v>0</v>
      </c>
      <c r="BU79" s="56">
        <v>36000</v>
      </c>
      <c r="BV79" s="56">
        <v>1191743685.2675388</v>
      </c>
      <c r="BW79" s="56">
        <v>5977.75</v>
      </c>
      <c r="BX79" s="56">
        <v>0</v>
      </c>
      <c r="BY79" s="56">
        <v>0</v>
      </c>
      <c r="BZ79" s="56">
        <v>8333683.9199999999</v>
      </c>
      <c r="CA79" s="56">
        <v>38247478.219999999</v>
      </c>
      <c r="CB79" s="56">
        <v>14386806.300000001</v>
      </c>
      <c r="CC79" s="56">
        <v>18254599.919999998</v>
      </c>
      <c r="CD79" s="56">
        <v>193561.07</v>
      </c>
      <c r="CE79" s="56">
        <v>0</v>
      </c>
      <c r="CF79" s="56">
        <v>63589875.859999999</v>
      </c>
      <c r="CG79" s="56">
        <v>649150.09000000008</v>
      </c>
      <c r="CH79" s="56">
        <v>18809762.709999993</v>
      </c>
      <c r="CI79" s="56">
        <v>36779518213.994293</v>
      </c>
      <c r="CJ79" s="56">
        <v>230830439.77000001</v>
      </c>
      <c r="CK79" s="56">
        <v>205255318.51520002</v>
      </c>
      <c r="CL79" s="56">
        <v>8662264449.2108746</v>
      </c>
      <c r="CM79" s="56">
        <v>684046825.50310445</v>
      </c>
      <c r="CN79" s="56">
        <v>7978217623.7077713</v>
      </c>
      <c r="CO79" s="56">
        <v>27681168006.498207</v>
      </c>
      <c r="CP79" s="56">
        <v>2922535417.4374113</v>
      </c>
      <c r="CQ79" s="56">
        <v>24758632589.060795</v>
      </c>
      <c r="CR79" s="56">
        <v>130388425.85734332</v>
      </c>
      <c r="CS79" s="56">
        <v>168901326.73000002</v>
      </c>
      <c r="CT79" s="56">
        <v>404318.2099999999</v>
      </c>
      <c r="CU79" s="56">
        <v>1449100.0699999998</v>
      </c>
      <c r="CV79" s="56">
        <v>580268526.87905383</v>
      </c>
      <c r="CW79" s="56">
        <v>0</v>
      </c>
      <c r="CX79" s="56">
        <v>0</v>
      </c>
      <c r="CY79" s="56">
        <v>0</v>
      </c>
      <c r="CZ79" s="56">
        <v>0</v>
      </c>
      <c r="DA79" s="56">
        <v>0</v>
      </c>
      <c r="DB79" s="56">
        <v>0</v>
      </c>
      <c r="DC79" s="56">
        <v>0</v>
      </c>
      <c r="DD79" s="56">
        <v>0</v>
      </c>
      <c r="DE79" s="56">
        <v>0</v>
      </c>
      <c r="DF79" s="56">
        <v>0</v>
      </c>
      <c r="DG79" s="56">
        <v>0</v>
      </c>
      <c r="DH79" s="56">
        <v>0</v>
      </c>
      <c r="DI79" s="56">
        <v>0</v>
      </c>
      <c r="DJ79" s="56">
        <v>0</v>
      </c>
      <c r="DK79" s="56">
        <v>0</v>
      </c>
      <c r="DL79" s="56">
        <v>124909953991.34966</v>
      </c>
    </row>
    <row r="120" spans="3:3" x14ac:dyDescent="0.2">
      <c r="C120" s="3"/>
    </row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FAB5-258E-4ED2-BE5C-FC763EB13CF9}">
  <dimension ref="A1:DL145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12</v>
      </c>
      <c r="B2" s="2"/>
      <c r="C2" s="2"/>
    </row>
    <row r="3" spans="1:116" ht="15" customHeight="1" x14ac:dyDescent="0.25">
      <c r="A3" s="4" t="s">
        <v>356</v>
      </c>
      <c r="B3" s="2"/>
      <c r="C3" s="2"/>
    </row>
    <row r="4" spans="1:116" ht="22.5" customHeight="1" x14ac:dyDescent="0.2"/>
    <row r="5" spans="1:116" ht="22.5" customHeight="1" x14ac:dyDescent="0.2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773</v>
      </c>
      <c r="BX5" s="10">
        <v>774</v>
      </c>
      <c r="BY5" s="10">
        <v>775</v>
      </c>
      <c r="BZ5" s="10">
        <v>776</v>
      </c>
      <c r="CA5" s="10">
        <v>777</v>
      </c>
      <c r="CB5" s="10">
        <v>778</v>
      </c>
      <c r="CC5" s="10">
        <v>779</v>
      </c>
      <c r="CD5" s="10">
        <v>780</v>
      </c>
      <c r="CE5" s="10">
        <v>781</v>
      </c>
      <c r="CF5" s="10">
        <v>782</v>
      </c>
      <c r="CG5" s="10">
        <v>783</v>
      </c>
      <c r="CH5" s="10">
        <v>784</v>
      </c>
      <c r="CI5" s="10">
        <v>785</v>
      </c>
      <c r="CJ5" s="10">
        <v>904</v>
      </c>
      <c r="CK5" s="10">
        <v>905</v>
      </c>
      <c r="CL5" s="10">
        <v>906</v>
      </c>
      <c r="CM5" s="10">
        <v>90601</v>
      </c>
      <c r="CN5" s="10">
        <v>90602</v>
      </c>
      <c r="CO5" s="10">
        <v>907</v>
      </c>
      <c r="CP5" s="10">
        <v>90701</v>
      </c>
      <c r="CQ5" s="10">
        <v>90702</v>
      </c>
      <c r="CR5" s="10">
        <v>786</v>
      </c>
      <c r="CS5" s="10">
        <v>789</v>
      </c>
      <c r="CT5" s="10">
        <v>798</v>
      </c>
      <c r="CU5" s="10">
        <v>790</v>
      </c>
      <c r="CV5" s="10">
        <v>791</v>
      </c>
      <c r="CW5" s="10">
        <v>792</v>
      </c>
      <c r="CX5" s="10">
        <v>793</v>
      </c>
      <c r="CY5" s="10">
        <v>794</v>
      </c>
      <c r="CZ5" s="10">
        <v>795</v>
      </c>
      <c r="DA5" s="10">
        <v>796</v>
      </c>
      <c r="DB5" s="10">
        <v>797</v>
      </c>
      <c r="DC5" s="10">
        <v>908</v>
      </c>
      <c r="DD5" s="10">
        <v>909</v>
      </c>
      <c r="DE5" s="10">
        <v>910</v>
      </c>
      <c r="DF5" s="10">
        <v>91001</v>
      </c>
      <c r="DG5" s="10">
        <v>91002</v>
      </c>
      <c r="DH5" s="10">
        <v>911</v>
      </c>
      <c r="DI5" s="10">
        <v>91101</v>
      </c>
      <c r="DJ5" s="10">
        <v>91102</v>
      </c>
      <c r="DK5" s="10">
        <v>799</v>
      </c>
      <c r="DL5" s="5"/>
    </row>
    <row r="6" spans="1:116" ht="80.099999999999994" customHeight="1" x14ac:dyDescent="0.2">
      <c r="A6" s="63" t="s">
        <v>141</v>
      </c>
      <c r="B6" s="63" t="s">
        <v>142</v>
      </c>
      <c r="C6" s="63" t="s">
        <v>143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110</v>
      </c>
      <c r="I6" s="7" t="s">
        <v>48</v>
      </c>
      <c r="J6" s="7" t="s">
        <v>14</v>
      </c>
      <c r="K6" s="7" t="s">
        <v>105</v>
      </c>
      <c r="L6" s="7" t="s">
        <v>106</v>
      </c>
      <c r="M6" s="7" t="s">
        <v>107</v>
      </c>
      <c r="N6" s="7" t="s">
        <v>98</v>
      </c>
      <c r="O6" s="7" t="s">
        <v>41</v>
      </c>
      <c r="P6" s="7" t="s">
        <v>42</v>
      </c>
      <c r="Q6" s="7" t="s">
        <v>37</v>
      </c>
      <c r="R6" s="7" t="s">
        <v>312</v>
      </c>
      <c r="S6" s="7" t="s">
        <v>74</v>
      </c>
      <c r="T6" s="7" t="s">
        <v>75</v>
      </c>
      <c r="U6" s="7" t="s">
        <v>76</v>
      </c>
      <c r="V6" s="7" t="s">
        <v>77</v>
      </c>
      <c r="W6" s="7" t="s">
        <v>30</v>
      </c>
      <c r="X6" s="7" t="s">
        <v>15</v>
      </c>
      <c r="Y6" s="7" t="s">
        <v>83</v>
      </c>
      <c r="Z6" s="7" t="s">
        <v>84</v>
      </c>
      <c r="AA6" s="7" t="s">
        <v>85</v>
      </c>
      <c r="AB6" s="7" t="s">
        <v>86</v>
      </c>
      <c r="AC6" s="7" t="s">
        <v>56</v>
      </c>
      <c r="AD6" s="7" t="s">
        <v>57</v>
      </c>
      <c r="AE6" s="7" t="s">
        <v>87</v>
      </c>
      <c r="AF6" s="7" t="s">
        <v>88</v>
      </c>
      <c r="AG6" s="7" t="s">
        <v>35</v>
      </c>
      <c r="AH6" s="7" t="s">
        <v>79</v>
      </c>
      <c r="AI6" s="7" t="s">
        <v>16</v>
      </c>
      <c r="AJ6" s="7" t="s">
        <v>313</v>
      </c>
      <c r="AK6" s="7" t="s">
        <v>90</v>
      </c>
      <c r="AL6" s="7" t="s">
        <v>91</v>
      </c>
      <c r="AM6" s="7" t="s">
        <v>92</v>
      </c>
      <c r="AN6" s="7" t="s">
        <v>93</v>
      </c>
      <c r="AO6" s="7" t="s">
        <v>81</v>
      </c>
      <c r="AP6" s="7" t="s">
        <v>108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99</v>
      </c>
      <c r="AZ6" s="7" t="s">
        <v>100</v>
      </c>
      <c r="BA6" s="7" t="s">
        <v>101</v>
      </c>
      <c r="BB6" s="7" t="s">
        <v>111</v>
      </c>
      <c r="BC6" s="7" t="s">
        <v>112</v>
      </c>
      <c r="BD6" s="7" t="s">
        <v>17</v>
      </c>
      <c r="BE6" s="7" t="s">
        <v>18</v>
      </c>
      <c r="BF6" s="7" t="s">
        <v>113</v>
      </c>
      <c r="BG6" s="7" t="s">
        <v>114</v>
      </c>
      <c r="BH6" s="7" t="s">
        <v>115</v>
      </c>
      <c r="BI6" s="7" t="s">
        <v>102</v>
      </c>
      <c r="BJ6" s="7" t="s">
        <v>103</v>
      </c>
      <c r="BK6" s="7" t="s">
        <v>116</v>
      </c>
      <c r="BL6" s="7" t="s">
        <v>117</v>
      </c>
      <c r="BM6" s="7" t="s">
        <v>118</v>
      </c>
      <c r="BN6" s="7" t="s">
        <v>120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94</v>
      </c>
      <c r="BU6" s="7" t="s">
        <v>314</v>
      </c>
      <c r="BV6" s="7" t="s">
        <v>96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20</v>
      </c>
      <c r="CI6" s="7" t="s">
        <v>21</v>
      </c>
      <c r="CJ6" s="7" t="s">
        <v>22</v>
      </c>
      <c r="CK6" s="7" t="s">
        <v>23</v>
      </c>
      <c r="CL6" s="7" t="s">
        <v>24</v>
      </c>
      <c r="CM6" s="7" t="s">
        <v>25</v>
      </c>
      <c r="CN6" s="7" t="s">
        <v>26</v>
      </c>
      <c r="CO6" s="7" t="s">
        <v>27</v>
      </c>
      <c r="CP6" s="7" t="s">
        <v>25</v>
      </c>
      <c r="CQ6" s="7" t="s">
        <v>26</v>
      </c>
      <c r="CR6" s="7" t="s">
        <v>28</v>
      </c>
      <c r="CS6" s="7" t="s">
        <v>122</v>
      </c>
      <c r="CT6" s="7" t="s">
        <v>123</v>
      </c>
      <c r="CU6" s="7" t="s">
        <v>125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20</v>
      </c>
      <c r="DB6" s="7" t="s">
        <v>21</v>
      </c>
      <c r="DC6" s="7" t="s">
        <v>22</v>
      </c>
      <c r="DD6" s="7" t="s">
        <v>23</v>
      </c>
      <c r="DE6" s="7" t="s">
        <v>24</v>
      </c>
      <c r="DF6" s="7" t="s">
        <v>25</v>
      </c>
      <c r="DG6" s="7" t="s">
        <v>26</v>
      </c>
      <c r="DH6" s="7" t="s">
        <v>27</v>
      </c>
      <c r="DI6" s="7" t="s">
        <v>25</v>
      </c>
      <c r="DJ6" s="7" t="s">
        <v>26</v>
      </c>
      <c r="DK6" s="7" t="s">
        <v>131</v>
      </c>
      <c r="DL6" s="69" t="s">
        <v>355</v>
      </c>
    </row>
    <row r="7" spans="1:116" ht="12.75" customHeight="1" x14ac:dyDescent="0.2">
      <c r="A7" s="64" t="s">
        <v>145</v>
      </c>
      <c r="B7" s="20">
        <v>1001</v>
      </c>
      <c r="C7" s="65" t="s">
        <v>146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2">
        <v>0</v>
      </c>
      <c r="CJ7" s="21">
        <v>0</v>
      </c>
      <c r="CK7" s="21">
        <v>0</v>
      </c>
      <c r="CL7" s="22">
        <v>0</v>
      </c>
      <c r="CM7" s="21">
        <v>0</v>
      </c>
      <c r="CN7" s="21">
        <v>0</v>
      </c>
      <c r="CO7" s="22">
        <v>0</v>
      </c>
      <c r="CP7" s="21">
        <v>0</v>
      </c>
      <c r="CQ7" s="21">
        <v>0</v>
      </c>
      <c r="CR7" s="21">
        <v>261109.61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2">
        <v>0</v>
      </c>
      <c r="DC7" s="21">
        <v>0</v>
      </c>
      <c r="DD7" s="21">
        <v>0</v>
      </c>
      <c r="DE7" s="22">
        <v>0</v>
      </c>
      <c r="DF7" s="21">
        <v>0</v>
      </c>
      <c r="DG7" s="21">
        <v>0</v>
      </c>
      <c r="DH7" s="22">
        <v>0</v>
      </c>
      <c r="DI7" s="21">
        <v>0</v>
      </c>
      <c r="DJ7" s="21">
        <v>0</v>
      </c>
      <c r="DK7" s="21">
        <v>0</v>
      </c>
      <c r="DL7" s="21">
        <v>261109.61</v>
      </c>
    </row>
    <row r="8" spans="1:116" ht="12.75" customHeight="1" x14ac:dyDescent="0.2">
      <c r="A8" s="64" t="s">
        <v>148</v>
      </c>
      <c r="B8" s="20">
        <v>1003</v>
      </c>
      <c r="C8" s="65" t="s">
        <v>146</v>
      </c>
      <c r="D8" s="22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2">
        <v>0</v>
      </c>
      <c r="CJ8" s="21">
        <v>0</v>
      </c>
      <c r="CK8" s="21">
        <v>0</v>
      </c>
      <c r="CL8" s="22">
        <v>0</v>
      </c>
      <c r="CM8" s="21">
        <v>0</v>
      </c>
      <c r="CN8" s="21">
        <v>0</v>
      </c>
      <c r="CO8" s="22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2">
        <v>0</v>
      </c>
      <c r="DC8" s="21">
        <v>0</v>
      </c>
      <c r="DD8" s="21">
        <v>0</v>
      </c>
      <c r="DE8" s="22">
        <v>0</v>
      </c>
      <c r="DF8" s="21">
        <v>0</v>
      </c>
      <c r="DG8" s="21">
        <v>0</v>
      </c>
      <c r="DH8" s="22">
        <v>0</v>
      </c>
      <c r="DI8" s="21">
        <v>0</v>
      </c>
      <c r="DJ8" s="21">
        <v>0</v>
      </c>
      <c r="DK8" s="21">
        <v>0</v>
      </c>
      <c r="DL8" s="21">
        <v>0</v>
      </c>
    </row>
    <row r="9" spans="1:116" ht="12.75" customHeight="1" x14ac:dyDescent="0.2">
      <c r="A9" s="64" t="s">
        <v>150</v>
      </c>
      <c r="B9" s="20">
        <v>1004</v>
      </c>
      <c r="C9" s="65" t="s">
        <v>146</v>
      </c>
      <c r="D9" s="22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2">
        <v>0</v>
      </c>
      <c r="CJ9" s="21">
        <v>0</v>
      </c>
      <c r="CK9" s="21">
        <v>0</v>
      </c>
      <c r="CL9" s="22">
        <v>0</v>
      </c>
      <c r="CM9" s="21">
        <v>0</v>
      </c>
      <c r="CN9" s="21">
        <v>0</v>
      </c>
      <c r="CO9" s="22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2">
        <v>0</v>
      </c>
      <c r="DC9" s="21">
        <v>0</v>
      </c>
      <c r="DD9" s="21">
        <v>0</v>
      </c>
      <c r="DE9" s="22">
        <v>0</v>
      </c>
      <c r="DF9" s="21">
        <v>0</v>
      </c>
      <c r="DG9" s="21">
        <v>0</v>
      </c>
      <c r="DH9" s="22">
        <v>0</v>
      </c>
      <c r="DI9" s="21">
        <v>0</v>
      </c>
      <c r="DJ9" s="21">
        <v>0</v>
      </c>
      <c r="DK9" s="21">
        <v>0</v>
      </c>
      <c r="DL9" s="21">
        <v>0</v>
      </c>
    </row>
    <row r="10" spans="1:116" ht="12.75" customHeight="1" x14ac:dyDescent="0.2">
      <c r="A10" s="64" t="s">
        <v>152</v>
      </c>
      <c r="B10" s="20">
        <v>1005</v>
      </c>
      <c r="C10" s="65" t="s">
        <v>146</v>
      </c>
      <c r="D10" s="22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2">
        <v>0</v>
      </c>
      <c r="CJ10" s="21">
        <v>0</v>
      </c>
      <c r="CK10" s="21">
        <v>0</v>
      </c>
      <c r="CL10" s="22">
        <v>0</v>
      </c>
      <c r="CM10" s="21">
        <v>0</v>
      </c>
      <c r="CN10" s="21">
        <v>0</v>
      </c>
      <c r="CO10" s="22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2">
        <v>0</v>
      </c>
      <c r="DC10" s="21">
        <v>0</v>
      </c>
      <c r="DD10" s="21">
        <v>0</v>
      </c>
      <c r="DE10" s="22">
        <v>0</v>
      </c>
      <c r="DF10" s="21">
        <v>0</v>
      </c>
      <c r="DG10" s="21">
        <v>0</v>
      </c>
      <c r="DH10" s="22">
        <v>0</v>
      </c>
      <c r="DI10" s="21">
        <v>0</v>
      </c>
      <c r="DJ10" s="21">
        <v>0</v>
      </c>
      <c r="DK10" s="21">
        <v>0</v>
      </c>
      <c r="DL10" s="21">
        <v>0</v>
      </c>
    </row>
    <row r="11" spans="1:116" ht="12.75" customHeight="1" x14ac:dyDescent="0.2">
      <c r="A11" s="64" t="s">
        <v>154</v>
      </c>
      <c r="B11" s="20">
        <v>1006</v>
      </c>
      <c r="C11" s="65" t="s">
        <v>146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2">
        <v>0</v>
      </c>
      <c r="CJ11" s="21">
        <v>0</v>
      </c>
      <c r="CK11" s="21">
        <v>0</v>
      </c>
      <c r="CL11" s="22">
        <v>0</v>
      </c>
      <c r="CM11" s="21">
        <v>0</v>
      </c>
      <c r="CN11" s="21">
        <v>0</v>
      </c>
      <c r="CO11" s="22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2">
        <v>0</v>
      </c>
      <c r="DC11" s="21">
        <v>0</v>
      </c>
      <c r="DD11" s="21">
        <v>0</v>
      </c>
      <c r="DE11" s="22">
        <v>0</v>
      </c>
      <c r="DF11" s="21">
        <v>0</v>
      </c>
      <c r="DG11" s="21">
        <v>0</v>
      </c>
      <c r="DH11" s="22">
        <v>0</v>
      </c>
      <c r="DI11" s="21">
        <v>0</v>
      </c>
      <c r="DJ11" s="21">
        <v>0</v>
      </c>
      <c r="DK11" s="21">
        <v>0</v>
      </c>
      <c r="DL11" s="21">
        <v>0</v>
      </c>
    </row>
    <row r="12" spans="1:116" ht="12.75" customHeight="1" x14ac:dyDescent="0.2">
      <c r="A12" s="64" t="s">
        <v>156</v>
      </c>
      <c r="B12" s="20">
        <v>1007</v>
      </c>
      <c r="C12" s="65" t="s">
        <v>146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2">
        <v>0</v>
      </c>
      <c r="CJ12" s="21">
        <v>0</v>
      </c>
      <c r="CK12" s="21">
        <v>0</v>
      </c>
      <c r="CL12" s="22">
        <v>0</v>
      </c>
      <c r="CM12" s="21">
        <v>0</v>
      </c>
      <c r="CN12" s="21">
        <v>0</v>
      </c>
      <c r="CO12" s="22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2">
        <v>0</v>
      </c>
      <c r="DC12" s="21">
        <v>0</v>
      </c>
      <c r="DD12" s="21">
        <v>0</v>
      </c>
      <c r="DE12" s="22">
        <v>0</v>
      </c>
      <c r="DF12" s="21">
        <v>0</v>
      </c>
      <c r="DG12" s="21">
        <v>0</v>
      </c>
      <c r="DH12" s="22">
        <v>0</v>
      </c>
      <c r="DI12" s="21">
        <v>0</v>
      </c>
      <c r="DJ12" s="21">
        <v>0</v>
      </c>
      <c r="DK12" s="21">
        <v>0</v>
      </c>
      <c r="DL12" s="21">
        <v>0</v>
      </c>
    </row>
    <row r="13" spans="1:116" ht="12.75" customHeight="1" x14ac:dyDescent="0.2">
      <c r="A13" s="64" t="s">
        <v>158</v>
      </c>
      <c r="B13" s="20">
        <v>1008</v>
      </c>
      <c r="C13" s="65" t="s">
        <v>146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2">
        <v>0</v>
      </c>
      <c r="CJ13" s="21">
        <v>0</v>
      </c>
      <c r="CK13" s="21">
        <v>0</v>
      </c>
      <c r="CL13" s="22">
        <v>0</v>
      </c>
      <c r="CM13" s="21">
        <v>0</v>
      </c>
      <c r="CN13" s="21">
        <v>0</v>
      </c>
      <c r="CO13" s="22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2">
        <v>0</v>
      </c>
      <c r="DC13" s="21">
        <v>0</v>
      </c>
      <c r="DD13" s="21">
        <v>0</v>
      </c>
      <c r="DE13" s="22">
        <v>0</v>
      </c>
      <c r="DF13" s="21">
        <v>0</v>
      </c>
      <c r="DG13" s="21">
        <v>0</v>
      </c>
      <c r="DH13" s="22">
        <v>0</v>
      </c>
      <c r="DI13" s="21">
        <v>0</v>
      </c>
      <c r="DJ13" s="21">
        <v>0</v>
      </c>
      <c r="DK13" s="21">
        <v>0</v>
      </c>
      <c r="DL13" s="21">
        <v>0</v>
      </c>
    </row>
    <row r="14" spans="1:116" ht="12.75" customHeight="1" x14ac:dyDescent="0.2">
      <c r="A14" s="64" t="s">
        <v>159</v>
      </c>
      <c r="B14" s="20">
        <v>1009</v>
      </c>
      <c r="C14" s="65" t="s">
        <v>146</v>
      </c>
      <c r="D14" s="22">
        <v>605973227.6400001</v>
      </c>
      <c r="E14" s="21">
        <v>589522.30000000016</v>
      </c>
      <c r="F14" s="21">
        <v>1484805.6500000001</v>
      </c>
      <c r="G14" s="21">
        <v>603898899.69000006</v>
      </c>
      <c r="H14" s="21">
        <v>53889843.390000001</v>
      </c>
      <c r="I14" s="21">
        <v>14126.560000000001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6705493.1400000006</v>
      </c>
      <c r="P14" s="21">
        <v>0</v>
      </c>
      <c r="Q14" s="21">
        <v>1504461.31</v>
      </c>
      <c r="R14" s="21">
        <v>0</v>
      </c>
      <c r="S14" s="21">
        <v>0</v>
      </c>
      <c r="T14" s="21">
        <v>10419.539999999999</v>
      </c>
      <c r="U14" s="21">
        <v>0</v>
      </c>
      <c r="V14" s="21">
        <v>10772.099999999999</v>
      </c>
      <c r="W14" s="21">
        <v>38270.06</v>
      </c>
      <c r="X14" s="21">
        <v>0</v>
      </c>
      <c r="Y14" s="21">
        <v>1880059.64</v>
      </c>
      <c r="Z14" s="21">
        <v>1631548.5</v>
      </c>
      <c r="AA14" s="21">
        <v>0</v>
      </c>
      <c r="AB14" s="21">
        <v>0</v>
      </c>
      <c r="AC14" s="21">
        <v>272834.62000000005</v>
      </c>
      <c r="AD14" s="21">
        <v>20654139.910000004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29770.12</v>
      </c>
      <c r="AN14" s="21">
        <v>0</v>
      </c>
      <c r="AO14" s="21">
        <v>0</v>
      </c>
      <c r="AP14" s="21">
        <v>63123.94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188731.94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204</v>
      </c>
      <c r="BO14" s="21">
        <v>0</v>
      </c>
      <c r="BP14" s="21">
        <v>665558.46</v>
      </c>
      <c r="BQ14" s="21">
        <v>727766.26</v>
      </c>
      <c r="BR14" s="21">
        <v>56331246.119999997</v>
      </c>
      <c r="BS14" s="21">
        <v>12578333.15</v>
      </c>
      <c r="BT14" s="21">
        <v>0</v>
      </c>
      <c r="BU14" s="21">
        <v>0</v>
      </c>
      <c r="BV14" s="21">
        <v>2696170.16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2">
        <v>0</v>
      </c>
      <c r="CJ14" s="21">
        <v>0</v>
      </c>
      <c r="CK14" s="21">
        <v>0</v>
      </c>
      <c r="CL14" s="22">
        <v>0</v>
      </c>
      <c r="CM14" s="21">
        <v>0</v>
      </c>
      <c r="CN14" s="21">
        <v>0</v>
      </c>
      <c r="CO14" s="22">
        <v>0</v>
      </c>
      <c r="CP14" s="21">
        <v>0</v>
      </c>
      <c r="CQ14" s="21">
        <v>0</v>
      </c>
      <c r="CR14" s="21">
        <v>5804.6200000000017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2">
        <v>0</v>
      </c>
      <c r="DC14" s="21">
        <v>0</v>
      </c>
      <c r="DD14" s="21">
        <v>0</v>
      </c>
      <c r="DE14" s="22">
        <v>0</v>
      </c>
      <c r="DF14" s="21">
        <v>0</v>
      </c>
      <c r="DG14" s="21">
        <v>0</v>
      </c>
      <c r="DH14" s="22">
        <v>0</v>
      </c>
      <c r="DI14" s="21">
        <v>0</v>
      </c>
      <c r="DJ14" s="21">
        <v>0</v>
      </c>
      <c r="DK14" s="21">
        <v>0</v>
      </c>
      <c r="DL14" s="21">
        <v>765871905.17999995</v>
      </c>
    </row>
    <row r="15" spans="1:116" ht="12.75" customHeight="1" x14ac:dyDescent="0.2">
      <c r="A15" s="64" t="s">
        <v>161</v>
      </c>
      <c r="B15" s="20">
        <v>1010</v>
      </c>
      <c r="C15" s="65" t="s">
        <v>146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705985.04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2383032.73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2">
        <v>0</v>
      </c>
      <c r="CJ15" s="21">
        <v>0</v>
      </c>
      <c r="CK15" s="21">
        <v>0</v>
      </c>
      <c r="CL15" s="22">
        <v>0</v>
      </c>
      <c r="CM15" s="21">
        <v>0</v>
      </c>
      <c r="CN15" s="21">
        <v>0</v>
      </c>
      <c r="CO15" s="22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2">
        <v>0</v>
      </c>
      <c r="DC15" s="21">
        <v>0</v>
      </c>
      <c r="DD15" s="21">
        <v>0</v>
      </c>
      <c r="DE15" s="22">
        <v>0</v>
      </c>
      <c r="DF15" s="21">
        <v>0</v>
      </c>
      <c r="DG15" s="21">
        <v>0</v>
      </c>
      <c r="DH15" s="22">
        <v>0</v>
      </c>
      <c r="DI15" s="21">
        <v>0</v>
      </c>
      <c r="DJ15" s="21">
        <v>0</v>
      </c>
      <c r="DK15" s="21">
        <v>0</v>
      </c>
      <c r="DL15" s="21">
        <v>3089017.77</v>
      </c>
    </row>
    <row r="16" spans="1:116" ht="12.75" customHeight="1" x14ac:dyDescent="0.2">
      <c r="A16" s="64" t="s">
        <v>163</v>
      </c>
      <c r="B16" s="20">
        <v>1011</v>
      </c>
      <c r="C16" s="65" t="s">
        <v>146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9989028.3519999981</v>
      </c>
      <c r="BJ16" s="21">
        <v>11850772.2685875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2">
        <v>0</v>
      </c>
      <c r="CJ16" s="21">
        <v>0</v>
      </c>
      <c r="CK16" s="21">
        <v>0</v>
      </c>
      <c r="CL16" s="22">
        <v>0</v>
      </c>
      <c r="CM16" s="21">
        <v>0</v>
      </c>
      <c r="CN16" s="21">
        <v>0</v>
      </c>
      <c r="CO16" s="22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2">
        <v>0</v>
      </c>
      <c r="DC16" s="21">
        <v>0</v>
      </c>
      <c r="DD16" s="21">
        <v>0</v>
      </c>
      <c r="DE16" s="22">
        <v>0</v>
      </c>
      <c r="DF16" s="21">
        <v>0</v>
      </c>
      <c r="DG16" s="21">
        <v>0</v>
      </c>
      <c r="DH16" s="22">
        <v>0</v>
      </c>
      <c r="DI16" s="21">
        <v>0</v>
      </c>
      <c r="DJ16" s="21">
        <v>0</v>
      </c>
      <c r="DK16" s="21">
        <v>0</v>
      </c>
      <c r="DL16" s="21">
        <v>21839800.620587498</v>
      </c>
    </row>
    <row r="17" spans="1:116" ht="12.75" customHeight="1" x14ac:dyDescent="0.2">
      <c r="A17" s="64" t="s">
        <v>165</v>
      </c>
      <c r="B17" s="20">
        <v>1012</v>
      </c>
      <c r="C17" s="65" t="s">
        <v>146</v>
      </c>
      <c r="D17" s="22">
        <v>0</v>
      </c>
      <c r="E17" s="21">
        <v>0</v>
      </c>
      <c r="F17" s="21">
        <v>0</v>
      </c>
      <c r="G17" s="21">
        <v>0</v>
      </c>
      <c r="H17" s="21">
        <v>0</v>
      </c>
      <c r="I17" s="21">
        <v>40885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712744168.88999999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5630476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771105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718652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2">
        <v>0</v>
      </c>
      <c r="CJ17" s="21">
        <v>0</v>
      </c>
      <c r="CK17" s="21">
        <v>0</v>
      </c>
      <c r="CL17" s="22">
        <v>0</v>
      </c>
      <c r="CM17" s="21">
        <v>0</v>
      </c>
      <c r="CN17" s="21">
        <v>0</v>
      </c>
      <c r="CO17" s="22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2">
        <v>0</v>
      </c>
      <c r="DC17" s="21">
        <v>0</v>
      </c>
      <c r="DD17" s="21">
        <v>0</v>
      </c>
      <c r="DE17" s="22">
        <v>0</v>
      </c>
      <c r="DF17" s="21">
        <v>0</v>
      </c>
      <c r="DG17" s="21">
        <v>0</v>
      </c>
      <c r="DH17" s="22">
        <v>0</v>
      </c>
      <c r="DI17" s="21">
        <v>0</v>
      </c>
      <c r="DJ17" s="21">
        <v>0</v>
      </c>
      <c r="DK17" s="21">
        <v>0</v>
      </c>
      <c r="DL17" s="21">
        <v>719905286.88999999</v>
      </c>
    </row>
    <row r="18" spans="1:116" ht="12.75" customHeight="1" x14ac:dyDescent="0.2">
      <c r="A18" s="64" t="s">
        <v>167</v>
      </c>
      <c r="B18" s="20">
        <v>1013</v>
      </c>
      <c r="C18" s="65" t="s">
        <v>146</v>
      </c>
      <c r="D18" s="22">
        <v>16725879.904099997</v>
      </c>
      <c r="E18" s="21">
        <v>387066.88668106036</v>
      </c>
      <c r="F18" s="21">
        <v>9724553.7665967532</v>
      </c>
      <c r="G18" s="21">
        <v>6614259.2508221827</v>
      </c>
      <c r="H18" s="21">
        <v>7903325.9010999994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3222940.84</v>
      </c>
      <c r="P18" s="21">
        <v>0</v>
      </c>
      <c r="Q18" s="21">
        <v>687475.34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357393.74</v>
      </c>
      <c r="Z18" s="21">
        <v>83075.350000000006</v>
      </c>
      <c r="AA18" s="21">
        <v>0</v>
      </c>
      <c r="AB18" s="21">
        <v>0</v>
      </c>
      <c r="AC18" s="21">
        <v>263483.92300000001</v>
      </c>
      <c r="AD18" s="21">
        <v>268597.17209999997</v>
      </c>
      <c r="AE18" s="21">
        <v>0</v>
      </c>
      <c r="AF18" s="21">
        <v>0</v>
      </c>
      <c r="AG18" s="21">
        <v>12307.99</v>
      </c>
      <c r="AH18" s="21">
        <v>104608.27</v>
      </c>
      <c r="AI18" s="21">
        <v>6159.25</v>
      </c>
      <c r="AJ18" s="21">
        <v>0</v>
      </c>
      <c r="AK18" s="21">
        <v>0</v>
      </c>
      <c r="AL18" s="21">
        <v>0</v>
      </c>
      <c r="AM18" s="21">
        <v>3745984.06</v>
      </c>
      <c r="AN18" s="21">
        <v>0</v>
      </c>
      <c r="AO18" s="21">
        <v>0</v>
      </c>
      <c r="AP18" s="21">
        <v>1097.8900000000001</v>
      </c>
      <c r="AQ18" s="21">
        <v>0</v>
      </c>
      <c r="AR18" s="21">
        <v>0</v>
      </c>
      <c r="AS18" s="21">
        <v>0</v>
      </c>
      <c r="AT18" s="21">
        <v>60491207.519199997</v>
      </c>
      <c r="AU18" s="21">
        <v>4971512.0272000004</v>
      </c>
      <c r="AV18" s="21">
        <v>1145.4100000000001</v>
      </c>
      <c r="AW18" s="21">
        <v>0</v>
      </c>
      <c r="AX18" s="21">
        <v>4761183.5171999997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352.44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210.52</v>
      </c>
      <c r="BO18" s="21">
        <v>0</v>
      </c>
      <c r="BP18" s="21">
        <v>7373326.5132999998</v>
      </c>
      <c r="BQ18" s="21">
        <v>2574707.62</v>
      </c>
      <c r="BR18" s="21">
        <v>65520827.084799998</v>
      </c>
      <c r="BS18" s="21">
        <v>3910287.9400000004</v>
      </c>
      <c r="BT18" s="21">
        <v>0</v>
      </c>
      <c r="BU18" s="21">
        <v>0</v>
      </c>
      <c r="BV18" s="21">
        <v>1410097.17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2">
        <v>0</v>
      </c>
      <c r="CJ18" s="21">
        <v>0</v>
      </c>
      <c r="CK18" s="21">
        <v>0</v>
      </c>
      <c r="CL18" s="22">
        <v>0</v>
      </c>
      <c r="CM18" s="21">
        <v>0</v>
      </c>
      <c r="CN18" s="21">
        <v>0</v>
      </c>
      <c r="CO18" s="22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2">
        <v>0</v>
      </c>
      <c r="DC18" s="21">
        <v>0</v>
      </c>
      <c r="DD18" s="21">
        <v>0</v>
      </c>
      <c r="DE18" s="22">
        <v>0</v>
      </c>
      <c r="DF18" s="21">
        <v>0</v>
      </c>
      <c r="DG18" s="21">
        <v>0</v>
      </c>
      <c r="DH18" s="22">
        <v>0</v>
      </c>
      <c r="DI18" s="21">
        <v>0</v>
      </c>
      <c r="DJ18" s="21">
        <v>0</v>
      </c>
      <c r="DK18" s="21">
        <v>0</v>
      </c>
      <c r="DL18" s="21">
        <v>184397187.39199996</v>
      </c>
    </row>
    <row r="19" spans="1:116" ht="12.75" customHeight="1" x14ac:dyDescent="0.2">
      <c r="A19" s="64" t="s">
        <v>169</v>
      </c>
      <c r="B19" s="20">
        <v>1016</v>
      </c>
      <c r="C19" s="65" t="s">
        <v>146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2">
        <v>0</v>
      </c>
      <c r="CJ19" s="21">
        <v>0</v>
      </c>
      <c r="CK19" s="21">
        <v>0</v>
      </c>
      <c r="CL19" s="22">
        <v>0</v>
      </c>
      <c r="CM19" s="21">
        <v>0</v>
      </c>
      <c r="CN19" s="21">
        <v>0</v>
      </c>
      <c r="CO19" s="22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2">
        <v>0</v>
      </c>
      <c r="DC19" s="21">
        <v>0</v>
      </c>
      <c r="DD19" s="21">
        <v>0</v>
      </c>
      <c r="DE19" s="22">
        <v>0</v>
      </c>
      <c r="DF19" s="21">
        <v>0</v>
      </c>
      <c r="DG19" s="21">
        <v>0</v>
      </c>
      <c r="DH19" s="22">
        <v>0</v>
      </c>
      <c r="DI19" s="21">
        <v>0</v>
      </c>
      <c r="DJ19" s="21">
        <v>0</v>
      </c>
      <c r="DK19" s="21">
        <v>0</v>
      </c>
      <c r="DL19" s="21">
        <v>0</v>
      </c>
    </row>
    <row r="20" spans="1:116" ht="12.75" customHeight="1" x14ac:dyDescent="0.2">
      <c r="A20" s="64" t="s">
        <v>171</v>
      </c>
      <c r="B20" s="20">
        <v>1017</v>
      </c>
      <c r="C20" s="65" t="s">
        <v>146</v>
      </c>
      <c r="D20" s="22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2">
        <v>0</v>
      </c>
      <c r="CJ20" s="21">
        <v>0</v>
      </c>
      <c r="CK20" s="21">
        <v>0</v>
      </c>
      <c r="CL20" s="22">
        <v>0</v>
      </c>
      <c r="CM20" s="21">
        <v>0</v>
      </c>
      <c r="CN20" s="21">
        <v>0</v>
      </c>
      <c r="CO20" s="22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2">
        <v>0</v>
      </c>
      <c r="DC20" s="21">
        <v>0</v>
      </c>
      <c r="DD20" s="21">
        <v>0</v>
      </c>
      <c r="DE20" s="22">
        <v>0</v>
      </c>
      <c r="DF20" s="21">
        <v>0</v>
      </c>
      <c r="DG20" s="21">
        <v>0</v>
      </c>
      <c r="DH20" s="22">
        <v>0</v>
      </c>
      <c r="DI20" s="21">
        <v>0</v>
      </c>
      <c r="DJ20" s="21">
        <v>0</v>
      </c>
      <c r="DK20" s="21">
        <v>0</v>
      </c>
      <c r="DL20" s="21">
        <v>0</v>
      </c>
    </row>
    <row r="21" spans="1:116" ht="12.75" customHeight="1" x14ac:dyDescent="0.2">
      <c r="A21" s="64" t="s">
        <v>173</v>
      </c>
      <c r="B21" s="20">
        <v>1018</v>
      </c>
      <c r="C21" s="65" t="s">
        <v>146</v>
      </c>
      <c r="D21" s="22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2458455.11</v>
      </c>
      <c r="P21" s="21">
        <v>0</v>
      </c>
      <c r="Q21" s="21">
        <v>0</v>
      </c>
      <c r="R21" s="21">
        <v>0</v>
      </c>
      <c r="S21" s="21">
        <v>0</v>
      </c>
      <c r="T21" s="21">
        <v>-3165.34</v>
      </c>
      <c r="U21" s="21">
        <v>0</v>
      </c>
      <c r="V21" s="21">
        <v>0</v>
      </c>
      <c r="W21" s="21">
        <v>0</v>
      </c>
      <c r="X21" s="21">
        <v>0</v>
      </c>
      <c r="Y21" s="21">
        <v>393251.64</v>
      </c>
      <c r="Z21" s="21">
        <v>14605556.77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1356576.6</v>
      </c>
      <c r="AH21" s="21">
        <v>4254353.62</v>
      </c>
      <c r="AI21" s="21">
        <v>172153.37</v>
      </c>
      <c r="AJ21" s="21">
        <v>652289.26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3132944</v>
      </c>
      <c r="BR21" s="21">
        <v>592947.86</v>
      </c>
      <c r="BS21" s="21">
        <v>0</v>
      </c>
      <c r="BT21" s="21">
        <v>0</v>
      </c>
      <c r="BU21" s="21">
        <v>0</v>
      </c>
      <c r="BV21" s="21">
        <v>8517419.0199999996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2">
        <v>0</v>
      </c>
      <c r="CJ21" s="21">
        <v>0</v>
      </c>
      <c r="CK21" s="21">
        <v>0</v>
      </c>
      <c r="CL21" s="22">
        <v>0</v>
      </c>
      <c r="CM21" s="21">
        <v>0</v>
      </c>
      <c r="CN21" s="21">
        <v>0</v>
      </c>
      <c r="CO21" s="22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2">
        <v>0</v>
      </c>
      <c r="DC21" s="21">
        <v>0</v>
      </c>
      <c r="DD21" s="21">
        <v>0</v>
      </c>
      <c r="DE21" s="22">
        <v>0</v>
      </c>
      <c r="DF21" s="21">
        <v>0</v>
      </c>
      <c r="DG21" s="21">
        <v>0</v>
      </c>
      <c r="DH21" s="22">
        <v>0</v>
      </c>
      <c r="DI21" s="21">
        <v>0</v>
      </c>
      <c r="DJ21" s="21">
        <v>0</v>
      </c>
      <c r="DK21" s="21">
        <v>0</v>
      </c>
      <c r="DL21" s="21">
        <v>36132781.910000004</v>
      </c>
    </row>
    <row r="22" spans="1:116" ht="12.75" customHeight="1" x14ac:dyDescent="0.2">
      <c r="A22" s="64" t="s">
        <v>175</v>
      </c>
      <c r="B22" s="20">
        <v>1020</v>
      </c>
      <c r="C22" s="65" t="s">
        <v>146</v>
      </c>
      <c r="D22" s="22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2">
        <v>0</v>
      </c>
      <c r="CJ22" s="21">
        <v>0</v>
      </c>
      <c r="CK22" s="21">
        <v>0</v>
      </c>
      <c r="CL22" s="22">
        <v>0</v>
      </c>
      <c r="CM22" s="21">
        <v>0</v>
      </c>
      <c r="CN22" s="21">
        <v>0</v>
      </c>
      <c r="CO22" s="22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2">
        <v>0</v>
      </c>
      <c r="DC22" s="21">
        <v>0</v>
      </c>
      <c r="DD22" s="21">
        <v>0</v>
      </c>
      <c r="DE22" s="22">
        <v>0</v>
      </c>
      <c r="DF22" s="21">
        <v>0</v>
      </c>
      <c r="DG22" s="21">
        <v>0</v>
      </c>
      <c r="DH22" s="22">
        <v>0</v>
      </c>
      <c r="DI22" s="21">
        <v>0</v>
      </c>
      <c r="DJ22" s="21">
        <v>0</v>
      </c>
      <c r="DK22" s="21">
        <v>0</v>
      </c>
      <c r="DL22" s="21">
        <v>0</v>
      </c>
    </row>
    <row r="23" spans="1:116" ht="12.75" customHeight="1" x14ac:dyDescent="0.2">
      <c r="A23" s="64" t="s">
        <v>177</v>
      </c>
      <c r="B23" s="20">
        <v>1022</v>
      </c>
      <c r="C23" s="65" t="s">
        <v>146</v>
      </c>
      <c r="D23" s="22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2">
        <v>0</v>
      </c>
      <c r="CJ23" s="21">
        <v>0</v>
      </c>
      <c r="CK23" s="21">
        <v>0</v>
      </c>
      <c r="CL23" s="22">
        <v>0</v>
      </c>
      <c r="CM23" s="21">
        <v>0</v>
      </c>
      <c r="CN23" s="21">
        <v>0</v>
      </c>
      <c r="CO23" s="22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2">
        <v>0</v>
      </c>
      <c r="DC23" s="21">
        <v>0</v>
      </c>
      <c r="DD23" s="21">
        <v>0</v>
      </c>
      <c r="DE23" s="22">
        <v>0</v>
      </c>
      <c r="DF23" s="21">
        <v>0</v>
      </c>
      <c r="DG23" s="21">
        <v>0</v>
      </c>
      <c r="DH23" s="22">
        <v>0</v>
      </c>
      <c r="DI23" s="21">
        <v>0</v>
      </c>
      <c r="DJ23" s="21">
        <v>0</v>
      </c>
      <c r="DK23" s="21">
        <v>0</v>
      </c>
      <c r="DL23" s="21">
        <v>0</v>
      </c>
    </row>
    <row r="24" spans="1:116" ht="12.75" customHeight="1" x14ac:dyDescent="0.2">
      <c r="A24" s="64" t="s">
        <v>179</v>
      </c>
      <c r="B24" s="20">
        <v>1025</v>
      </c>
      <c r="C24" s="65" t="s">
        <v>146</v>
      </c>
      <c r="D24" s="22">
        <v>36282010.930000097</v>
      </c>
      <c r="E24" s="21">
        <v>1947835.01000001</v>
      </c>
      <c r="F24" s="21">
        <v>27109368.570000101</v>
      </c>
      <c r="G24" s="21">
        <v>7224807.3499999903</v>
      </c>
      <c r="H24" s="21">
        <v>699009.57</v>
      </c>
      <c r="I24" s="21">
        <v>18838422.719999898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4076535.43</v>
      </c>
      <c r="P24" s="21">
        <v>0</v>
      </c>
      <c r="Q24" s="21">
        <v>110503.93</v>
      </c>
      <c r="R24" s="21">
        <v>0</v>
      </c>
      <c r="S24" s="21">
        <v>0</v>
      </c>
      <c r="T24" s="21">
        <v>1936452242.237577</v>
      </c>
      <c r="U24" s="21">
        <v>8727333.9000000004</v>
      </c>
      <c r="V24" s="21">
        <v>42110688.200001597</v>
      </c>
      <c r="W24" s="21">
        <v>187464439.099989</v>
      </c>
      <c r="X24" s="21">
        <v>0</v>
      </c>
      <c r="Y24" s="21">
        <v>2032244.04</v>
      </c>
      <c r="Z24" s="21">
        <v>1704165.54</v>
      </c>
      <c r="AA24" s="21">
        <v>0</v>
      </c>
      <c r="AB24" s="21">
        <v>0</v>
      </c>
      <c r="AC24" s="21">
        <v>1525932.19000001</v>
      </c>
      <c r="AD24" s="21">
        <v>2154736.4900000002</v>
      </c>
      <c r="AE24" s="21">
        <v>0</v>
      </c>
      <c r="AF24" s="21">
        <v>21127824.629999999</v>
      </c>
      <c r="AG24" s="21">
        <v>0</v>
      </c>
      <c r="AH24" s="21">
        <v>0</v>
      </c>
      <c r="AI24" s="21">
        <v>0</v>
      </c>
      <c r="AJ24" s="21">
        <v>1113623.62264104</v>
      </c>
      <c r="AK24" s="21">
        <v>1600</v>
      </c>
      <c r="AL24" s="21">
        <v>0</v>
      </c>
      <c r="AM24" s="21">
        <v>2534824.7799999998</v>
      </c>
      <c r="AN24" s="21">
        <v>0</v>
      </c>
      <c r="AO24" s="21">
        <v>0</v>
      </c>
      <c r="AP24" s="21">
        <v>372346.58999999997</v>
      </c>
      <c r="AQ24" s="21">
        <v>0</v>
      </c>
      <c r="AR24" s="21">
        <v>0</v>
      </c>
      <c r="AS24" s="21">
        <v>0</v>
      </c>
      <c r="AT24" s="21">
        <v>111909286.47999999</v>
      </c>
      <c r="AU24" s="21">
        <v>5991543.4199999804</v>
      </c>
      <c r="AV24" s="21">
        <v>5850210.8399999999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4147591.5200004997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7490393.2200000295</v>
      </c>
      <c r="BO24" s="21">
        <v>0</v>
      </c>
      <c r="BP24" s="21">
        <v>4182800.46</v>
      </c>
      <c r="BQ24" s="21">
        <v>0</v>
      </c>
      <c r="BR24" s="21">
        <v>13548742.390000001</v>
      </c>
      <c r="BS24" s="21">
        <v>2680250.1999999899</v>
      </c>
      <c r="BT24" s="21">
        <v>0</v>
      </c>
      <c r="BU24" s="21">
        <v>0</v>
      </c>
      <c r="BV24" s="21">
        <v>0</v>
      </c>
      <c r="BW24" s="21">
        <v>3264857.5795</v>
      </c>
      <c r="BX24" s="21">
        <v>0</v>
      </c>
      <c r="BY24" s="21">
        <v>0</v>
      </c>
      <c r="BZ24" s="21">
        <v>136894899.4102</v>
      </c>
      <c r="CA24" s="21">
        <v>3618673084.1867399</v>
      </c>
      <c r="CB24" s="21">
        <v>5100388.9003999997</v>
      </c>
      <c r="CC24" s="21">
        <v>671394446.69777107</v>
      </c>
      <c r="CD24" s="21">
        <v>0</v>
      </c>
      <c r="CE24" s="21">
        <v>0</v>
      </c>
      <c r="CF24" s="21">
        <v>6576924.9991000006</v>
      </c>
      <c r="CG24" s="21">
        <v>86857150.491500109</v>
      </c>
      <c r="CH24" s="21">
        <v>0</v>
      </c>
      <c r="CI24" s="22">
        <v>48850204.050000004</v>
      </c>
      <c r="CJ24" s="21">
        <v>0</v>
      </c>
      <c r="CK24" s="21">
        <v>0</v>
      </c>
      <c r="CL24" s="22">
        <v>48313752.910000004</v>
      </c>
      <c r="CM24" s="21">
        <v>0</v>
      </c>
      <c r="CN24" s="21">
        <v>48313752.910000004</v>
      </c>
      <c r="CO24" s="22">
        <v>536451.14</v>
      </c>
      <c r="CP24" s="21">
        <v>20000</v>
      </c>
      <c r="CQ24" s="21">
        <v>516451.14</v>
      </c>
      <c r="CR24" s="21">
        <v>131773.35999999999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2">
        <v>0</v>
      </c>
      <c r="DC24" s="21">
        <v>0</v>
      </c>
      <c r="DD24" s="21">
        <v>0</v>
      </c>
      <c r="DE24" s="22">
        <v>0</v>
      </c>
      <c r="DF24" s="21">
        <v>0</v>
      </c>
      <c r="DG24" s="21">
        <v>0</v>
      </c>
      <c r="DH24" s="22">
        <v>0</v>
      </c>
      <c r="DI24" s="21">
        <v>0</v>
      </c>
      <c r="DJ24" s="21">
        <v>0</v>
      </c>
      <c r="DK24" s="21">
        <v>0</v>
      </c>
      <c r="DL24" s="21">
        <v>7000873032.1054201</v>
      </c>
    </row>
    <row r="25" spans="1:116" ht="12.75" customHeight="1" x14ac:dyDescent="0.2">
      <c r="A25" s="64" t="s">
        <v>181</v>
      </c>
      <c r="B25" s="20">
        <v>1027</v>
      </c>
      <c r="C25" s="65" t="s">
        <v>146</v>
      </c>
      <c r="D25" s="22">
        <v>2025369.62</v>
      </c>
      <c r="E25" s="21">
        <v>1618414.49</v>
      </c>
      <c r="F25" s="21">
        <v>22787.280000000002</v>
      </c>
      <c r="G25" s="21">
        <v>384167.85</v>
      </c>
      <c r="H25" s="21">
        <v>1943.08</v>
      </c>
      <c r="I25" s="21">
        <v>2719.11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574256.82999999996</v>
      </c>
      <c r="P25" s="21">
        <v>0</v>
      </c>
      <c r="Q25" s="21">
        <v>0</v>
      </c>
      <c r="R25" s="21">
        <v>0</v>
      </c>
      <c r="S25" s="21">
        <v>0</v>
      </c>
      <c r="T25" s="21">
        <v>422687178.72000003</v>
      </c>
      <c r="U25" s="21">
        <v>8605106.5199999996</v>
      </c>
      <c r="V25" s="21">
        <v>22193.86</v>
      </c>
      <c r="W25" s="21">
        <v>363321.21</v>
      </c>
      <c r="X25" s="21">
        <v>0</v>
      </c>
      <c r="Y25" s="21">
        <v>29992.7</v>
      </c>
      <c r="Z25" s="21">
        <v>3811.0400000000004</v>
      </c>
      <c r="AA25" s="21">
        <v>0</v>
      </c>
      <c r="AB25" s="21">
        <v>0</v>
      </c>
      <c r="AC25" s="21">
        <v>1710.06</v>
      </c>
      <c r="AD25" s="21">
        <v>127568.91000000002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1179049.8199999998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0.01</v>
      </c>
      <c r="AQ25" s="21">
        <v>0</v>
      </c>
      <c r="AR25" s="21">
        <v>0</v>
      </c>
      <c r="AS25" s="21">
        <v>0</v>
      </c>
      <c r="AT25" s="21">
        <v>2237700.73</v>
      </c>
      <c r="AU25" s="21">
        <v>100504.81</v>
      </c>
      <c r="AV25" s="21">
        <v>4099.97</v>
      </c>
      <c r="AW25" s="21">
        <v>0</v>
      </c>
      <c r="AX25" s="21">
        <v>1932.94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405657.86000000004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78186.180000000008</v>
      </c>
      <c r="BO25" s="21">
        <v>0</v>
      </c>
      <c r="BP25" s="21">
        <v>557304.72</v>
      </c>
      <c r="BQ25" s="21">
        <v>0</v>
      </c>
      <c r="BR25" s="21">
        <v>0</v>
      </c>
      <c r="BS25" s="21">
        <v>158673.44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2">
        <v>185000</v>
      </c>
      <c r="CJ25" s="21">
        <v>0</v>
      </c>
      <c r="CK25" s="21">
        <v>0</v>
      </c>
      <c r="CL25" s="22">
        <v>185000</v>
      </c>
      <c r="CM25" s="21">
        <v>0</v>
      </c>
      <c r="CN25" s="21">
        <v>185000</v>
      </c>
      <c r="CO25" s="22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2">
        <v>0</v>
      </c>
      <c r="DC25" s="21">
        <v>0</v>
      </c>
      <c r="DD25" s="21">
        <v>0</v>
      </c>
      <c r="DE25" s="22">
        <v>0</v>
      </c>
      <c r="DF25" s="21">
        <v>0</v>
      </c>
      <c r="DG25" s="21">
        <v>0</v>
      </c>
      <c r="DH25" s="22">
        <v>0</v>
      </c>
      <c r="DI25" s="21">
        <v>0</v>
      </c>
      <c r="DJ25" s="21">
        <v>0</v>
      </c>
      <c r="DK25" s="21">
        <v>0</v>
      </c>
      <c r="DL25" s="21">
        <v>439353282.1400001</v>
      </c>
    </row>
    <row r="26" spans="1:116" ht="12.75" customHeight="1" x14ac:dyDescent="0.2">
      <c r="A26" s="64" t="s">
        <v>183</v>
      </c>
      <c r="B26" s="20">
        <v>1028</v>
      </c>
      <c r="C26" s="65" t="s">
        <v>146</v>
      </c>
      <c r="D26" s="22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2">
        <v>0</v>
      </c>
      <c r="CJ26" s="21">
        <v>0</v>
      </c>
      <c r="CK26" s="21">
        <v>0</v>
      </c>
      <c r="CL26" s="22">
        <v>0</v>
      </c>
      <c r="CM26" s="21">
        <v>0</v>
      </c>
      <c r="CN26" s="21">
        <v>0</v>
      </c>
      <c r="CO26" s="22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2">
        <v>0</v>
      </c>
      <c r="DC26" s="21">
        <v>0</v>
      </c>
      <c r="DD26" s="21">
        <v>0</v>
      </c>
      <c r="DE26" s="22">
        <v>0</v>
      </c>
      <c r="DF26" s="21">
        <v>0</v>
      </c>
      <c r="DG26" s="21">
        <v>0</v>
      </c>
      <c r="DH26" s="22">
        <v>0</v>
      </c>
      <c r="DI26" s="21">
        <v>0</v>
      </c>
      <c r="DJ26" s="21">
        <v>0</v>
      </c>
      <c r="DK26" s="21">
        <v>0</v>
      </c>
      <c r="DL26" s="21">
        <v>0</v>
      </c>
    </row>
    <row r="27" spans="1:116" ht="12.75" customHeight="1" x14ac:dyDescent="0.2">
      <c r="A27" s="64" t="s">
        <v>185</v>
      </c>
      <c r="B27" s="20">
        <v>1030</v>
      </c>
      <c r="C27" s="65" t="s">
        <v>146</v>
      </c>
      <c r="D27" s="22">
        <v>1509029.0999999992</v>
      </c>
      <c r="E27" s="21">
        <v>0</v>
      </c>
      <c r="F27" s="21">
        <v>869019.22999999975</v>
      </c>
      <c r="G27" s="21">
        <v>640009.86999999953</v>
      </c>
      <c r="H27" s="21">
        <v>1168333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882938027.28000009</v>
      </c>
      <c r="U27" s="21">
        <v>8530285.1699999999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457.91999999999996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769419.67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6351780.5200000014</v>
      </c>
      <c r="AU27" s="21">
        <v>304235.69999999984</v>
      </c>
      <c r="AV27" s="21">
        <v>18678.21</v>
      </c>
      <c r="AW27" s="21">
        <v>0</v>
      </c>
      <c r="AX27" s="21">
        <v>16147.160000000003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-25901.360000000001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98086.73</v>
      </c>
      <c r="BO27" s="21">
        <v>0</v>
      </c>
      <c r="BP27" s="21">
        <v>532330.60999999975</v>
      </c>
      <c r="BQ27" s="21">
        <v>648178.98000000021</v>
      </c>
      <c r="BR27" s="21">
        <v>4455123.8599999985</v>
      </c>
      <c r="BS27" s="21">
        <v>410856.43</v>
      </c>
      <c r="BT27" s="21">
        <v>0</v>
      </c>
      <c r="BU27" s="21">
        <v>0</v>
      </c>
      <c r="BV27" s="21">
        <v>0</v>
      </c>
      <c r="BW27" s="21">
        <v>282368.03999999998</v>
      </c>
      <c r="BX27" s="21">
        <v>0</v>
      </c>
      <c r="BY27" s="21">
        <v>0</v>
      </c>
      <c r="BZ27" s="21">
        <v>5705329.6799999997</v>
      </c>
      <c r="CA27" s="21">
        <v>57163738.159999996</v>
      </c>
      <c r="CB27" s="21">
        <v>537303.65</v>
      </c>
      <c r="CC27" s="21">
        <v>37764501.740000002</v>
      </c>
      <c r="CD27" s="21">
        <v>0</v>
      </c>
      <c r="CE27" s="21">
        <v>0</v>
      </c>
      <c r="CF27" s="21">
        <v>909236.24</v>
      </c>
      <c r="CG27" s="21">
        <v>5344994.45</v>
      </c>
      <c r="CH27" s="21">
        <v>0</v>
      </c>
      <c r="CI27" s="22">
        <v>0</v>
      </c>
      <c r="CJ27" s="21">
        <v>0</v>
      </c>
      <c r="CK27" s="21">
        <v>0</v>
      </c>
      <c r="CL27" s="22">
        <v>0</v>
      </c>
      <c r="CM27" s="21">
        <v>0</v>
      </c>
      <c r="CN27" s="21">
        <v>0</v>
      </c>
      <c r="CO27" s="22">
        <v>0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2">
        <v>0</v>
      </c>
      <c r="DC27" s="21">
        <v>0</v>
      </c>
      <c r="DD27" s="21">
        <v>0</v>
      </c>
      <c r="DE27" s="22">
        <v>0</v>
      </c>
      <c r="DF27" s="21">
        <v>0</v>
      </c>
      <c r="DG27" s="21">
        <v>0</v>
      </c>
      <c r="DH27" s="22">
        <v>0</v>
      </c>
      <c r="DI27" s="21">
        <v>0</v>
      </c>
      <c r="DJ27" s="21">
        <v>0</v>
      </c>
      <c r="DK27" s="21">
        <v>0</v>
      </c>
      <c r="DL27" s="21">
        <v>1015432540.9399999</v>
      </c>
    </row>
    <row r="28" spans="1:116" ht="12.75" customHeight="1" x14ac:dyDescent="0.2">
      <c r="A28" s="64" t="s">
        <v>187</v>
      </c>
      <c r="B28" s="20">
        <v>1031</v>
      </c>
      <c r="C28" s="65" t="s">
        <v>146</v>
      </c>
      <c r="D28" s="22">
        <v>1635373.77</v>
      </c>
      <c r="E28" s="21">
        <v>0</v>
      </c>
      <c r="F28" s="21">
        <v>104948.55</v>
      </c>
      <c r="G28" s="21">
        <v>1530425.22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1625</v>
      </c>
      <c r="U28" s="21">
        <v>0</v>
      </c>
      <c r="V28" s="21">
        <v>1600</v>
      </c>
      <c r="W28" s="21">
        <v>41830.6</v>
      </c>
      <c r="X28" s="21">
        <v>0</v>
      </c>
      <c r="Y28" s="21">
        <v>6471.78</v>
      </c>
      <c r="Z28" s="21">
        <v>0</v>
      </c>
      <c r="AA28" s="21">
        <v>0</v>
      </c>
      <c r="AB28" s="21">
        <v>0</v>
      </c>
      <c r="AC28" s="21">
        <v>-553.20000000000005</v>
      </c>
      <c r="AD28" s="21">
        <v>-24494.71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694419.72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18.399999999999999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140</v>
      </c>
      <c r="BO28" s="21">
        <v>0</v>
      </c>
      <c r="BP28" s="21">
        <v>219862.49</v>
      </c>
      <c r="BQ28" s="21">
        <v>0</v>
      </c>
      <c r="BR28" s="21">
        <v>1488889.23</v>
      </c>
      <c r="BS28" s="21">
        <v>83.86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2">
        <v>0</v>
      </c>
      <c r="CJ28" s="21">
        <v>0</v>
      </c>
      <c r="CK28" s="21">
        <v>0</v>
      </c>
      <c r="CL28" s="22">
        <v>0</v>
      </c>
      <c r="CM28" s="21">
        <v>0</v>
      </c>
      <c r="CN28" s="21">
        <v>0</v>
      </c>
      <c r="CO28" s="22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2">
        <v>0</v>
      </c>
      <c r="DC28" s="21">
        <v>0</v>
      </c>
      <c r="DD28" s="21">
        <v>0</v>
      </c>
      <c r="DE28" s="22">
        <v>0</v>
      </c>
      <c r="DF28" s="21">
        <v>0</v>
      </c>
      <c r="DG28" s="21">
        <v>0</v>
      </c>
      <c r="DH28" s="22">
        <v>0</v>
      </c>
      <c r="DI28" s="21">
        <v>0</v>
      </c>
      <c r="DJ28" s="21">
        <v>0</v>
      </c>
      <c r="DK28" s="21">
        <v>0</v>
      </c>
      <c r="DL28" s="21">
        <v>4065266.9399999995</v>
      </c>
    </row>
    <row r="29" spans="1:116" ht="12.75" customHeight="1" x14ac:dyDescent="0.2">
      <c r="A29" s="64" t="s">
        <v>189</v>
      </c>
      <c r="B29" s="20">
        <v>1032</v>
      </c>
      <c r="C29" s="65" t="s">
        <v>146</v>
      </c>
      <c r="D29" s="22">
        <v>321.95999999999998</v>
      </c>
      <c r="E29" s="21">
        <v>321.95999999999998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757868453.70000005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1181843.1399999999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465513.03</v>
      </c>
      <c r="BX29" s="21">
        <v>0</v>
      </c>
      <c r="BY29" s="21">
        <v>0</v>
      </c>
      <c r="BZ29" s="21">
        <v>10649248.369999999</v>
      </c>
      <c r="CA29" s="21">
        <v>111364151.17</v>
      </c>
      <c r="CB29" s="21">
        <v>1250171.06</v>
      </c>
      <c r="CC29" s="21">
        <v>-1.72</v>
      </c>
      <c r="CD29" s="21">
        <v>0</v>
      </c>
      <c r="CE29" s="21">
        <v>1601250.36</v>
      </c>
      <c r="CF29" s="21">
        <v>69082382.760000005</v>
      </c>
      <c r="CG29" s="21">
        <v>9462665.4900000002</v>
      </c>
      <c r="CH29" s="21">
        <v>0</v>
      </c>
      <c r="CI29" s="22">
        <v>0</v>
      </c>
      <c r="CJ29" s="21">
        <v>0</v>
      </c>
      <c r="CK29" s="21">
        <v>0</v>
      </c>
      <c r="CL29" s="22">
        <v>0</v>
      </c>
      <c r="CM29" s="21">
        <v>0</v>
      </c>
      <c r="CN29" s="21">
        <v>0</v>
      </c>
      <c r="CO29" s="22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2">
        <v>0</v>
      </c>
      <c r="DC29" s="21">
        <v>0</v>
      </c>
      <c r="DD29" s="21">
        <v>0</v>
      </c>
      <c r="DE29" s="22">
        <v>0</v>
      </c>
      <c r="DF29" s="21">
        <v>0</v>
      </c>
      <c r="DG29" s="21">
        <v>0</v>
      </c>
      <c r="DH29" s="22">
        <v>0</v>
      </c>
      <c r="DI29" s="21">
        <v>0</v>
      </c>
      <c r="DJ29" s="21">
        <v>0</v>
      </c>
      <c r="DK29" s="21">
        <v>0</v>
      </c>
      <c r="DL29" s="21">
        <v>962925999.31999993</v>
      </c>
    </row>
    <row r="30" spans="1:116" ht="12.75" customHeight="1" x14ac:dyDescent="0.2">
      <c r="A30" s="64" t="s">
        <v>191</v>
      </c>
      <c r="B30" s="20">
        <v>1034</v>
      </c>
      <c r="C30" s="65" t="s">
        <v>146</v>
      </c>
      <c r="D30" s="22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2">
        <v>0</v>
      </c>
      <c r="CJ30" s="21">
        <v>0</v>
      </c>
      <c r="CK30" s="21">
        <v>0</v>
      </c>
      <c r="CL30" s="22">
        <v>0</v>
      </c>
      <c r="CM30" s="21">
        <v>0</v>
      </c>
      <c r="CN30" s="21">
        <v>0</v>
      </c>
      <c r="CO30" s="22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2">
        <v>0</v>
      </c>
      <c r="DC30" s="21">
        <v>0</v>
      </c>
      <c r="DD30" s="21">
        <v>0</v>
      </c>
      <c r="DE30" s="22">
        <v>0</v>
      </c>
      <c r="DF30" s="21">
        <v>0</v>
      </c>
      <c r="DG30" s="21">
        <v>0</v>
      </c>
      <c r="DH30" s="22">
        <v>0</v>
      </c>
      <c r="DI30" s="21">
        <v>0</v>
      </c>
      <c r="DJ30" s="21">
        <v>0</v>
      </c>
      <c r="DK30" s="21">
        <v>0</v>
      </c>
      <c r="DL30" s="21">
        <v>0</v>
      </c>
    </row>
    <row r="31" spans="1:116" ht="12.75" customHeight="1" x14ac:dyDescent="0.2">
      <c r="A31" s="64" t="s">
        <v>193</v>
      </c>
      <c r="B31" s="20">
        <v>1035</v>
      </c>
      <c r="C31" s="65" t="s">
        <v>146</v>
      </c>
      <c r="D31" s="22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929623342.01999998</v>
      </c>
      <c r="U31" s="21">
        <v>4051197.6677370002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1668005.59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2">
        <v>0</v>
      </c>
      <c r="CJ31" s="21">
        <v>0</v>
      </c>
      <c r="CK31" s="21">
        <v>0</v>
      </c>
      <c r="CL31" s="22">
        <v>0</v>
      </c>
      <c r="CM31" s="21">
        <v>0</v>
      </c>
      <c r="CN31" s="21">
        <v>0</v>
      </c>
      <c r="CO31" s="22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2">
        <v>0</v>
      </c>
      <c r="DC31" s="21">
        <v>0</v>
      </c>
      <c r="DD31" s="21">
        <v>0</v>
      </c>
      <c r="DE31" s="22">
        <v>0</v>
      </c>
      <c r="DF31" s="21">
        <v>0</v>
      </c>
      <c r="DG31" s="21">
        <v>0</v>
      </c>
      <c r="DH31" s="22">
        <v>0</v>
      </c>
      <c r="DI31" s="21">
        <v>0</v>
      </c>
      <c r="DJ31" s="21">
        <v>0</v>
      </c>
      <c r="DK31" s="21">
        <v>0</v>
      </c>
      <c r="DL31" s="21">
        <v>935342545.27773702</v>
      </c>
    </row>
    <row r="32" spans="1:116" ht="12.75" customHeight="1" x14ac:dyDescent="0.2">
      <c r="A32" s="64" t="s">
        <v>195</v>
      </c>
      <c r="B32" s="20">
        <v>1036</v>
      </c>
      <c r="C32" s="65" t="s">
        <v>146</v>
      </c>
      <c r="D32" s="22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789914199.89999998</v>
      </c>
      <c r="U32" s="21">
        <v>191127327.25999999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773869.77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310064.55</v>
      </c>
      <c r="BX32" s="21">
        <v>0</v>
      </c>
      <c r="BY32" s="21">
        <v>0</v>
      </c>
      <c r="BZ32" s="21">
        <v>7075891.2699999996</v>
      </c>
      <c r="CA32" s="21">
        <v>77750305.620000005</v>
      </c>
      <c r="CB32" s="21">
        <v>723331.29</v>
      </c>
      <c r="CC32" s="21">
        <v>43818935.939999998</v>
      </c>
      <c r="CD32" s="21">
        <v>0</v>
      </c>
      <c r="CE32" s="21">
        <v>0</v>
      </c>
      <c r="CF32" s="21">
        <v>1070241.78</v>
      </c>
      <c r="CG32" s="21">
        <v>6049390.0800000001</v>
      </c>
      <c r="CH32" s="21">
        <v>0</v>
      </c>
      <c r="CI32" s="22">
        <v>0</v>
      </c>
      <c r="CJ32" s="21">
        <v>0</v>
      </c>
      <c r="CK32" s="21">
        <v>0</v>
      </c>
      <c r="CL32" s="22">
        <v>0</v>
      </c>
      <c r="CM32" s="21">
        <v>0</v>
      </c>
      <c r="CN32" s="21">
        <v>0</v>
      </c>
      <c r="CO32" s="22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2">
        <v>0</v>
      </c>
      <c r="DC32" s="21">
        <v>0</v>
      </c>
      <c r="DD32" s="21">
        <v>0</v>
      </c>
      <c r="DE32" s="22">
        <v>0</v>
      </c>
      <c r="DF32" s="21">
        <v>0</v>
      </c>
      <c r="DG32" s="21">
        <v>0</v>
      </c>
      <c r="DH32" s="22">
        <v>0</v>
      </c>
      <c r="DI32" s="21">
        <v>0</v>
      </c>
      <c r="DJ32" s="21">
        <v>0</v>
      </c>
      <c r="DK32" s="21">
        <v>0</v>
      </c>
      <c r="DL32" s="21">
        <v>1118613557.4599998</v>
      </c>
    </row>
    <row r="33" spans="1:116" ht="12.75" customHeight="1" x14ac:dyDescent="0.2">
      <c r="A33" s="64" t="s">
        <v>197</v>
      </c>
      <c r="B33" s="20">
        <v>1037</v>
      </c>
      <c r="C33" s="65" t="s">
        <v>146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487757246.92000002</v>
      </c>
      <c r="U33" s="21">
        <v>8663303.2100000009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1135087.43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2">
        <v>0</v>
      </c>
      <c r="CJ33" s="21">
        <v>0</v>
      </c>
      <c r="CK33" s="21">
        <v>0</v>
      </c>
      <c r="CL33" s="22">
        <v>0</v>
      </c>
      <c r="CM33" s="21">
        <v>0</v>
      </c>
      <c r="CN33" s="21">
        <v>0</v>
      </c>
      <c r="CO33" s="22">
        <v>0</v>
      </c>
      <c r="CP33" s="21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2">
        <v>0</v>
      </c>
      <c r="DC33" s="21">
        <v>0</v>
      </c>
      <c r="DD33" s="21">
        <v>0</v>
      </c>
      <c r="DE33" s="22">
        <v>0</v>
      </c>
      <c r="DF33" s="21">
        <v>0</v>
      </c>
      <c r="DG33" s="21">
        <v>0</v>
      </c>
      <c r="DH33" s="22">
        <v>0</v>
      </c>
      <c r="DI33" s="21">
        <v>0</v>
      </c>
      <c r="DJ33" s="21">
        <v>0</v>
      </c>
      <c r="DK33" s="21">
        <v>0</v>
      </c>
      <c r="DL33" s="21">
        <v>497555637.56</v>
      </c>
    </row>
    <row r="34" spans="1:116" ht="12.75" customHeight="1" x14ac:dyDescent="0.2">
      <c r="A34" s="64" t="s">
        <v>199</v>
      </c>
      <c r="B34" s="20">
        <v>1038</v>
      </c>
      <c r="C34" s="65" t="s">
        <v>146</v>
      </c>
      <c r="D34" s="22">
        <v>86618686.849999994</v>
      </c>
      <c r="E34" s="21">
        <v>14775563.223774999</v>
      </c>
      <c r="F34" s="21">
        <v>71843123.626224995</v>
      </c>
      <c r="G34" s="21">
        <v>0</v>
      </c>
      <c r="H34" s="21">
        <v>13965308.08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11489150.74</v>
      </c>
      <c r="P34" s="21">
        <v>0</v>
      </c>
      <c r="Q34" s="21">
        <v>66283.210000000006</v>
      </c>
      <c r="R34" s="21">
        <v>0</v>
      </c>
      <c r="S34" s="21">
        <v>0</v>
      </c>
      <c r="T34" s="21">
        <v>1649.5</v>
      </c>
      <c r="U34" s="21">
        <v>0</v>
      </c>
      <c r="V34" s="21">
        <v>0</v>
      </c>
      <c r="W34" s="21">
        <v>0</v>
      </c>
      <c r="X34" s="21">
        <v>0</v>
      </c>
      <c r="Y34" s="21">
        <v>6491651.7999999998</v>
      </c>
      <c r="Z34" s="21">
        <v>2199608.7799999998</v>
      </c>
      <c r="AA34" s="21">
        <v>0</v>
      </c>
      <c r="AB34" s="21">
        <v>0</v>
      </c>
      <c r="AC34" s="21">
        <v>324514.78000000003</v>
      </c>
      <c r="AD34" s="21">
        <v>2849085.51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759492.48</v>
      </c>
      <c r="AK34" s="21">
        <v>0</v>
      </c>
      <c r="AL34" s="21">
        <v>0</v>
      </c>
      <c r="AM34" s="21">
        <v>290950.28000000003</v>
      </c>
      <c r="AN34" s="21">
        <v>0</v>
      </c>
      <c r="AO34" s="21">
        <v>9488.9599999999991</v>
      </c>
      <c r="AP34" s="21">
        <v>13249.85</v>
      </c>
      <c r="AQ34" s="21">
        <v>0</v>
      </c>
      <c r="AR34" s="21">
        <v>0</v>
      </c>
      <c r="AS34" s="21">
        <v>0</v>
      </c>
      <c r="AT34" s="21">
        <v>154103294.08000001</v>
      </c>
      <c r="AU34" s="21">
        <v>4469108.45</v>
      </c>
      <c r="AV34" s="21">
        <v>3821801.92</v>
      </c>
      <c r="AW34" s="21">
        <v>0</v>
      </c>
      <c r="AX34" s="21">
        <v>3746510.05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103299.44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1346305.68</v>
      </c>
      <c r="BQ34" s="21">
        <v>0</v>
      </c>
      <c r="BR34" s="21">
        <v>2400847.5699999998</v>
      </c>
      <c r="BS34" s="21">
        <v>1812069.89</v>
      </c>
      <c r="BT34" s="21">
        <v>0</v>
      </c>
      <c r="BU34" s="21">
        <v>0</v>
      </c>
      <c r="BV34" s="21">
        <v>43905.33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2">
        <v>0</v>
      </c>
      <c r="CJ34" s="21">
        <v>0</v>
      </c>
      <c r="CK34" s="21">
        <v>0</v>
      </c>
      <c r="CL34" s="22">
        <v>0</v>
      </c>
      <c r="CM34" s="21">
        <v>0</v>
      </c>
      <c r="CN34" s="21">
        <v>0</v>
      </c>
      <c r="CO34" s="22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2">
        <v>0</v>
      </c>
      <c r="DC34" s="21">
        <v>0</v>
      </c>
      <c r="DD34" s="21">
        <v>0</v>
      </c>
      <c r="DE34" s="22">
        <v>0</v>
      </c>
      <c r="DF34" s="21">
        <v>0</v>
      </c>
      <c r="DG34" s="21">
        <v>0</v>
      </c>
      <c r="DH34" s="22">
        <v>0</v>
      </c>
      <c r="DI34" s="21">
        <v>0</v>
      </c>
      <c r="DJ34" s="21">
        <v>0</v>
      </c>
      <c r="DK34" s="21">
        <v>0</v>
      </c>
      <c r="DL34" s="21">
        <v>296926263.22999996</v>
      </c>
    </row>
    <row r="35" spans="1:116" ht="12.75" customHeight="1" x14ac:dyDescent="0.2">
      <c r="A35" s="64" t="s">
        <v>201</v>
      </c>
      <c r="B35" s="20">
        <v>1039</v>
      </c>
      <c r="C35" s="65" t="s">
        <v>146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468388983.82999998</v>
      </c>
      <c r="U35" s="21">
        <v>8626595.2799999993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1237837.67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2">
        <v>0</v>
      </c>
      <c r="CJ35" s="21">
        <v>0</v>
      </c>
      <c r="CK35" s="21">
        <v>0</v>
      </c>
      <c r="CL35" s="22">
        <v>0</v>
      </c>
      <c r="CM35" s="21">
        <v>0</v>
      </c>
      <c r="CN35" s="21">
        <v>0</v>
      </c>
      <c r="CO35" s="22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2">
        <v>0</v>
      </c>
      <c r="DC35" s="21">
        <v>0</v>
      </c>
      <c r="DD35" s="21">
        <v>0</v>
      </c>
      <c r="DE35" s="22">
        <v>0</v>
      </c>
      <c r="DF35" s="21">
        <v>0</v>
      </c>
      <c r="DG35" s="21">
        <v>0</v>
      </c>
      <c r="DH35" s="22">
        <v>0</v>
      </c>
      <c r="DI35" s="21">
        <v>0</v>
      </c>
      <c r="DJ35" s="21">
        <v>0</v>
      </c>
      <c r="DK35" s="21">
        <v>0</v>
      </c>
      <c r="DL35" s="21">
        <v>478253416.77999997</v>
      </c>
    </row>
    <row r="36" spans="1:116" ht="12.75" customHeight="1" x14ac:dyDescent="0.2">
      <c r="A36" s="64" t="s">
        <v>203</v>
      </c>
      <c r="B36" s="20">
        <v>1040</v>
      </c>
      <c r="C36" s="65" t="s">
        <v>146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739371260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8698959.1799999997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2">
        <v>0</v>
      </c>
      <c r="CJ36" s="21">
        <v>0</v>
      </c>
      <c r="CK36" s="21">
        <v>0</v>
      </c>
      <c r="CL36" s="22">
        <v>0</v>
      </c>
      <c r="CM36" s="21">
        <v>0</v>
      </c>
      <c r="CN36" s="21">
        <v>0</v>
      </c>
      <c r="CO36" s="22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2">
        <v>0</v>
      </c>
      <c r="DC36" s="21">
        <v>0</v>
      </c>
      <c r="DD36" s="21">
        <v>0</v>
      </c>
      <c r="DE36" s="22">
        <v>0</v>
      </c>
      <c r="DF36" s="21">
        <v>0</v>
      </c>
      <c r="DG36" s="21">
        <v>0</v>
      </c>
      <c r="DH36" s="22">
        <v>0</v>
      </c>
      <c r="DI36" s="21">
        <v>0</v>
      </c>
      <c r="DJ36" s="21">
        <v>0</v>
      </c>
      <c r="DK36" s="21">
        <v>0</v>
      </c>
      <c r="DL36" s="21">
        <v>748070219.17999995</v>
      </c>
    </row>
    <row r="37" spans="1:116" ht="12.75" customHeight="1" x14ac:dyDescent="0.2">
      <c r="A37" s="64" t="s">
        <v>205</v>
      </c>
      <c r="B37" s="20">
        <v>1043</v>
      </c>
      <c r="C37" s="65" t="s">
        <v>146</v>
      </c>
      <c r="D37" s="22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2">
        <v>0</v>
      </c>
      <c r="CJ37" s="21">
        <v>0</v>
      </c>
      <c r="CK37" s="21">
        <v>0</v>
      </c>
      <c r="CL37" s="22">
        <v>0</v>
      </c>
      <c r="CM37" s="21">
        <v>0</v>
      </c>
      <c r="CN37" s="21">
        <v>0</v>
      </c>
      <c r="CO37" s="22">
        <v>0</v>
      </c>
      <c r="CP37" s="21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2">
        <v>0</v>
      </c>
      <c r="DC37" s="21">
        <v>0</v>
      </c>
      <c r="DD37" s="21">
        <v>0</v>
      </c>
      <c r="DE37" s="22">
        <v>0</v>
      </c>
      <c r="DF37" s="21">
        <v>0</v>
      </c>
      <c r="DG37" s="21">
        <v>0</v>
      </c>
      <c r="DH37" s="22">
        <v>0</v>
      </c>
      <c r="DI37" s="21">
        <v>0</v>
      </c>
      <c r="DJ37" s="21">
        <v>0</v>
      </c>
      <c r="DK37" s="21">
        <v>0</v>
      </c>
      <c r="DL37" s="21">
        <v>0</v>
      </c>
    </row>
    <row r="38" spans="1:116" ht="12.75" customHeight="1" x14ac:dyDescent="0.2">
      <c r="A38" s="64" t="s">
        <v>207</v>
      </c>
      <c r="B38" s="20">
        <v>1044</v>
      </c>
      <c r="C38" s="65" t="s">
        <v>146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834195249.17999995</v>
      </c>
      <c r="U38" s="21">
        <v>8566587.2599999998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759550.99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2">
        <v>0</v>
      </c>
      <c r="CJ38" s="21">
        <v>0</v>
      </c>
      <c r="CK38" s="21">
        <v>0</v>
      </c>
      <c r="CL38" s="22">
        <v>0</v>
      </c>
      <c r="CM38" s="21">
        <v>0</v>
      </c>
      <c r="CN38" s="21">
        <v>0</v>
      </c>
      <c r="CO38" s="22">
        <v>0</v>
      </c>
      <c r="CP38" s="21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2">
        <v>0</v>
      </c>
      <c r="DC38" s="21">
        <v>0</v>
      </c>
      <c r="DD38" s="21">
        <v>0</v>
      </c>
      <c r="DE38" s="22">
        <v>0</v>
      </c>
      <c r="DF38" s="21">
        <v>0</v>
      </c>
      <c r="DG38" s="21">
        <v>0</v>
      </c>
      <c r="DH38" s="22">
        <v>0</v>
      </c>
      <c r="DI38" s="21">
        <v>0</v>
      </c>
      <c r="DJ38" s="21">
        <v>0</v>
      </c>
      <c r="DK38" s="21">
        <v>0</v>
      </c>
      <c r="DL38" s="21">
        <v>843521387.42999995</v>
      </c>
    </row>
    <row r="39" spans="1:116" ht="12.75" customHeight="1" x14ac:dyDescent="0.2">
      <c r="A39" s="64" t="s">
        <v>209</v>
      </c>
      <c r="B39" s="20">
        <v>1045</v>
      </c>
      <c r="C39" s="65" t="s">
        <v>146</v>
      </c>
      <c r="D39" s="22">
        <v>13593.67</v>
      </c>
      <c r="E39" s="21">
        <v>13593.67</v>
      </c>
      <c r="F39" s="21">
        <v>0</v>
      </c>
      <c r="G39" s="21">
        <v>0</v>
      </c>
      <c r="H39" s="21">
        <v>0</v>
      </c>
      <c r="I39" s="21">
        <v>3431333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42802310.859999999</v>
      </c>
      <c r="U39" s="21">
        <v>0</v>
      </c>
      <c r="V39" s="21">
        <v>16135877.880000001</v>
      </c>
      <c r="W39" s="21">
        <v>5809.55</v>
      </c>
      <c r="X39" s="21">
        <v>0</v>
      </c>
      <c r="Y39" s="21">
        <v>0</v>
      </c>
      <c r="Z39" s="21">
        <v>90</v>
      </c>
      <c r="AA39" s="21">
        <v>0</v>
      </c>
      <c r="AB39" s="21">
        <v>0</v>
      </c>
      <c r="AC39" s="21">
        <v>304.74</v>
      </c>
      <c r="AD39" s="21">
        <v>2204.94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44911.21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11461.98</v>
      </c>
      <c r="AU39" s="21">
        <v>1035.8</v>
      </c>
      <c r="AV39" s="21">
        <v>0</v>
      </c>
      <c r="AW39" s="21">
        <v>0</v>
      </c>
      <c r="AX39" s="21">
        <v>946.47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48147.68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80428.3</v>
      </c>
      <c r="BO39" s="21">
        <v>0</v>
      </c>
      <c r="BP39" s="21">
        <v>0</v>
      </c>
      <c r="BQ39" s="21">
        <v>0</v>
      </c>
      <c r="BR39" s="21">
        <v>0</v>
      </c>
      <c r="BS39" s="21">
        <v>480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2">
        <v>2928937.94</v>
      </c>
      <c r="CJ39" s="21">
        <v>0</v>
      </c>
      <c r="CK39" s="21">
        <v>0</v>
      </c>
      <c r="CL39" s="22">
        <v>2928937.94</v>
      </c>
      <c r="CM39" s="21">
        <v>0</v>
      </c>
      <c r="CN39" s="21">
        <v>2928937.94</v>
      </c>
      <c r="CO39" s="22">
        <v>0</v>
      </c>
      <c r="CP39" s="21">
        <v>0</v>
      </c>
      <c r="CQ39" s="21">
        <v>0</v>
      </c>
      <c r="CR39" s="21">
        <v>1681889.84216</v>
      </c>
      <c r="CS39" s="21">
        <v>4871680.8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2">
        <v>0</v>
      </c>
      <c r="DC39" s="21">
        <v>0</v>
      </c>
      <c r="DD39" s="21">
        <v>0</v>
      </c>
      <c r="DE39" s="22">
        <v>0</v>
      </c>
      <c r="DF39" s="21">
        <v>0</v>
      </c>
      <c r="DG39" s="21">
        <v>0</v>
      </c>
      <c r="DH39" s="22">
        <v>0</v>
      </c>
      <c r="DI39" s="21">
        <v>0</v>
      </c>
      <c r="DJ39" s="21">
        <v>0</v>
      </c>
      <c r="DK39" s="21">
        <v>0</v>
      </c>
      <c r="DL39" s="21">
        <v>72061444.662159994</v>
      </c>
    </row>
    <row r="40" spans="1:116" ht="12.75" customHeight="1" x14ac:dyDescent="0.2">
      <c r="A40" s="64" t="s">
        <v>211</v>
      </c>
      <c r="B40" s="20">
        <v>1046</v>
      </c>
      <c r="C40" s="65" t="s">
        <v>146</v>
      </c>
      <c r="D40" s="22">
        <v>188990.41</v>
      </c>
      <c r="E40" s="21">
        <v>0</v>
      </c>
      <c r="F40" s="21">
        <v>15274.47</v>
      </c>
      <c r="G40" s="21">
        <v>173715.94</v>
      </c>
      <c r="H40" s="21">
        <v>71123.83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1201.69</v>
      </c>
      <c r="AD40" s="21">
        <v>9284.9599999999991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1630434.11</v>
      </c>
      <c r="AU40" s="21">
        <v>9300.58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46733.69</v>
      </c>
      <c r="BQ40" s="21">
        <v>0</v>
      </c>
      <c r="BR40" s="21">
        <v>106482.68</v>
      </c>
      <c r="BS40" s="21">
        <v>-2767.98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2">
        <v>0</v>
      </c>
      <c r="CJ40" s="21">
        <v>0</v>
      </c>
      <c r="CK40" s="21">
        <v>0</v>
      </c>
      <c r="CL40" s="22">
        <v>0</v>
      </c>
      <c r="CM40" s="21">
        <v>0</v>
      </c>
      <c r="CN40" s="21">
        <v>0</v>
      </c>
      <c r="CO40" s="22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2">
        <v>0</v>
      </c>
      <c r="DC40" s="21">
        <v>0</v>
      </c>
      <c r="DD40" s="21">
        <v>0</v>
      </c>
      <c r="DE40" s="22">
        <v>0</v>
      </c>
      <c r="DF40" s="21">
        <v>0</v>
      </c>
      <c r="DG40" s="21">
        <v>0</v>
      </c>
      <c r="DH40" s="22">
        <v>0</v>
      </c>
      <c r="DI40" s="21">
        <v>0</v>
      </c>
      <c r="DJ40" s="21">
        <v>0</v>
      </c>
      <c r="DK40" s="21">
        <v>0</v>
      </c>
      <c r="DL40" s="21">
        <v>2060783.97</v>
      </c>
    </row>
    <row r="41" spans="1:116" ht="12.75" customHeight="1" x14ac:dyDescent="0.2">
      <c r="A41" s="64" t="s">
        <v>213</v>
      </c>
      <c r="B41" s="20">
        <v>1047</v>
      </c>
      <c r="C41" s="65" t="s">
        <v>146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2">
        <v>0</v>
      </c>
      <c r="CJ41" s="21">
        <v>0</v>
      </c>
      <c r="CK41" s="21">
        <v>0</v>
      </c>
      <c r="CL41" s="22">
        <v>0</v>
      </c>
      <c r="CM41" s="21">
        <v>0</v>
      </c>
      <c r="CN41" s="21">
        <v>0</v>
      </c>
      <c r="CO41" s="22">
        <v>0</v>
      </c>
      <c r="CP41" s="21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2">
        <v>0</v>
      </c>
      <c r="DC41" s="21">
        <v>0</v>
      </c>
      <c r="DD41" s="21">
        <v>0</v>
      </c>
      <c r="DE41" s="22">
        <v>0</v>
      </c>
      <c r="DF41" s="21">
        <v>0</v>
      </c>
      <c r="DG41" s="21">
        <v>0</v>
      </c>
      <c r="DH41" s="22">
        <v>0</v>
      </c>
      <c r="DI41" s="21">
        <v>0</v>
      </c>
      <c r="DJ41" s="21">
        <v>0</v>
      </c>
      <c r="DK41" s="21">
        <v>0</v>
      </c>
      <c r="DL41" s="21">
        <v>0</v>
      </c>
    </row>
    <row r="42" spans="1:116" ht="12.75" customHeight="1" x14ac:dyDescent="0.2">
      <c r="A42" s="64" t="s">
        <v>215</v>
      </c>
      <c r="B42" s="20">
        <v>1048</v>
      </c>
      <c r="C42" s="65" t="s">
        <v>146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388385467.14999998</v>
      </c>
      <c r="U42" s="21">
        <v>8703203.2799999993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749628.46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620129.06999999995</v>
      </c>
      <c r="BX42" s="21">
        <v>0</v>
      </c>
      <c r="BY42" s="21">
        <v>0</v>
      </c>
      <c r="BZ42" s="21">
        <v>14151782.529999999</v>
      </c>
      <c r="CA42" s="21">
        <v>155500611.22999999</v>
      </c>
      <c r="CB42" s="21">
        <v>1446662.58</v>
      </c>
      <c r="CC42" s="21">
        <v>87637871.879999995</v>
      </c>
      <c r="CD42" s="21">
        <v>0</v>
      </c>
      <c r="CE42" s="21">
        <v>0</v>
      </c>
      <c r="CF42" s="21">
        <v>2140483.5699999998</v>
      </c>
      <c r="CG42" s="21">
        <v>12098780.18</v>
      </c>
      <c r="CH42" s="21">
        <v>0</v>
      </c>
      <c r="CI42" s="22">
        <v>0</v>
      </c>
      <c r="CJ42" s="21">
        <v>0</v>
      </c>
      <c r="CK42" s="21">
        <v>0</v>
      </c>
      <c r="CL42" s="22">
        <v>0</v>
      </c>
      <c r="CM42" s="21">
        <v>0</v>
      </c>
      <c r="CN42" s="21">
        <v>0</v>
      </c>
      <c r="CO42" s="22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2">
        <v>0</v>
      </c>
      <c r="DC42" s="21">
        <v>0</v>
      </c>
      <c r="DD42" s="21">
        <v>0</v>
      </c>
      <c r="DE42" s="22">
        <v>0</v>
      </c>
      <c r="DF42" s="21">
        <v>0</v>
      </c>
      <c r="DG42" s="21">
        <v>0</v>
      </c>
      <c r="DH42" s="22">
        <v>0</v>
      </c>
      <c r="DI42" s="21">
        <v>0</v>
      </c>
      <c r="DJ42" s="21">
        <v>0</v>
      </c>
      <c r="DK42" s="21">
        <v>0</v>
      </c>
      <c r="DL42" s="21">
        <v>671434619.92999995</v>
      </c>
    </row>
    <row r="43" spans="1:116" ht="14.1" customHeight="1" x14ac:dyDescent="0.2">
      <c r="A43" s="64" t="s">
        <v>217</v>
      </c>
      <c r="B43" s="20">
        <v>1049</v>
      </c>
      <c r="C43" s="65" t="s">
        <v>146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439104852.44</v>
      </c>
      <c r="U43" s="21">
        <v>16257996.6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802649.69000000006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2">
        <v>0</v>
      </c>
      <c r="CJ43" s="21">
        <v>0</v>
      </c>
      <c r="CK43" s="21">
        <v>0</v>
      </c>
      <c r="CL43" s="22">
        <v>0</v>
      </c>
      <c r="CM43" s="21">
        <v>0</v>
      </c>
      <c r="CN43" s="21">
        <v>0</v>
      </c>
      <c r="CO43" s="22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2">
        <v>0</v>
      </c>
      <c r="DC43" s="21">
        <v>0</v>
      </c>
      <c r="DD43" s="21">
        <v>0</v>
      </c>
      <c r="DE43" s="22">
        <v>0</v>
      </c>
      <c r="DF43" s="21">
        <v>0</v>
      </c>
      <c r="DG43" s="21">
        <v>0</v>
      </c>
      <c r="DH43" s="22">
        <v>0</v>
      </c>
      <c r="DI43" s="21">
        <v>0</v>
      </c>
      <c r="DJ43" s="21">
        <v>0</v>
      </c>
      <c r="DK43" s="21">
        <v>0</v>
      </c>
      <c r="DL43" s="21">
        <v>456165498.73000002</v>
      </c>
    </row>
    <row r="44" spans="1:116" ht="14.1" customHeight="1" x14ac:dyDescent="0.2">
      <c r="A44" s="64" t="s">
        <v>219</v>
      </c>
      <c r="B44" s="20">
        <v>1050</v>
      </c>
      <c r="C44" s="65" t="s">
        <v>146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2">
        <v>0</v>
      </c>
      <c r="CJ44" s="21">
        <v>0</v>
      </c>
      <c r="CK44" s="21">
        <v>0</v>
      </c>
      <c r="CL44" s="22">
        <v>0</v>
      </c>
      <c r="CM44" s="21">
        <v>0</v>
      </c>
      <c r="CN44" s="21">
        <v>0</v>
      </c>
      <c r="CO44" s="22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2">
        <v>0</v>
      </c>
      <c r="DC44" s="21">
        <v>0</v>
      </c>
      <c r="DD44" s="21">
        <v>0</v>
      </c>
      <c r="DE44" s="22">
        <v>0</v>
      </c>
      <c r="DF44" s="21">
        <v>0</v>
      </c>
      <c r="DG44" s="21">
        <v>0</v>
      </c>
      <c r="DH44" s="22">
        <v>0</v>
      </c>
      <c r="DI44" s="21">
        <v>0</v>
      </c>
      <c r="DJ44" s="21">
        <v>0</v>
      </c>
      <c r="DK44" s="21">
        <v>0</v>
      </c>
      <c r="DL44" s="21">
        <v>0</v>
      </c>
    </row>
    <row r="45" spans="1:116" ht="12.75" customHeight="1" x14ac:dyDescent="0.2">
      <c r="A45" s="64" t="s">
        <v>221</v>
      </c>
      <c r="B45" s="20">
        <v>1051</v>
      </c>
      <c r="C45" s="65" t="s">
        <v>146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2">
        <v>0</v>
      </c>
      <c r="CJ45" s="21">
        <v>0</v>
      </c>
      <c r="CK45" s="21">
        <v>0</v>
      </c>
      <c r="CL45" s="22">
        <v>0</v>
      </c>
      <c r="CM45" s="21">
        <v>0</v>
      </c>
      <c r="CN45" s="21">
        <v>0</v>
      </c>
      <c r="CO45" s="22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2">
        <v>0</v>
      </c>
      <c r="DC45" s="21">
        <v>0</v>
      </c>
      <c r="DD45" s="21">
        <v>0</v>
      </c>
      <c r="DE45" s="22">
        <v>0</v>
      </c>
      <c r="DF45" s="21">
        <v>0</v>
      </c>
      <c r="DG45" s="21">
        <v>0</v>
      </c>
      <c r="DH45" s="22">
        <v>0</v>
      </c>
      <c r="DI45" s="21">
        <v>0</v>
      </c>
      <c r="DJ45" s="21">
        <v>0</v>
      </c>
      <c r="DK45" s="21">
        <v>0</v>
      </c>
      <c r="DL45" s="21">
        <v>0</v>
      </c>
    </row>
    <row r="46" spans="1:116" ht="12.75" customHeight="1" x14ac:dyDescent="0.2">
      <c r="A46" s="64" t="s">
        <v>223</v>
      </c>
      <c r="B46" s="20">
        <v>1052</v>
      </c>
      <c r="C46" s="65" t="s">
        <v>146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437150.31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2">
        <v>0</v>
      </c>
      <c r="CJ46" s="21">
        <v>0</v>
      </c>
      <c r="CK46" s="21">
        <v>0</v>
      </c>
      <c r="CL46" s="22">
        <v>0</v>
      </c>
      <c r="CM46" s="21">
        <v>0</v>
      </c>
      <c r="CN46" s="21">
        <v>0</v>
      </c>
      <c r="CO46" s="22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2">
        <v>0</v>
      </c>
      <c r="DC46" s="21">
        <v>0</v>
      </c>
      <c r="DD46" s="21">
        <v>0</v>
      </c>
      <c r="DE46" s="22">
        <v>0</v>
      </c>
      <c r="DF46" s="21">
        <v>0</v>
      </c>
      <c r="DG46" s="21">
        <v>0</v>
      </c>
      <c r="DH46" s="22">
        <v>0</v>
      </c>
      <c r="DI46" s="21">
        <v>0</v>
      </c>
      <c r="DJ46" s="21">
        <v>0</v>
      </c>
      <c r="DK46" s="21">
        <v>0</v>
      </c>
      <c r="DL46" s="21">
        <v>437150.31</v>
      </c>
    </row>
    <row r="47" spans="1:116" ht="12.75" customHeight="1" x14ac:dyDescent="0.2">
      <c r="A47" s="64" t="s">
        <v>225</v>
      </c>
      <c r="B47" s="20">
        <v>1053</v>
      </c>
      <c r="C47" s="65" t="s">
        <v>146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697128387</v>
      </c>
      <c r="U47" s="21">
        <v>7906751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2">
        <v>0</v>
      </c>
      <c r="CJ47" s="21">
        <v>0</v>
      </c>
      <c r="CK47" s="21">
        <v>0</v>
      </c>
      <c r="CL47" s="22">
        <v>0</v>
      </c>
      <c r="CM47" s="21">
        <v>0</v>
      </c>
      <c r="CN47" s="21">
        <v>0</v>
      </c>
      <c r="CO47" s="22">
        <v>0</v>
      </c>
      <c r="CP47" s="21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2">
        <v>0</v>
      </c>
      <c r="DC47" s="21">
        <v>0</v>
      </c>
      <c r="DD47" s="21">
        <v>0</v>
      </c>
      <c r="DE47" s="22">
        <v>0</v>
      </c>
      <c r="DF47" s="21">
        <v>0</v>
      </c>
      <c r="DG47" s="21">
        <v>0</v>
      </c>
      <c r="DH47" s="22">
        <v>0</v>
      </c>
      <c r="DI47" s="21">
        <v>0</v>
      </c>
      <c r="DJ47" s="21">
        <v>0</v>
      </c>
      <c r="DK47" s="21">
        <v>0</v>
      </c>
      <c r="DL47" s="21">
        <v>705035138</v>
      </c>
    </row>
    <row r="48" spans="1:116" ht="12.75" customHeight="1" x14ac:dyDescent="0.2">
      <c r="A48" s="64" t="s">
        <v>227</v>
      </c>
      <c r="B48" s="20">
        <v>1054</v>
      </c>
      <c r="C48" s="65" t="s">
        <v>146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2">
        <v>0</v>
      </c>
      <c r="CJ48" s="21">
        <v>0</v>
      </c>
      <c r="CK48" s="21">
        <v>0</v>
      </c>
      <c r="CL48" s="22">
        <v>0</v>
      </c>
      <c r="CM48" s="21">
        <v>0</v>
      </c>
      <c r="CN48" s="21">
        <v>0</v>
      </c>
      <c r="CO48" s="22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2">
        <v>0</v>
      </c>
      <c r="DC48" s="21">
        <v>0</v>
      </c>
      <c r="DD48" s="21">
        <v>0</v>
      </c>
      <c r="DE48" s="22">
        <v>0</v>
      </c>
      <c r="DF48" s="21">
        <v>0</v>
      </c>
      <c r="DG48" s="21">
        <v>0</v>
      </c>
      <c r="DH48" s="22">
        <v>0</v>
      </c>
      <c r="DI48" s="21">
        <v>0</v>
      </c>
      <c r="DJ48" s="21">
        <v>0</v>
      </c>
      <c r="DK48" s="21">
        <v>0</v>
      </c>
      <c r="DL48" s="21">
        <v>0</v>
      </c>
    </row>
    <row r="49" spans="1:116" ht="12.75" customHeight="1" x14ac:dyDescent="0.2">
      <c r="A49" s="64" t="s">
        <v>229</v>
      </c>
      <c r="B49" s="20">
        <v>1055</v>
      </c>
      <c r="C49" s="65" t="s">
        <v>146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2">
        <v>0</v>
      </c>
      <c r="CJ49" s="21">
        <v>0</v>
      </c>
      <c r="CK49" s="21">
        <v>0</v>
      </c>
      <c r="CL49" s="22">
        <v>0</v>
      </c>
      <c r="CM49" s="21">
        <v>0</v>
      </c>
      <c r="CN49" s="21">
        <v>0</v>
      </c>
      <c r="CO49" s="22">
        <v>0</v>
      </c>
      <c r="CP49" s="21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2">
        <v>0</v>
      </c>
      <c r="DC49" s="21">
        <v>0</v>
      </c>
      <c r="DD49" s="21">
        <v>0</v>
      </c>
      <c r="DE49" s="22">
        <v>0</v>
      </c>
      <c r="DF49" s="21">
        <v>0</v>
      </c>
      <c r="DG49" s="21">
        <v>0</v>
      </c>
      <c r="DH49" s="22">
        <v>0</v>
      </c>
      <c r="DI49" s="21">
        <v>0</v>
      </c>
      <c r="DJ49" s="21">
        <v>0</v>
      </c>
      <c r="DK49" s="21">
        <v>0</v>
      </c>
      <c r="DL49" s="21">
        <v>0</v>
      </c>
    </row>
    <row r="50" spans="1:116" ht="12.75" customHeight="1" x14ac:dyDescent="0.2">
      <c r="A50" s="64" t="s">
        <v>231</v>
      </c>
      <c r="B50" s="20">
        <v>1056</v>
      </c>
      <c r="C50" s="65" t="s">
        <v>146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2">
        <v>0</v>
      </c>
      <c r="CJ50" s="21">
        <v>0</v>
      </c>
      <c r="CK50" s="21">
        <v>0</v>
      </c>
      <c r="CL50" s="22">
        <v>0</v>
      </c>
      <c r="CM50" s="21">
        <v>0</v>
      </c>
      <c r="CN50" s="21">
        <v>0</v>
      </c>
      <c r="CO50" s="22">
        <v>0</v>
      </c>
      <c r="CP50" s="21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2">
        <v>0</v>
      </c>
      <c r="DC50" s="21">
        <v>0</v>
      </c>
      <c r="DD50" s="21">
        <v>0</v>
      </c>
      <c r="DE50" s="22">
        <v>0</v>
      </c>
      <c r="DF50" s="21">
        <v>0</v>
      </c>
      <c r="DG50" s="21">
        <v>0</v>
      </c>
      <c r="DH50" s="22">
        <v>0</v>
      </c>
      <c r="DI50" s="21">
        <v>0</v>
      </c>
      <c r="DJ50" s="21">
        <v>0</v>
      </c>
      <c r="DK50" s="21">
        <v>0</v>
      </c>
      <c r="DL50" s="21">
        <v>0</v>
      </c>
    </row>
    <row r="51" spans="1:116" ht="12.75" customHeight="1" x14ac:dyDescent="0.2">
      <c r="A51" s="64" t="s">
        <v>233</v>
      </c>
      <c r="B51" s="20">
        <v>1057</v>
      </c>
      <c r="C51" s="65" t="s">
        <v>146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2">
        <v>0</v>
      </c>
      <c r="CJ51" s="21">
        <v>0</v>
      </c>
      <c r="CK51" s="21">
        <v>0</v>
      </c>
      <c r="CL51" s="22">
        <v>0</v>
      </c>
      <c r="CM51" s="21">
        <v>0</v>
      </c>
      <c r="CN51" s="21">
        <v>0</v>
      </c>
      <c r="CO51" s="22">
        <v>0</v>
      </c>
      <c r="CP51" s="21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2">
        <v>0</v>
      </c>
      <c r="DC51" s="21">
        <v>0</v>
      </c>
      <c r="DD51" s="21">
        <v>0</v>
      </c>
      <c r="DE51" s="22">
        <v>0</v>
      </c>
      <c r="DF51" s="21">
        <v>0</v>
      </c>
      <c r="DG51" s="21">
        <v>0</v>
      </c>
      <c r="DH51" s="22">
        <v>0</v>
      </c>
      <c r="DI51" s="21">
        <v>0</v>
      </c>
      <c r="DJ51" s="21">
        <v>0</v>
      </c>
      <c r="DK51" s="21">
        <v>0</v>
      </c>
      <c r="DL51" s="21">
        <v>0</v>
      </c>
    </row>
    <row r="52" spans="1:116" ht="12.75" customHeight="1" x14ac:dyDescent="0.2">
      <c r="A52" s="64" t="s">
        <v>235</v>
      </c>
      <c r="B52" s="20">
        <v>1058</v>
      </c>
      <c r="C52" s="65" t="s">
        <v>146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812843.47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2">
        <v>0</v>
      </c>
      <c r="CJ52" s="21">
        <v>0</v>
      </c>
      <c r="CK52" s="21">
        <v>0</v>
      </c>
      <c r="CL52" s="22">
        <v>0</v>
      </c>
      <c r="CM52" s="21">
        <v>0</v>
      </c>
      <c r="CN52" s="21">
        <v>0</v>
      </c>
      <c r="CO52" s="22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2">
        <v>0</v>
      </c>
      <c r="DC52" s="21">
        <v>0</v>
      </c>
      <c r="DD52" s="21">
        <v>0</v>
      </c>
      <c r="DE52" s="22">
        <v>0</v>
      </c>
      <c r="DF52" s="21">
        <v>0</v>
      </c>
      <c r="DG52" s="21">
        <v>0</v>
      </c>
      <c r="DH52" s="22">
        <v>0</v>
      </c>
      <c r="DI52" s="21">
        <v>0</v>
      </c>
      <c r="DJ52" s="21">
        <v>0</v>
      </c>
      <c r="DK52" s="21">
        <v>0</v>
      </c>
      <c r="DL52" s="21">
        <v>812843.47</v>
      </c>
    </row>
    <row r="53" spans="1:116" ht="12.75" customHeight="1" x14ac:dyDescent="0.2">
      <c r="A53" s="64" t="s">
        <v>237</v>
      </c>
      <c r="B53" s="20">
        <v>1059</v>
      </c>
      <c r="C53" s="65" t="s">
        <v>146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753109.84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2">
        <v>0</v>
      </c>
      <c r="CJ53" s="21">
        <v>0</v>
      </c>
      <c r="CK53" s="21">
        <v>0</v>
      </c>
      <c r="CL53" s="22">
        <v>0</v>
      </c>
      <c r="CM53" s="21">
        <v>0</v>
      </c>
      <c r="CN53" s="21">
        <v>0</v>
      </c>
      <c r="CO53" s="22">
        <v>0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2">
        <v>0</v>
      </c>
      <c r="DC53" s="21">
        <v>0</v>
      </c>
      <c r="DD53" s="21">
        <v>0</v>
      </c>
      <c r="DE53" s="22">
        <v>0</v>
      </c>
      <c r="DF53" s="21">
        <v>0</v>
      </c>
      <c r="DG53" s="21">
        <v>0</v>
      </c>
      <c r="DH53" s="22">
        <v>0</v>
      </c>
      <c r="DI53" s="21">
        <v>0</v>
      </c>
      <c r="DJ53" s="21">
        <v>0</v>
      </c>
      <c r="DK53" s="21">
        <v>0</v>
      </c>
      <c r="DL53" s="21">
        <v>753109.84</v>
      </c>
    </row>
    <row r="54" spans="1:116" ht="12.75" customHeight="1" x14ac:dyDescent="0.2">
      <c r="A54" s="64" t="s">
        <v>239</v>
      </c>
      <c r="B54" s="20">
        <v>1060</v>
      </c>
      <c r="C54" s="65" t="s">
        <v>146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2">
        <v>0</v>
      </c>
      <c r="CJ54" s="21">
        <v>0</v>
      </c>
      <c r="CK54" s="21">
        <v>0</v>
      </c>
      <c r="CL54" s="22">
        <v>0</v>
      </c>
      <c r="CM54" s="21">
        <v>0</v>
      </c>
      <c r="CN54" s="21">
        <v>0</v>
      </c>
      <c r="CO54" s="22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2">
        <v>0</v>
      </c>
      <c r="DC54" s="21">
        <v>0</v>
      </c>
      <c r="DD54" s="21">
        <v>0</v>
      </c>
      <c r="DE54" s="22">
        <v>0</v>
      </c>
      <c r="DF54" s="21">
        <v>0</v>
      </c>
      <c r="DG54" s="21">
        <v>0</v>
      </c>
      <c r="DH54" s="22">
        <v>0</v>
      </c>
      <c r="DI54" s="21">
        <v>0</v>
      </c>
      <c r="DJ54" s="21">
        <v>0</v>
      </c>
      <c r="DK54" s="21">
        <v>0</v>
      </c>
      <c r="DL54" s="21">
        <v>0</v>
      </c>
    </row>
    <row r="55" spans="1:116" ht="12.75" customHeight="1" x14ac:dyDescent="0.2">
      <c r="A55" s="64" t="s">
        <v>241</v>
      </c>
      <c r="B55" s="20">
        <v>1061</v>
      </c>
      <c r="C55" s="65" t="s">
        <v>146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2">
        <v>0</v>
      </c>
      <c r="CJ55" s="21">
        <v>0</v>
      </c>
      <c r="CK55" s="21">
        <v>0</v>
      </c>
      <c r="CL55" s="22">
        <v>0</v>
      </c>
      <c r="CM55" s="21">
        <v>0</v>
      </c>
      <c r="CN55" s="21">
        <v>0</v>
      </c>
      <c r="CO55" s="22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2">
        <v>0</v>
      </c>
      <c r="DC55" s="21">
        <v>0</v>
      </c>
      <c r="DD55" s="21">
        <v>0</v>
      </c>
      <c r="DE55" s="22">
        <v>0</v>
      </c>
      <c r="DF55" s="21">
        <v>0</v>
      </c>
      <c r="DG55" s="21">
        <v>0</v>
      </c>
      <c r="DH55" s="22">
        <v>0</v>
      </c>
      <c r="DI55" s="21">
        <v>0</v>
      </c>
      <c r="DJ55" s="21">
        <v>0</v>
      </c>
      <c r="DK55" s="21">
        <v>0</v>
      </c>
      <c r="DL55" s="21">
        <v>0</v>
      </c>
    </row>
    <row r="56" spans="1:116" ht="12.75" customHeight="1" x14ac:dyDescent="0.2">
      <c r="A56" s="64" t="s">
        <v>243</v>
      </c>
      <c r="B56" s="20">
        <v>2001</v>
      </c>
      <c r="C56" s="65" t="s">
        <v>146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2">
        <v>0</v>
      </c>
      <c r="CJ56" s="21">
        <v>0</v>
      </c>
      <c r="CK56" s="21">
        <v>0</v>
      </c>
      <c r="CL56" s="22">
        <v>0</v>
      </c>
      <c r="CM56" s="21">
        <v>0</v>
      </c>
      <c r="CN56" s="21">
        <v>0</v>
      </c>
      <c r="CO56" s="22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2">
        <v>0</v>
      </c>
      <c r="DC56" s="21">
        <v>0</v>
      </c>
      <c r="DD56" s="21">
        <v>0</v>
      </c>
      <c r="DE56" s="22">
        <v>0</v>
      </c>
      <c r="DF56" s="21">
        <v>0</v>
      </c>
      <c r="DG56" s="21">
        <v>0</v>
      </c>
      <c r="DH56" s="22">
        <v>0</v>
      </c>
      <c r="DI56" s="21">
        <v>0</v>
      </c>
      <c r="DJ56" s="21">
        <v>0</v>
      </c>
      <c r="DK56" s="21">
        <v>0</v>
      </c>
      <c r="DL56" s="21">
        <v>0</v>
      </c>
    </row>
    <row r="57" spans="1:116" ht="12.75" customHeight="1" x14ac:dyDescent="0.2">
      <c r="A57" s="64" t="s">
        <v>245</v>
      </c>
      <c r="B57" s="20">
        <v>2002</v>
      </c>
      <c r="C57" s="65" t="s">
        <v>246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2">
        <v>0</v>
      </c>
      <c r="CJ57" s="21">
        <v>0</v>
      </c>
      <c r="CK57" s="21">
        <v>0</v>
      </c>
      <c r="CL57" s="22">
        <v>0</v>
      </c>
      <c r="CM57" s="21">
        <v>0</v>
      </c>
      <c r="CN57" s="21">
        <v>0</v>
      </c>
      <c r="CO57" s="22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2">
        <v>0</v>
      </c>
      <c r="DC57" s="21">
        <v>0</v>
      </c>
      <c r="DD57" s="21">
        <v>0</v>
      </c>
      <c r="DE57" s="22">
        <v>0</v>
      </c>
      <c r="DF57" s="21">
        <v>0</v>
      </c>
      <c r="DG57" s="21">
        <v>0</v>
      </c>
      <c r="DH57" s="22">
        <v>0</v>
      </c>
      <c r="DI57" s="21">
        <v>0</v>
      </c>
      <c r="DJ57" s="21">
        <v>0</v>
      </c>
      <c r="DK57" s="21">
        <v>0</v>
      </c>
      <c r="DL57" s="21">
        <v>0</v>
      </c>
    </row>
    <row r="58" spans="1:116" ht="12.75" customHeight="1" x14ac:dyDescent="0.2">
      <c r="A58" s="64" t="s">
        <v>248</v>
      </c>
      <c r="B58" s="20">
        <v>2005</v>
      </c>
      <c r="C58" s="65" t="s">
        <v>246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2">
        <v>0</v>
      </c>
      <c r="CJ58" s="21">
        <v>0</v>
      </c>
      <c r="CK58" s="21">
        <v>0</v>
      </c>
      <c r="CL58" s="22">
        <v>0</v>
      </c>
      <c r="CM58" s="21">
        <v>0</v>
      </c>
      <c r="CN58" s="21">
        <v>0</v>
      </c>
      <c r="CO58" s="22">
        <v>0</v>
      </c>
      <c r="CP58" s="21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2">
        <v>0</v>
      </c>
      <c r="DC58" s="21">
        <v>0</v>
      </c>
      <c r="DD58" s="21">
        <v>0</v>
      </c>
      <c r="DE58" s="22">
        <v>0</v>
      </c>
      <c r="DF58" s="21">
        <v>0</v>
      </c>
      <c r="DG58" s="21">
        <v>0</v>
      </c>
      <c r="DH58" s="22">
        <v>0</v>
      </c>
      <c r="DI58" s="21">
        <v>0</v>
      </c>
      <c r="DJ58" s="21">
        <v>0</v>
      </c>
      <c r="DK58" s="21">
        <v>0</v>
      </c>
      <c r="DL58" s="21">
        <v>0</v>
      </c>
    </row>
    <row r="59" spans="1:116" ht="12.75" customHeight="1" x14ac:dyDescent="0.2">
      <c r="A59" s="64" t="s">
        <v>250</v>
      </c>
      <c r="B59" s="20">
        <v>2006</v>
      </c>
      <c r="C59" s="65" t="s">
        <v>251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2">
        <v>0</v>
      </c>
      <c r="CJ59" s="21">
        <v>0</v>
      </c>
      <c r="CK59" s="21">
        <v>0</v>
      </c>
      <c r="CL59" s="22">
        <v>0</v>
      </c>
      <c r="CM59" s="21">
        <v>0</v>
      </c>
      <c r="CN59" s="21">
        <v>0</v>
      </c>
      <c r="CO59" s="22">
        <v>0</v>
      </c>
      <c r="CP59" s="21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2">
        <v>0</v>
      </c>
      <c r="DC59" s="21">
        <v>0</v>
      </c>
      <c r="DD59" s="21">
        <v>0</v>
      </c>
      <c r="DE59" s="22">
        <v>0</v>
      </c>
      <c r="DF59" s="21">
        <v>0</v>
      </c>
      <c r="DG59" s="21">
        <v>0</v>
      </c>
      <c r="DH59" s="22">
        <v>0</v>
      </c>
      <c r="DI59" s="21">
        <v>0</v>
      </c>
      <c r="DJ59" s="21">
        <v>0</v>
      </c>
      <c r="DK59" s="21">
        <v>0</v>
      </c>
      <c r="DL59" s="21">
        <v>0</v>
      </c>
    </row>
    <row r="60" spans="1:116" ht="12.75" customHeight="1" x14ac:dyDescent="0.2">
      <c r="A60" s="64" t="s">
        <v>253</v>
      </c>
      <c r="B60" s="20">
        <v>2007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2">
        <v>0</v>
      </c>
      <c r="CJ60" s="21">
        <v>0</v>
      </c>
      <c r="CK60" s="21">
        <v>0</v>
      </c>
      <c r="CL60" s="22">
        <v>0</v>
      </c>
      <c r="CM60" s="21">
        <v>0</v>
      </c>
      <c r="CN60" s="21">
        <v>0</v>
      </c>
      <c r="CO60" s="22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2">
        <v>0</v>
      </c>
      <c r="DC60" s="21">
        <v>0</v>
      </c>
      <c r="DD60" s="21">
        <v>0</v>
      </c>
      <c r="DE60" s="22">
        <v>0</v>
      </c>
      <c r="DF60" s="21">
        <v>0</v>
      </c>
      <c r="DG60" s="21">
        <v>0</v>
      </c>
      <c r="DH60" s="22">
        <v>0</v>
      </c>
      <c r="DI60" s="21">
        <v>0</v>
      </c>
      <c r="DJ60" s="21">
        <v>0</v>
      </c>
      <c r="DK60" s="21">
        <v>0</v>
      </c>
      <c r="DL60" s="21">
        <v>0</v>
      </c>
    </row>
    <row r="61" spans="1:116" ht="12.75" customHeight="1" x14ac:dyDescent="0.2">
      <c r="A61" s="64" t="s">
        <v>255</v>
      </c>
      <c r="B61" s="20">
        <v>2008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2">
        <v>0</v>
      </c>
      <c r="CJ61" s="21">
        <v>0</v>
      </c>
      <c r="CK61" s="21">
        <v>0</v>
      </c>
      <c r="CL61" s="22">
        <v>0</v>
      </c>
      <c r="CM61" s="21">
        <v>0</v>
      </c>
      <c r="CN61" s="21">
        <v>0</v>
      </c>
      <c r="CO61" s="22">
        <v>0</v>
      </c>
      <c r="CP61" s="21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2">
        <v>0</v>
      </c>
      <c r="DC61" s="21">
        <v>0</v>
      </c>
      <c r="DD61" s="21">
        <v>0</v>
      </c>
      <c r="DE61" s="22">
        <v>0</v>
      </c>
      <c r="DF61" s="21">
        <v>0</v>
      </c>
      <c r="DG61" s="21">
        <v>0</v>
      </c>
      <c r="DH61" s="22">
        <v>0</v>
      </c>
      <c r="DI61" s="21">
        <v>0</v>
      </c>
      <c r="DJ61" s="21">
        <v>0</v>
      </c>
      <c r="DK61" s="21">
        <v>0</v>
      </c>
      <c r="DL61" s="21">
        <v>0</v>
      </c>
    </row>
    <row r="62" spans="1:116" ht="12.75" customHeight="1" x14ac:dyDescent="0.2">
      <c r="A62" s="64" t="s">
        <v>257</v>
      </c>
      <c r="B62" s="20">
        <v>3001</v>
      </c>
      <c r="C62" s="65" t="s">
        <v>251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2">
        <v>0</v>
      </c>
      <c r="CJ62" s="21">
        <v>0</v>
      </c>
      <c r="CK62" s="21">
        <v>0</v>
      </c>
      <c r="CL62" s="22">
        <v>0</v>
      </c>
      <c r="CM62" s="21">
        <v>0</v>
      </c>
      <c r="CN62" s="21">
        <v>0</v>
      </c>
      <c r="CO62" s="22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41396918.513996691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2">
        <v>0</v>
      </c>
      <c r="DC62" s="21">
        <v>0</v>
      </c>
      <c r="DD62" s="21">
        <v>0</v>
      </c>
      <c r="DE62" s="22">
        <v>0</v>
      </c>
      <c r="DF62" s="21">
        <v>0</v>
      </c>
      <c r="DG62" s="21">
        <v>0</v>
      </c>
      <c r="DH62" s="22">
        <v>0</v>
      </c>
      <c r="DI62" s="21">
        <v>0</v>
      </c>
      <c r="DJ62" s="21">
        <v>0</v>
      </c>
      <c r="DK62" s="21">
        <v>0</v>
      </c>
      <c r="DL62" s="21">
        <v>41396918.513996691</v>
      </c>
    </row>
    <row r="63" spans="1:116" ht="12.75" customHeight="1" x14ac:dyDescent="0.2">
      <c r="A63" s="64" t="s">
        <v>259</v>
      </c>
      <c r="B63" s="20">
        <v>3002</v>
      </c>
      <c r="C63" s="65" t="s">
        <v>251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2">
        <v>0</v>
      </c>
      <c r="CJ63" s="21">
        <v>0</v>
      </c>
      <c r="CK63" s="21">
        <v>0</v>
      </c>
      <c r="CL63" s="22">
        <v>0</v>
      </c>
      <c r="CM63" s="21">
        <v>0</v>
      </c>
      <c r="CN63" s="21">
        <v>0</v>
      </c>
      <c r="CO63" s="22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129006.02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2">
        <v>0</v>
      </c>
      <c r="DC63" s="21">
        <v>0</v>
      </c>
      <c r="DD63" s="21">
        <v>0</v>
      </c>
      <c r="DE63" s="22">
        <v>0</v>
      </c>
      <c r="DF63" s="21">
        <v>0</v>
      </c>
      <c r="DG63" s="21">
        <v>0</v>
      </c>
      <c r="DH63" s="22">
        <v>0</v>
      </c>
      <c r="DI63" s="21">
        <v>0</v>
      </c>
      <c r="DJ63" s="21">
        <v>0</v>
      </c>
      <c r="DK63" s="21">
        <v>0</v>
      </c>
      <c r="DL63" s="21">
        <v>129006.02</v>
      </c>
    </row>
    <row r="64" spans="1:116" ht="12.75" customHeight="1" x14ac:dyDescent="0.2">
      <c r="A64" s="64" t="s">
        <v>261</v>
      </c>
      <c r="B64" s="20">
        <v>3003</v>
      </c>
      <c r="C64" s="65" t="s">
        <v>251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2">
        <v>0</v>
      </c>
      <c r="CJ64" s="21">
        <v>0</v>
      </c>
      <c r="CK64" s="21">
        <v>0</v>
      </c>
      <c r="CL64" s="22">
        <v>0</v>
      </c>
      <c r="CM64" s="21">
        <v>0</v>
      </c>
      <c r="CN64" s="21">
        <v>0</v>
      </c>
      <c r="CO64" s="22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2">
        <v>0</v>
      </c>
      <c r="DC64" s="21">
        <v>0</v>
      </c>
      <c r="DD64" s="21">
        <v>0</v>
      </c>
      <c r="DE64" s="22">
        <v>0</v>
      </c>
      <c r="DF64" s="21">
        <v>0</v>
      </c>
      <c r="DG64" s="21">
        <v>0</v>
      </c>
      <c r="DH64" s="22">
        <v>0</v>
      </c>
      <c r="DI64" s="21">
        <v>0</v>
      </c>
      <c r="DJ64" s="21">
        <v>0</v>
      </c>
      <c r="DK64" s="21">
        <v>0</v>
      </c>
      <c r="DL64" s="21">
        <v>0</v>
      </c>
    </row>
    <row r="65" spans="1:116" ht="12.75" customHeight="1" x14ac:dyDescent="0.2">
      <c r="A65" s="64" t="s">
        <v>263</v>
      </c>
      <c r="B65" s="20">
        <v>3004</v>
      </c>
      <c r="C65" s="65" t="s">
        <v>251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2">
        <v>0</v>
      </c>
      <c r="CJ65" s="21">
        <v>0</v>
      </c>
      <c r="CK65" s="21">
        <v>0</v>
      </c>
      <c r="CL65" s="22">
        <v>0</v>
      </c>
      <c r="CM65" s="21">
        <v>0</v>
      </c>
      <c r="CN65" s="21">
        <v>0</v>
      </c>
      <c r="CO65" s="22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69610.709999999992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2">
        <v>0</v>
      </c>
      <c r="DC65" s="21">
        <v>0</v>
      </c>
      <c r="DD65" s="21">
        <v>0</v>
      </c>
      <c r="DE65" s="22">
        <v>0</v>
      </c>
      <c r="DF65" s="21">
        <v>0</v>
      </c>
      <c r="DG65" s="21">
        <v>0</v>
      </c>
      <c r="DH65" s="22">
        <v>0</v>
      </c>
      <c r="DI65" s="21">
        <v>0</v>
      </c>
      <c r="DJ65" s="21">
        <v>0</v>
      </c>
      <c r="DK65" s="21">
        <v>0</v>
      </c>
      <c r="DL65" s="21">
        <v>69610.709999999992</v>
      </c>
    </row>
    <row r="66" spans="1:116" ht="12.75" customHeight="1" x14ac:dyDescent="0.2">
      <c r="A66" s="64" t="s">
        <v>265</v>
      </c>
      <c r="B66" s="20">
        <v>3005</v>
      </c>
      <c r="C66" s="65" t="s">
        <v>251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137092042.299806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2">
        <v>0</v>
      </c>
      <c r="CJ66" s="21">
        <v>0</v>
      </c>
      <c r="CK66" s="21">
        <v>0</v>
      </c>
      <c r="CL66" s="22">
        <v>0</v>
      </c>
      <c r="CM66" s="21">
        <v>0</v>
      </c>
      <c r="CN66" s="21">
        <v>0</v>
      </c>
      <c r="CO66" s="22">
        <v>0</v>
      </c>
      <c r="CP66" s="21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875771704.41006589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2">
        <v>0</v>
      </c>
      <c r="DC66" s="21">
        <v>0</v>
      </c>
      <c r="DD66" s="21">
        <v>0</v>
      </c>
      <c r="DE66" s="22">
        <v>0</v>
      </c>
      <c r="DF66" s="21">
        <v>0</v>
      </c>
      <c r="DG66" s="21">
        <v>0</v>
      </c>
      <c r="DH66" s="22">
        <v>0</v>
      </c>
      <c r="DI66" s="21">
        <v>0</v>
      </c>
      <c r="DJ66" s="21">
        <v>0</v>
      </c>
      <c r="DK66" s="21">
        <v>0</v>
      </c>
      <c r="DL66" s="21">
        <v>1012863746.7098719</v>
      </c>
    </row>
    <row r="67" spans="1:116" ht="12.75" customHeight="1" x14ac:dyDescent="0.2">
      <c r="A67" s="64" t="s">
        <v>267</v>
      </c>
      <c r="B67" s="20">
        <v>3006</v>
      </c>
      <c r="C67" s="65" t="s">
        <v>251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2">
        <v>0</v>
      </c>
      <c r="CJ67" s="21">
        <v>0</v>
      </c>
      <c r="CK67" s="21">
        <v>0</v>
      </c>
      <c r="CL67" s="22">
        <v>0</v>
      </c>
      <c r="CM67" s="21">
        <v>0</v>
      </c>
      <c r="CN67" s="21">
        <v>0</v>
      </c>
      <c r="CO67" s="22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2">
        <v>0</v>
      </c>
      <c r="DC67" s="21">
        <v>0</v>
      </c>
      <c r="DD67" s="21">
        <v>0</v>
      </c>
      <c r="DE67" s="22">
        <v>0</v>
      </c>
      <c r="DF67" s="21">
        <v>0</v>
      </c>
      <c r="DG67" s="21">
        <v>0</v>
      </c>
      <c r="DH67" s="22">
        <v>0</v>
      </c>
      <c r="DI67" s="21">
        <v>0</v>
      </c>
      <c r="DJ67" s="21">
        <v>0</v>
      </c>
      <c r="DK67" s="21">
        <v>0</v>
      </c>
      <c r="DL67" s="21">
        <v>0</v>
      </c>
    </row>
    <row r="68" spans="1:116" ht="12.75" customHeight="1" x14ac:dyDescent="0.2">
      <c r="A68" s="64" t="s">
        <v>269</v>
      </c>
      <c r="B68" s="20">
        <v>3007</v>
      </c>
      <c r="C68" s="65" t="s">
        <v>251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2">
        <v>0</v>
      </c>
      <c r="CJ68" s="21">
        <v>0</v>
      </c>
      <c r="CK68" s="21">
        <v>0</v>
      </c>
      <c r="CL68" s="22">
        <v>0</v>
      </c>
      <c r="CM68" s="21">
        <v>0</v>
      </c>
      <c r="CN68" s="21">
        <v>0</v>
      </c>
      <c r="CO68" s="22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2">
        <v>0</v>
      </c>
      <c r="DC68" s="21">
        <v>0</v>
      </c>
      <c r="DD68" s="21">
        <v>0</v>
      </c>
      <c r="DE68" s="22">
        <v>0</v>
      </c>
      <c r="DF68" s="21">
        <v>0</v>
      </c>
      <c r="DG68" s="21">
        <v>0</v>
      </c>
      <c r="DH68" s="22">
        <v>0</v>
      </c>
      <c r="DI68" s="21">
        <v>0</v>
      </c>
      <c r="DJ68" s="21">
        <v>0</v>
      </c>
      <c r="DK68" s="21">
        <v>0</v>
      </c>
      <c r="DL68" s="21">
        <v>0</v>
      </c>
    </row>
    <row r="69" spans="1:116" ht="12.75" customHeight="1" x14ac:dyDescent="0.2">
      <c r="A69" s="64" t="s">
        <v>271</v>
      </c>
      <c r="B69" s="20">
        <v>3008</v>
      </c>
      <c r="C69" s="65" t="s">
        <v>251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2">
        <v>0</v>
      </c>
      <c r="CJ69" s="21">
        <v>0</v>
      </c>
      <c r="CK69" s="21">
        <v>0</v>
      </c>
      <c r="CL69" s="22">
        <v>0</v>
      </c>
      <c r="CM69" s="21">
        <v>0</v>
      </c>
      <c r="CN69" s="21">
        <v>0</v>
      </c>
      <c r="CO69" s="22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2">
        <v>0</v>
      </c>
      <c r="DC69" s="21">
        <v>0</v>
      </c>
      <c r="DD69" s="21">
        <v>0</v>
      </c>
      <c r="DE69" s="22">
        <v>0</v>
      </c>
      <c r="DF69" s="21">
        <v>0</v>
      </c>
      <c r="DG69" s="21">
        <v>0</v>
      </c>
      <c r="DH69" s="22">
        <v>0</v>
      </c>
      <c r="DI69" s="21">
        <v>0</v>
      </c>
      <c r="DJ69" s="21">
        <v>0</v>
      </c>
      <c r="DK69" s="21">
        <v>0</v>
      </c>
      <c r="DL69" s="21">
        <v>0</v>
      </c>
    </row>
    <row r="70" spans="1:116" ht="12.75" customHeight="1" x14ac:dyDescent="0.2">
      <c r="A70" s="64" t="s">
        <v>273</v>
      </c>
      <c r="B70" s="20">
        <v>3009</v>
      </c>
      <c r="C70" s="65" t="s">
        <v>251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5791.9899999999989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2">
        <v>66021289.649999999</v>
      </c>
      <c r="CJ70" s="21">
        <v>0</v>
      </c>
      <c r="CK70" s="21">
        <v>0</v>
      </c>
      <c r="CL70" s="22">
        <v>66021289.649999999</v>
      </c>
      <c r="CM70" s="21">
        <v>1012646.04</v>
      </c>
      <c r="CN70" s="21">
        <v>65008643.609999999</v>
      </c>
      <c r="CO70" s="22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5631425.4900000002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2">
        <v>0</v>
      </c>
      <c r="DC70" s="21">
        <v>0</v>
      </c>
      <c r="DD70" s="21">
        <v>0</v>
      </c>
      <c r="DE70" s="22">
        <v>0</v>
      </c>
      <c r="DF70" s="21">
        <v>0</v>
      </c>
      <c r="DG70" s="21">
        <v>0</v>
      </c>
      <c r="DH70" s="22">
        <v>0</v>
      </c>
      <c r="DI70" s="21">
        <v>0</v>
      </c>
      <c r="DJ70" s="21">
        <v>0</v>
      </c>
      <c r="DK70" s="21">
        <v>0</v>
      </c>
      <c r="DL70" s="21">
        <v>71658507.13000001</v>
      </c>
    </row>
    <row r="71" spans="1:116" ht="12.75" customHeight="1" x14ac:dyDescent="0.2">
      <c r="A71" s="64" t="s">
        <v>275</v>
      </c>
      <c r="B71" s="20">
        <v>3011</v>
      </c>
      <c r="C71" s="65" t="s">
        <v>251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2">
        <v>0</v>
      </c>
      <c r="CJ71" s="21">
        <v>0</v>
      </c>
      <c r="CK71" s="21">
        <v>0</v>
      </c>
      <c r="CL71" s="22">
        <v>0</v>
      </c>
      <c r="CM71" s="21">
        <v>0</v>
      </c>
      <c r="CN71" s="21">
        <v>0</v>
      </c>
      <c r="CO71" s="22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2">
        <v>0</v>
      </c>
      <c r="DC71" s="21">
        <v>0</v>
      </c>
      <c r="DD71" s="21">
        <v>0</v>
      </c>
      <c r="DE71" s="22">
        <v>0</v>
      </c>
      <c r="DF71" s="21">
        <v>0</v>
      </c>
      <c r="DG71" s="21">
        <v>0</v>
      </c>
      <c r="DH71" s="22">
        <v>0</v>
      </c>
      <c r="DI71" s="21">
        <v>0</v>
      </c>
      <c r="DJ71" s="21">
        <v>0</v>
      </c>
      <c r="DK71" s="21">
        <v>0</v>
      </c>
      <c r="DL71" s="21">
        <v>0</v>
      </c>
    </row>
    <row r="72" spans="1:116" ht="12.75" customHeight="1" x14ac:dyDescent="0.2">
      <c r="A72" s="64" t="s">
        <v>277</v>
      </c>
      <c r="B72" s="20">
        <v>3012</v>
      </c>
      <c r="C72" s="65" t="s">
        <v>251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2">
        <v>3221435.9099999997</v>
      </c>
      <c r="CJ72" s="21">
        <v>0</v>
      </c>
      <c r="CK72" s="21">
        <v>0</v>
      </c>
      <c r="CL72" s="22">
        <v>3221435.9099999997</v>
      </c>
      <c r="CM72" s="21">
        <v>42652.09</v>
      </c>
      <c r="CN72" s="21">
        <v>3178783.82</v>
      </c>
      <c r="CO72" s="22">
        <v>0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2">
        <v>0</v>
      </c>
      <c r="DC72" s="21">
        <v>0</v>
      </c>
      <c r="DD72" s="21">
        <v>0</v>
      </c>
      <c r="DE72" s="22">
        <v>0</v>
      </c>
      <c r="DF72" s="21">
        <v>0</v>
      </c>
      <c r="DG72" s="21">
        <v>0</v>
      </c>
      <c r="DH72" s="22">
        <v>0</v>
      </c>
      <c r="DI72" s="21">
        <v>0</v>
      </c>
      <c r="DJ72" s="21">
        <v>0</v>
      </c>
      <c r="DK72" s="21">
        <v>0</v>
      </c>
      <c r="DL72" s="21">
        <v>3221435.9099999988</v>
      </c>
    </row>
    <row r="73" spans="1:116" ht="12.75" customHeight="1" x14ac:dyDescent="0.2">
      <c r="A73" s="64" t="s">
        <v>279</v>
      </c>
      <c r="B73" s="20">
        <v>3015</v>
      </c>
      <c r="C73" s="65" t="s">
        <v>251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2">
        <v>0</v>
      </c>
      <c r="CJ73" s="21">
        <v>0</v>
      </c>
      <c r="CK73" s="21">
        <v>0</v>
      </c>
      <c r="CL73" s="22">
        <v>0</v>
      </c>
      <c r="CM73" s="21">
        <v>0</v>
      </c>
      <c r="CN73" s="21">
        <v>0</v>
      </c>
      <c r="CO73" s="22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2">
        <v>0</v>
      </c>
      <c r="DC73" s="21">
        <v>0</v>
      </c>
      <c r="DD73" s="21">
        <v>0</v>
      </c>
      <c r="DE73" s="22">
        <v>0</v>
      </c>
      <c r="DF73" s="21">
        <v>0</v>
      </c>
      <c r="DG73" s="21">
        <v>0</v>
      </c>
      <c r="DH73" s="22">
        <v>0</v>
      </c>
      <c r="DI73" s="21">
        <v>0</v>
      </c>
      <c r="DJ73" s="21">
        <v>0</v>
      </c>
      <c r="DK73" s="21">
        <v>0</v>
      </c>
      <c r="DL73" s="21">
        <v>0</v>
      </c>
    </row>
    <row r="74" spans="1:116" ht="12.75" customHeight="1" x14ac:dyDescent="0.2">
      <c r="A74" s="64" t="s">
        <v>281</v>
      </c>
      <c r="B74" s="20">
        <v>3016</v>
      </c>
      <c r="C74" s="65" t="s">
        <v>251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2">
        <v>358539660.83999932</v>
      </c>
      <c r="CJ74" s="21">
        <v>0</v>
      </c>
      <c r="CK74" s="21">
        <v>0</v>
      </c>
      <c r="CL74" s="22">
        <v>22729674.680000048</v>
      </c>
      <c r="CM74" s="21">
        <v>49774.850000000006</v>
      </c>
      <c r="CN74" s="21">
        <v>22679899.830000047</v>
      </c>
      <c r="CO74" s="22">
        <v>335809986.15999925</v>
      </c>
      <c r="CP74" s="21">
        <v>0</v>
      </c>
      <c r="CQ74" s="21">
        <v>335809986.15999925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2">
        <v>0</v>
      </c>
      <c r="DC74" s="21">
        <v>0</v>
      </c>
      <c r="DD74" s="21">
        <v>0</v>
      </c>
      <c r="DE74" s="22">
        <v>0</v>
      </c>
      <c r="DF74" s="21">
        <v>0</v>
      </c>
      <c r="DG74" s="21">
        <v>0</v>
      </c>
      <c r="DH74" s="22">
        <v>0</v>
      </c>
      <c r="DI74" s="21">
        <v>0</v>
      </c>
      <c r="DJ74" s="21">
        <v>0</v>
      </c>
      <c r="DK74" s="21">
        <v>0</v>
      </c>
      <c r="DL74" s="21">
        <v>358539660.83999944</v>
      </c>
    </row>
    <row r="75" spans="1:116" x14ac:dyDescent="0.2">
      <c r="A75" s="64" t="s">
        <v>283</v>
      </c>
      <c r="B75" s="20">
        <v>3017</v>
      </c>
      <c r="C75" s="65" t="s">
        <v>251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5270.4699999999993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2">
        <v>0</v>
      </c>
      <c r="CJ75" s="21">
        <v>0</v>
      </c>
      <c r="CK75" s="21">
        <v>0</v>
      </c>
      <c r="CL75" s="22">
        <v>0</v>
      </c>
      <c r="CM75" s="21">
        <v>0</v>
      </c>
      <c r="CN75" s="21">
        <v>0</v>
      </c>
      <c r="CO75" s="22">
        <v>0</v>
      </c>
      <c r="CP75" s="21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2">
        <v>0</v>
      </c>
      <c r="DC75" s="21">
        <v>0</v>
      </c>
      <c r="DD75" s="21">
        <v>0</v>
      </c>
      <c r="DE75" s="22">
        <v>0</v>
      </c>
      <c r="DF75" s="21">
        <v>0</v>
      </c>
      <c r="DG75" s="21">
        <v>0</v>
      </c>
      <c r="DH75" s="22">
        <v>0</v>
      </c>
      <c r="DI75" s="21">
        <v>0</v>
      </c>
      <c r="DJ75" s="21">
        <v>0</v>
      </c>
      <c r="DK75" s="21">
        <v>0</v>
      </c>
      <c r="DL75" s="21">
        <v>5270.4699999999993</v>
      </c>
    </row>
    <row r="76" spans="1:116" ht="12.75" customHeight="1" x14ac:dyDescent="0.2">
      <c r="A76" s="64" t="s">
        <v>285</v>
      </c>
      <c r="B76" s="20">
        <v>3018</v>
      </c>
      <c r="C76" s="65" t="s">
        <v>251</v>
      </c>
      <c r="D76" s="22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95.22999999999999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2">
        <v>0</v>
      </c>
      <c r="CJ76" s="21">
        <v>0</v>
      </c>
      <c r="CK76" s="21">
        <v>0</v>
      </c>
      <c r="CL76" s="22">
        <v>0</v>
      </c>
      <c r="CM76" s="21">
        <v>0</v>
      </c>
      <c r="CN76" s="21">
        <v>0</v>
      </c>
      <c r="CO76" s="22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2">
        <v>0</v>
      </c>
      <c r="DC76" s="21">
        <v>0</v>
      </c>
      <c r="DD76" s="21">
        <v>0</v>
      </c>
      <c r="DE76" s="22">
        <v>0</v>
      </c>
      <c r="DF76" s="21">
        <v>0</v>
      </c>
      <c r="DG76" s="21">
        <v>0</v>
      </c>
      <c r="DH76" s="22">
        <v>0</v>
      </c>
      <c r="DI76" s="21">
        <v>0</v>
      </c>
      <c r="DJ76" s="21">
        <v>0</v>
      </c>
      <c r="DK76" s="21">
        <v>0</v>
      </c>
      <c r="DL76" s="21">
        <v>95.22999999999999</v>
      </c>
    </row>
    <row r="77" spans="1:116" ht="12.75" customHeight="1" x14ac:dyDescent="0.2">
      <c r="A77" s="66" t="s">
        <v>287</v>
      </c>
      <c r="B77" s="55">
        <v>9000</v>
      </c>
      <c r="C77" s="65" t="s">
        <v>288</v>
      </c>
      <c r="D77" s="56">
        <v>750972483.85410011</v>
      </c>
      <c r="E77" s="56">
        <v>19332317.540456071</v>
      </c>
      <c r="F77" s="56">
        <v>111173881.14282185</v>
      </c>
      <c r="G77" s="56">
        <v>620466285.17082238</v>
      </c>
      <c r="H77" s="56">
        <v>77698886.851099998</v>
      </c>
      <c r="I77" s="56">
        <v>22327486.389999896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28526832.089999996</v>
      </c>
      <c r="P77" s="56">
        <v>0</v>
      </c>
      <c r="Q77" s="56">
        <v>741739983.78999996</v>
      </c>
      <c r="R77" s="56">
        <v>0</v>
      </c>
      <c r="S77" s="56">
        <v>0</v>
      </c>
      <c r="T77" s="56">
        <v>9790000638.8275776</v>
      </c>
      <c r="U77" s="56">
        <v>279765687.14773703</v>
      </c>
      <c r="V77" s="56">
        <v>58281132.040001601</v>
      </c>
      <c r="W77" s="56">
        <v>187913670.51998901</v>
      </c>
      <c r="X77" s="56">
        <v>0</v>
      </c>
      <c r="Y77" s="56">
        <v>11191065.34</v>
      </c>
      <c r="Z77" s="56">
        <v>25858331.979999997</v>
      </c>
      <c r="AA77" s="56">
        <v>0</v>
      </c>
      <c r="AB77" s="56">
        <v>0</v>
      </c>
      <c r="AC77" s="56">
        <v>2389886.72300001</v>
      </c>
      <c r="AD77" s="56">
        <v>26041123.182100009</v>
      </c>
      <c r="AE77" s="56">
        <v>0</v>
      </c>
      <c r="AF77" s="56">
        <v>21127824.629999999</v>
      </c>
      <c r="AG77" s="56">
        <v>1368884.59</v>
      </c>
      <c r="AH77" s="56">
        <v>4358961.8899999997</v>
      </c>
      <c r="AI77" s="56">
        <v>178312.62</v>
      </c>
      <c r="AJ77" s="56">
        <v>17001872.182641041</v>
      </c>
      <c r="AK77" s="56">
        <v>1600</v>
      </c>
      <c r="AL77" s="56">
        <v>0</v>
      </c>
      <c r="AM77" s="56">
        <v>6601529.2400000002</v>
      </c>
      <c r="AN77" s="56">
        <v>0</v>
      </c>
      <c r="AO77" s="56">
        <v>8708448.1400000006</v>
      </c>
      <c r="AP77" s="56">
        <v>449818.27999999997</v>
      </c>
      <c r="AQ77" s="56">
        <v>0</v>
      </c>
      <c r="AR77" s="56">
        <v>0</v>
      </c>
      <c r="AS77" s="56">
        <v>0</v>
      </c>
      <c r="AT77" s="56">
        <v>336735165.41920006</v>
      </c>
      <c r="AU77" s="56">
        <v>15847240.787199983</v>
      </c>
      <c r="AV77" s="56">
        <v>9695936.3499999996</v>
      </c>
      <c r="AW77" s="56">
        <v>0</v>
      </c>
      <c r="AX77" s="56">
        <v>8526720.1371999998</v>
      </c>
      <c r="AY77" s="56">
        <v>0</v>
      </c>
      <c r="AZ77" s="56">
        <v>0</v>
      </c>
      <c r="BA77" s="56">
        <v>0</v>
      </c>
      <c r="BB77" s="56">
        <v>0</v>
      </c>
      <c r="BC77" s="56">
        <v>0</v>
      </c>
      <c r="BD77" s="56">
        <v>7250930.6500005005</v>
      </c>
      <c r="BE77" s="56">
        <v>0</v>
      </c>
      <c r="BF77" s="56">
        <v>0</v>
      </c>
      <c r="BG77" s="56">
        <v>0</v>
      </c>
      <c r="BH77" s="56">
        <v>0</v>
      </c>
      <c r="BI77" s="56">
        <v>9989028.3519999981</v>
      </c>
      <c r="BJ77" s="56">
        <v>11850772.2685875</v>
      </c>
      <c r="BK77" s="56">
        <v>0</v>
      </c>
      <c r="BL77" s="56">
        <v>0</v>
      </c>
      <c r="BM77" s="56">
        <v>0</v>
      </c>
      <c r="BN77" s="56">
        <v>7747648.9500000291</v>
      </c>
      <c r="BO77" s="56">
        <v>0</v>
      </c>
      <c r="BP77" s="56">
        <v>14924222.623299999</v>
      </c>
      <c r="BQ77" s="56">
        <v>7083596.8600000003</v>
      </c>
      <c r="BR77" s="56">
        <v>145163758.79479998</v>
      </c>
      <c r="BS77" s="56">
        <v>21548266.929999992</v>
      </c>
      <c r="BT77" s="56">
        <v>0</v>
      </c>
      <c r="BU77" s="56">
        <v>0</v>
      </c>
      <c r="BV77" s="56">
        <v>12667591.68</v>
      </c>
      <c r="BW77" s="56">
        <v>4942932.2695000004</v>
      </c>
      <c r="BX77" s="56">
        <v>0</v>
      </c>
      <c r="BY77" s="56">
        <v>0</v>
      </c>
      <c r="BZ77" s="56">
        <v>174477151.26020002</v>
      </c>
      <c r="CA77" s="56">
        <v>4020451890.3667397</v>
      </c>
      <c r="CB77" s="56">
        <v>9057857.4803999998</v>
      </c>
      <c r="CC77" s="56">
        <v>840615754.53777111</v>
      </c>
      <c r="CD77" s="56">
        <v>0</v>
      </c>
      <c r="CE77" s="56">
        <v>1601250.36</v>
      </c>
      <c r="CF77" s="56">
        <v>79779269.349099994</v>
      </c>
      <c r="CG77" s="56">
        <v>119812980.6915001</v>
      </c>
      <c r="CH77" s="56">
        <v>0</v>
      </c>
      <c r="CI77" s="56">
        <v>51964141.990000002</v>
      </c>
      <c r="CJ77" s="56">
        <v>0</v>
      </c>
      <c r="CK77" s="56">
        <v>0</v>
      </c>
      <c r="CL77" s="56">
        <v>51427690.850000001</v>
      </c>
      <c r="CM77" s="56">
        <v>0</v>
      </c>
      <c r="CN77" s="56">
        <v>51427690.850000001</v>
      </c>
      <c r="CO77" s="56">
        <v>536451.14</v>
      </c>
      <c r="CP77" s="56">
        <v>20000</v>
      </c>
      <c r="CQ77" s="56">
        <v>516451.14</v>
      </c>
      <c r="CR77" s="56">
        <v>2080577.4321599999</v>
      </c>
      <c r="CS77" s="56">
        <v>4871680.8</v>
      </c>
      <c r="CT77" s="56">
        <v>0</v>
      </c>
      <c r="CU77" s="56">
        <v>0</v>
      </c>
      <c r="CV77" s="56">
        <v>0</v>
      </c>
      <c r="CW77" s="56">
        <v>0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17981190826.647907</v>
      </c>
    </row>
    <row r="78" spans="1:116" x14ac:dyDescent="0.2">
      <c r="A78" s="66" t="s">
        <v>290</v>
      </c>
      <c r="B78" s="55">
        <v>9001</v>
      </c>
      <c r="C78" s="65" t="s">
        <v>291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0</v>
      </c>
      <c r="AF78" s="56">
        <v>0</v>
      </c>
      <c r="AG78" s="56">
        <v>0</v>
      </c>
      <c r="AH78" s="56">
        <v>0</v>
      </c>
      <c r="AI78" s="56">
        <v>0</v>
      </c>
      <c r="AJ78" s="56">
        <v>0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0</v>
      </c>
      <c r="AQ78" s="56">
        <v>0</v>
      </c>
      <c r="AR78" s="56">
        <v>0</v>
      </c>
      <c r="AS78" s="56">
        <v>0</v>
      </c>
      <c r="AT78" s="56">
        <v>0</v>
      </c>
      <c r="AU78" s="56">
        <v>0</v>
      </c>
      <c r="AV78" s="56">
        <v>0</v>
      </c>
      <c r="AW78" s="56">
        <v>0</v>
      </c>
      <c r="AX78" s="56">
        <v>0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137097407.99980599</v>
      </c>
      <c r="BE78" s="56">
        <v>5791.9899999999989</v>
      </c>
      <c r="BF78" s="56">
        <v>0</v>
      </c>
      <c r="BG78" s="56">
        <v>0</v>
      </c>
      <c r="BH78" s="56">
        <v>0</v>
      </c>
      <c r="BI78" s="56">
        <v>0</v>
      </c>
      <c r="BJ78" s="56">
        <v>0</v>
      </c>
      <c r="BK78" s="56">
        <v>0</v>
      </c>
      <c r="BL78" s="56">
        <v>0</v>
      </c>
      <c r="BM78" s="56">
        <v>0</v>
      </c>
      <c r="BN78" s="56">
        <v>0</v>
      </c>
      <c r="BO78" s="56">
        <v>0</v>
      </c>
      <c r="BP78" s="56">
        <v>0</v>
      </c>
      <c r="BQ78" s="56">
        <v>0</v>
      </c>
      <c r="BR78" s="56">
        <v>0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0</v>
      </c>
      <c r="BZ78" s="56">
        <v>0</v>
      </c>
      <c r="CA78" s="56">
        <v>0</v>
      </c>
      <c r="CB78" s="56">
        <v>0</v>
      </c>
      <c r="CC78" s="56">
        <v>0</v>
      </c>
      <c r="CD78" s="56">
        <v>0</v>
      </c>
      <c r="CE78" s="56">
        <v>0</v>
      </c>
      <c r="CF78" s="56">
        <v>0</v>
      </c>
      <c r="CG78" s="56">
        <v>0</v>
      </c>
      <c r="CH78" s="56">
        <v>0</v>
      </c>
      <c r="CI78" s="56">
        <v>427782386.39999932</v>
      </c>
      <c r="CJ78" s="56">
        <v>0</v>
      </c>
      <c r="CK78" s="56">
        <v>0</v>
      </c>
      <c r="CL78" s="56">
        <v>91972400.240000054</v>
      </c>
      <c r="CM78" s="56">
        <v>1105072.9800000002</v>
      </c>
      <c r="CN78" s="56">
        <v>90867327.260000035</v>
      </c>
      <c r="CO78" s="56">
        <v>335809986.15999925</v>
      </c>
      <c r="CP78" s="56">
        <v>0</v>
      </c>
      <c r="CQ78" s="56">
        <v>335809986.15999925</v>
      </c>
      <c r="CR78" s="56">
        <v>0</v>
      </c>
      <c r="CS78" s="56">
        <v>0</v>
      </c>
      <c r="CT78" s="56">
        <v>0</v>
      </c>
      <c r="CU78" s="56">
        <v>0</v>
      </c>
      <c r="CV78" s="56">
        <v>922998665.14406264</v>
      </c>
      <c r="CW78" s="56">
        <v>0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1487884251.5338683</v>
      </c>
    </row>
    <row r="79" spans="1:116" x14ac:dyDescent="0.2">
      <c r="A79" s="66" t="s">
        <v>293</v>
      </c>
      <c r="B79" s="55">
        <v>9003</v>
      </c>
      <c r="C79" s="65" t="s">
        <v>294</v>
      </c>
      <c r="D79" s="56">
        <v>750972483.85410011</v>
      </c>
      <c r="E79" s="56">
        <v>19332317.540456071</v>
      </c>
      <c r="F79" s="56">
        <v>111173881.14282185</v>
      </c>
      <c r="G79" s="56">
        <v>620466285.17082238</v>
      </c>
      <c r="H79" s="56">
        <v>77698886.851099998</v>
      </c>
      <c r="I79" s="56">
        <v>22327486.389999896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28526832.089999996</v>
      </c>
      <c r="P79" s="56">
        <v>0</v>
      </c>
      <c r="Q79" s="56">
        <v>741739983.78999996</v>
      </c>
      <c r="R79" s="56">
        <v>0</v>
      </c>
      <c r="S79" s="56">
        <v>0</v>
      </c>
      <c r="T79" s="56">
        <v>9790000638.8275776</v>
      </c>
      <c r="U79" s="56">
        <v>279765687.14773703</v>
      </c>
      <c r="V79" s="56">
        <v>58281132.040001601</v>
      </c>
      <c r="W79" s="56">
        <v>187913670.51998901</v>
      </c>
      <c r="X79" s="56">
        <v>0</v>
      </c>
      <c r="Y79" s="56">
        <v>11191065.34</v>
      </c>
      <c r="Z79" s="56">
        <v>25858331.979999997</v>
      </c>
      <c r="AA79" s="56">
        <v>0</v>
      </c>
      <c r="AB79" s="56">
        <v>0</v>
      </c>
      <c r="AC79" s="56">
        <v>2389886.72300001</v>
      </c>
      <c r="AD79" s="56">
        <v>26041123.182100009</v>
      </c>
      <c r="AE79" s="56">
        <v>0</v>
      </c>
      <c r="AF79" s="56">
        <v>21127824.629999999</v>
      </c>
      <c r="AG79" s="56">
        <v>1368884.59</v>
      </c>
      <c r="AH79" s="56">
        <v>4358961.8899999997</v>
      </c>
      <c r="AI79" s="56">
        <v>178312.62</v>
      </c>
      <c r="AJ79" s="56">
        <v>17001872.182641041</v>
      </c>
      <c r="AK79" s="56">
        <v>1600</v>
      </c>
      <c r="AL79" s="56">
        <v>0</v>
      </c>
      <c r="AM79" s="56">
        <v>6601529.2400000002</v>
      </c>
      <c r="AN79" s="56">
        <v>0</v>
      </c>
      <c r="AO79" s="56">
        <v>8708448.1400000006</v>
      </c>
      <c r="AP79" s="56">
        <v>449818.27999999997</v>
      </c>
      <c r="AQ79" s="56">
        <v>0</v>
      </c>
      <c r="AR79" s="56">
        <v>0</v>
      </c>
      <c r="AS79" s="56">
        <v>0</v>
      </c>
      <c r="AT79" s="56">
        <v>336735165.41920006</v>
      </c>
      <c r="AU79" s="56">
        <v>15847240.787199983</v>
      </c>
      <c r="AV79" s="56">
        <v>9695936.3499999996</v>
      </c>
      <c r="AW79" s="56">
        <v>0</v>
      </c>
      <c r="AX79" s="56">
        <v>8526720.1371999998</v>
      </c>
      <c r="AY79" s="56">
        <v>0</v>
      </c>
      <c r="AZ79" s="56">
        <v>0</v>
      </c>
      <c r="BA79" s="56">
        <v>0</v>
      </c>
      <c r="BB79" s="56">
        <v>0</v>
      </c>
      <c r="BC79" s="56">
        <v>0</v>
      </c>
      <c r="BD79" s="56">
        <v>144348338.6498065</v>
      </c>
      <c r="BE79" s="56">
        <v>5791.9899999999989</v>
      </c>
      <c r="BF79" s="56">
        <v>0</v>
      </c>
      <c r="BG79" s="56">
        <v>0</v>
      </c>
      <c r="BH79" s="56">
        <v>0</v>
      </c>
      <c r="BI79" s="56">
        <v>9989028.3519999981</v>
      </c>
      <c r="BJ79" s="56">
        <v>11850772.2685875</v>
      </c>
      <c r="BK79" s="56">
        <v>0</v>
      </c>
      <c r="BL79" s="56">
        <v>0</v>
      </c>
      <c r="BM79" s="56">
        <v>0</v>
      </c>
      <c r="BN79" s="56">
        <v>7747648.9500000291</v>
      </c>
      <c r="BO79" s="56">
        <v>0</v>
      </c>
      <c r="BP79" s="56">
        <v>14924222.623299999</v>
      </c>
      <c r="BQ79" s="56">
        <v>7083596.8600000003</v>
      </c>
      <c r="BR79" s="56">
        <v>145163758.79479998</v>
      </c>
      <c r="BS79" s="56">
        <v>21548266.929999992</v>
      </c>
      <c r="BT79" s="56">
        <v>0</v>
      </c>
      <c r="BU79" s="56">
        <v>0</v>
      </c>
      <c r="BV79" s="56">
        <v>12667591.68</v>
      </c>
      <c r="BW79" s="56">
        <v>4942932.2695000004</v>
      </c>
      <c r="BX79" s="56">
        <v>0</v>
      </c>
      <c r="BY79" s="56">
        <v>0</v>
      </c>
      <c r="BZ79" s="56">
        <v>174477151.26020002</v>
      </c>
      <c r="CA79" s="56">
        <v>4020451890.3667397</v>
      </c>
      <c r="CB79" s="56">
        <v>9057857.4803999998</v>
      </c>
      <c r="CC79" s="56">
        <v>840615754.53777111</v>
      </c>
      <c r="CD79" s="56">
        <v>0</v>
      </c>
      <c r="CE79" s="56">
        <v>1601250.36</v>
      </c>
      <c r="CF79" s="56">
        <v>79779269.349099994</v>
      </c>
      <c r="CG79" s="56">
        <v>119812980.6915001</v>
      </c>
      <c r="CH79" s="56">
        <v>0</v>
      </c>
      <c r="CI79" s="56">
        <v>479746528.38999933</v>
      </c>
      <c r="CJ79" s="56">
        <v>0</v>
      </c>
      <c r="CK79" s="56">
        <v>0</v>
      </c>
      <c r="CL79" s="56">
        <v>143400091.09000006</v>
      </c>
      <c r="CM79" s="56">
        <v>1105072.9800000002</v>
      </c>
      <c r="CN79" s="56">
        <v>142295018.11000004</v>
      </c>
      <c r="CO79" s="56">
        <v>336346437.29999924</v>
      </c>
      <c r="CP79" s="56">
        <v>20000</v>
      </c>
      <c r="CQ79" s="56">
        <v>336326437.29999924</v>
      </c>
      <c r="CR79" s="56">
        <v>2080577.4321599999</v>
      </c>
      <c r="CS79" s="56">
        <v>4871680.8</v>
      </c>
      <c r="CT79" s="56">
        <v>0</v>
      </c>
      <c r="CU79" s="56">
        <v>0</v>
      </c>
      <c r="CV79" s="56">
        <v>922998665.14406264</v>
      </c>
      <c r="CW79" s="56">
        <v>0</v>
      </c>
      <c r="CX79" s="56">
        <v>0</v>
      </c>
      <c r="CY79" s="56">
        <v>0</v>
      </c>
      <c r="CZ79" s="56">
        <v>0</v>
      </c>
      <c r="DA79" s="56">
        <v>0</v>
      </c>
      <c r="DB79" s="56">
        <v>0</v>
      </c>
      <c r="DC79" s="56">
        <v>0</v>
      </c>
      <c r="DD79" s="56">
        <v>0</v>
      </c>
      <c r="DE79" s="56">
        <v>0</v>
      </c>
      <c r="DF79" s="56">
        <v>0</v>
      </c>
      <c r="DG79" s="56">
        <v>0</v>
      </c>
      <c r="DH79" s="56">
        <v>0</v>
      </c>
      <c r="DI79" s="56">
        <v>0</v>
      </c>
      <c r="DJ79" s="56">
        <v>0</v>
      </c>
      <c r="DK79" s="56">
        <v>0</v>
      </c>
      <c r="DL79" s="56">
        <v>19469075078.181774</v>
      </c>
    </row>
    <row r="120" spans="3:3" x14ac:dyDescent="0.2">
      <c r="C120" s="3"/>
    </row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1</vt:i4>
      </vt:variant>
    </vt:vector>
  </HeadingPairs>
  <TitlesOfParts>
    <vt:vector size="35" baseType="lpstr">
      <vt:lpstr>Genel</vt:lpstr>
      <vt:lpstr>Branş Bazlı Analiz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Merkez</vt:lpstr>
      <vt:lpstr>Acente</vt:lpstr>
      <vt:lpstr>Banka</vt:lpstr>
      <vt:lpstr>Broker</vt:lpstr>
      <vt:lpstr>Diğer</vt:lpstr>
      <vt:lpstr>Branşlar5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Melihcan Çeç</dc:creator>
  <cp:lastModifiedBy>Melihcan Çeç</cp:lastModifiedBy>
  <dcterms:created xsi:type="dcterms:W3CDTF">2026-01-13T14:08:46Z</dcterms:created>
  <dcterms:modified xsi:type="dcterms:W3CDTF">2026-01-14T12:10:48Z</dcterms:modified>
</cp:coreProperties>
</file>